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815" windowHeight="7650" tabRatio="832" activeTab="1"/>
  </bookViews>
  <sheets>
    <sheet name="EDUCACION 2019" sheetId="18" r:id="rId1"/>
    <sheet name="Salud" sheetId="19" r:id="rId2"/>
    <sheet name="Cultura" sheetId="20" r:id="rId3"/>
    <sheet name="IMDRI" sheetId="21" r:id="rId4"/>
    <sheet name="Desarrollo Social" sheetId="22" r:id="rId5"/>
    <sheet name="DESARROLLO RURAL Y ME" sheetId="30" r:id="rId6"/>
    <sheet name="DESARROLLO ECONÓMICO" sheetId="31" r:id="rId7"/>
    <sheet name="GOBIERNO 2019" sheetId="24" r:id="rId8"/>
    <sheet name="ADMINISTRATIVA" sheetId="28" r:id="rId9"/>
    <sheet name="TIC" sheetId="32" r:id="rId10"/>
    <sheet name="INFRAESTRUCTURA" sheetId="26" r:id="rId11"/>
    <sheet name="MOVILIDAD" sheetId="27" r:id="rId12"/>
    <sheet name="HACIENDA" sheetId="25" r:id="rId13"/>
    <sheet name="SRIA DE PLANEACIÓN" sheetId="29" r:id="rId14"/>
    <sheet name="CONSOLIDADO" sheetId="16" r:id="rId15"/>
  </sheets>
  <definedNames>
    <definedName name="_xlnm._FilterDatabase" localSheetId="14" hidden="1">CONSOLIDADO!$A$14:$AY$14</definedName>
    <definedName name="_xlnm._FilterDatabase" localSheetId="2" hidden="1">Cultura!$A$14:$AY$47</definedName>
    <definedName name="_xlnm._FilterDatabase" localSheetId="4" hidden="1">'Desarrollo Social'!$A$14:$AY$79</definedName>
    <definedName name="_xlnm._FilterDatabase" localSheetId="0" hidden="1">'EDUCACION 2019'!$A$14:$AY$79</definedName>
    <definedName name="_xlnm._FilterDatabase" localSheetId="7" hidden="1">'GOBIERNO 2019'!$A$14:$AP$68</definedName>
    <definedName name="_xlnm._FilterDatabase" localSheetId="3" hidden="1">IMDRI!$A$14:$AY$38</definedName>
    <definedName name="_xlnm._FilterDatabase" localSheetId="10" hidden="1">INFRAESTRUCTURA!$A$14:$AP$80</definedName>
    <definedName name="_xlnm._FilterDatabase" localSheetId="1" hidden="1">Salud!$A$14:$AY$82</definedName>
  </definedNames>
  <calcPr calcId="162913" concurrentCalc="0"/>
</workbook>
</file>

<file path=xl/calcChain.xml><?xml version="1.0" encoding="utf-8"?>
<calcChain xmlns="http://schemas.openxmlformats.org/spreadsheetml/2006/main">
  <c r="AH539" i="16" l="1"/>
  <c r="AG528" i="16"/>
  <c r="L528" i="16"/>
  <c r="AG527" i="16"/>
  <c r="L527" i="16"/>
  <c r="AG526" i="16"/>
  <c r="L526" i="16"/>
  <c r="AG525" i="16"/>
  <c r="L525" i="16"/>
  <c r="AG524" i="16"/>
  <c r="L524" i="16"/>
  <c r="AG523" i="16"/>
  <c r="L523" i="16"/>
  <c r="AG522" i="16"/>
  <c r="L522" i="16"/>
  <c r="AG521" i="16"/>
  <c r="L521" i="16"/>
  <c r="AG520" i="16"/>
  <c r="L520" i="16"/>
  <c r="AG519" i="16"/>
  <c r="L519" i="16"/>
  <c r="AG518" i="16"/>
  <c r="L518" i="16"/>
  <c r="AG517" i="16"/>
  <c r="L517" i="16"/>
  <c r="AG516" i="16"/>
  <c r="L516" i="16"/>
  <c r="AG515" i="16"/>
  <c r="L515" i="16"/>
  <c r="AG514" i="16"/>
  <c r="L514" i="16"/>
  <c r="AG513" i="16"/>
  <c r="L513" i="16"/>
  <c r="AG512" i="16"/>
  <c r="L512" i="16"/>
  <c r="AG511" i="16"/>
  <c r="L511" i="16"/>
  <c r="AG510" i="16"/>
  <c r="L510" i="16"/>
  <c r="AG509" i="16"/>
  <c r="L509" i="16"/>
  <c r="AG508" i="16"/>
  <c r="L508" i="16"/>
  <c r="AG507" i="16"/>
  <c r="L507" i="16"/>
  <c r="AG506" i="16"/>
  <c r="L506" i="16"/>
  <c r="AG505" i="16"/>
  <c r="L505" i="16"/>
  <c r="AG504" i="16"/>
  <c r="L504" i="16"/>
  <c r="AG503" i="16"/>
  <c r="N503" i="16"/>
  <c r="L503" i="16"/>
  <c r="AG502" i="16"/>
  <c r="M502" i="16"/>
  <c r="L502" i="16"/>
  <c r="AG501" i="16"/>
  <c r="AG500" i="16"/>
  <c r="L500" i="16"/>
  <c r="AI499" i="16"/>
  <c r="AG499" i="16"/>
  <c r="L499" i="16"/>
  <c r="AG498" i="16"/>
  <c r="L498" i="16"/>
  <c r="AG497" i="16"/>
  <c r="L497" i="16"/>
  <c r="AG496" i="16"/>
  <c r="L496" i="16"/>
  <c r="AG495" i="16"/>
  <c r="L495" i="16"/>
  <c r="AG494" i="16"/>
  <c r="L494" i="16"/>
  <c r="AG483" i="16"/>
  <c r="S483" i="16"/>
  <c r="T483" i="16"/>
  <c r="U483" i="16"/>
  <c r="V483" i="16"/>
  <c r="W483" i="16"/>
  <c r="X483" i="16"/>
  <c r="Y483" i="16"/>
  <c r="Z483" i="16"/>
  <c r="AA483" i="16"/>
  <c r="AB483" i="16"/>
  <c r="AC483" i="16"/>
  <c r="O483" i="16"/>
  <c r="P483" i="16"/>
  <c r="Q483" i="16"/>
  <c r="R483" i="16"/>
  <c r="L483" i="16"/>
  <c r="AG482" i="16"/>
  <c r="P482" i="16"/>
  <c r="Q482" i="16"/>
  <c r="R482" i="16"/>
  <c r="S482" i="16"/>
  <c r="T482" i="16"/>
  <c r="U482" i="16"/>
  <c r="V482" i="16"/>
  <c r="W482" i="16"/>
  <c r="X482" i="16"/>
  <c r="Y482" i="16"/>
  <c r="Z482" i="16"/>
  <c r="AA482" i="16"/>
  <c r="AB482" i="16"/>
  <c r="AC482" i="16"/>
  <c r="O482" i="16"/>
  <c r="L482" i="16"/>
  <c r="AG481" i="16"/>
  <c r="O481" i="16"/>
  <c r="P481" i="16"/>
  <c r="Q481" i="16"/>
  <c r="R481" i="16"/>
  <c r="S481" i="16"/>
  <c r="T481" i="16"/>
  <c r="U481" i="16"/>
  <c r="V481" i="16"/>
  <c r="W481" i="16"/>
  <c r="X481" i="16"/>
  <c r="Y481" i="16"/>
  <c r="Z481" i="16"/>
  <c r="AA481" i="16"/>
  <c r="AB481" i="16"/>
  <c r="AC481" i="16"/>
  <c r="L481" i="16"/>
  <c r="AG480" i="16"/>
  <c r="P480" i="16"/>
  <c r="Q480" i="16"/>
  <c r="R480" i="16"/>
  <c r="S480" i="16"/>
  <c r="T480" i="16"/>
  <c r="U480" i="16"/>
  <c r="V480" i="16"/>
  <c r="W480" i="16"/>
  <c r="X480" i="16"/>
  <c r="Y480" i="16"/>
  <c r="Z480" i="16"/>
  <c r="AA480" i="16"/>
  <c r="AB480" i="16"/>
  <c r="AC480" i="16"/>
  <c r="L480" i="16"/>
  <c r="AG479" i="16"/>
  <c r="P479" i="16"/>
  <c r="Q479" i="16"/>
  <c r="R479" i="16"/>
  <c r="S479" i="16"/>
  <c r="T479" i="16"/>
  <c r="U479" i="16"/>
  <c r="V479" i="16"/>
  <c r="W479" i="16"/>
  <c r="X479" i="16"/>
  <c r="Y479" i="16"/>
  <c r="Z479" i="16"/>
  <c r="AA479" i="16"/>
  <c r="AB479" i="16"/>
  <c r="AC479" i="16"/>
  <c r="L479" i="16"/>
  <c r="AG478" i="16"/>
  <c r="R478" i="16"/>
  <c r="S478" i="16"/>
  <c r="T478" i="16"/>
  <c r="U478" i="16"/>
  <c r="V478" i="16"/>
  <c r="W478" i="16"/>
  <c r="X478" i="16"/>
  <c r="Y478" i="16"/>
  <c r="Z478" i="16"/>
  <c r="AA478" i="16"/>
  <c r="AB478" i="16"/>
  <c r="AC478" i="16"/>
  <c r="O478" i="16"/>
  <c r="P478" i="16"/>
  <c r="Q478" i="16"/>
  <c r="L478" i="16"/>
  <c r="AG477" i="16"/>
  <c r="P477" i="16"/>
  <c r="Q477" i="16"/>
  <c r="R477" i="16"/>
  <c r="S477" i="16"/>
  <c r="T477" i="16"/>
  <c r="U477" i="16"/>
  <c r="V477" i="16"/>
  <c r="W477" i="16"/>
  <c r="X477" i="16"/>
  <c r="Y477" i="16"/>
  <c r="Z477" i="16"/>
  <c r="AA477" i="16"/>
  <c r="AB477" i="16"/>
  <c r="AC477" i="16"/>
  <c r="O477" i="16"/>
  <c r="L477" i="16"/>
  <c r="AG476" i="16"/>
  <c r="O476" i="16"/>
  <c r="P476" i="16"/>
  <c r="Q476" i="16"/>
  <c r="R476" i="16"/>
  <c r="S476" i="16"/>
  <c r="T476" i="16"/>
  <c r="U476" i="16"/>
  <c r="V476" i="16"/>
  <c r="W476" i="16"/>
  <c r="X476" i="16"/>
  <c r="Y476" i="16"/>
  <c r="Z476" i="16"/>
  <c r="AA476" i="16"/>
  <c r="AB476" i="16"/>
  <c r="AC476" i="16"/>
  <c r="L476" i="16"/>
  <c r="AG475" i="16"/>
  <c r="O475" i="16"/>
  <c r="P475" i="16"/>
  <c r="Q475" i="16"/>
  <c r="R475" i="16"/>
  <c r="S475" i="16"/>
  <c r="T475" i="16"/>
  <c r="U475" i="16"/>
  <c r="V475" i="16"/>
  <c r="W475" i="16"/>
  <c r="X475" i="16"/>
  <c r="Y475" i="16"/>
  <c r="Z475" i="16"/>
  <c r="AA475" i="16"/>
  <c r="AB475" i="16"/>
  <c r="AC475" i="16"/>
  <c r="L475" i="16"/>
  <c r="AG474" i="16"/>
  <c r="R474" i="16"/>
  <c r="S474" i="16"/>
  <c r="T474" i="16"/>
  <c r="U474" i="16"/>
  <c r="V474" i="16"/>
  <c r="W474" i="16"/>
  <c r="X474" i="16"/>
  <c r="Y474" i="16"/>
  <c r="Z474" i="16"/>
  <c r="AA474" i="16"/>
  <c r="AB474" i="16"/>
  <c r="AC474" i="16"/>
  <c r="O474" i="16"/>
  <c r="P474" i="16"/>
  <c r="Q474" i="16"/>
  <c r="L474" i="16"/>
  <c r="AG473" i="16"/>
  <c r="P473" i="16"/>
  <c r="Q473" i="16"/>
  <c r="R473" i="16"/>
  <c r="S473" i="16"/>
  <c r="T473" i="16"/>
  <c r="U473" i="16"/>
  <c r="V473" i="16"/>
  <c r="W473" i="16"/>
  <c r="X473" i="16"/>
  <c r="Y473" i="16"/>
  <c r="Z473" i="16"/>
  <c r="AA473" i="16"/>
  <c r="AB473" i="16"/>
  <c r="AC473" i="16"/>
  <c r="O473" i="16"/>
  <c r="L473" i="16"/>
  <c r="AG472" i="16"/>
  <c r="P472" i="16"/>
  <c r="Q472" i="16"/>
  <c r="R472" i="16"/>
  <c r="S472" i="16"/>
  <c r="T472" i="16"/>
  <c r="U472" i="16"/>
  <c r="V472" i="16"/>
  <c r="W472" i="16"/>
  <c r="X472" i="16"/>
  <c r="Y472" i="16"/>
  <c r="Z472" i="16"/>
  <c r="AA472" i="16"/>
  <c r="AB472" i="16"/>
  <c r="AC472" i="16"/>
  <c r="O472" i="16"/>
  <c r="L472" i="16"/>
  <c r="AG471" i="16"/>
  <c r="O471" i="16"/>
  <c r="P471" i="16"/>
  <c r="Q471" i="16"/>
  <c r="R471" i="16"/>
  <c r="S471" i="16"/>
  <c r="T471" i="16"/>
  <c r="U471" i="16"/>
  <c r="V471" i="16"/>
  <c r="W471" i="16"/>
  <c r="X471" i="16"/>
  <c r="Y471" i="16"/>
  <c r="Z471" i="16"/>
  <c r="AA471" i="16"/>
  <c r="AB471" i="16"/>
  <c r="AC471" i="16"/>
  <c r="L471" i="16"/>
  <c r="AG470" i="16"/>
  <c r="O470" i="16"/>
  <c r="P470" i="16"/>
  <c r="Q470" i="16"/>
  <c r="R470" i="16"/>
  <c r="S470" i="16"/>
  <c r="T470" i="16"/>
  <c r="U470" i="16"/>
  <c r="V470" i="16"/>
  <c r="W470" i="16"/>
  <c r="X470" i="16"/>
  <c r="Y470" i="16"/>
  <c r="Z470" i="16"/>
  <c r="AA470" i="16"/>
  <c r="AB470" i="16"/>
  <c r="AC470" i="16"/>
  <c r="L470" i="16"/>
  <c r="AG469" i="16"/>
  <c r="O469" i="16"/>
  <c r="P469" i="16"/>
  <c r="Q469" i="16"/>
  <c r="R469" i="16"/>
  <c r="S469" i="16"/>
  <c r="T469" i="16"/>
  <c r="U469" i="16"/>
  <c r="V469" i="16"/>
  <c r="W469" i="16"/>
  <c r="X469" i="16"/>
  <c r="Y469" i="16"/>
  <c r="Z469" i="16"/>
  <c r="AA469" i="16"/>
  <c r="AB469" i="16"/>
  <c r="AC469" i="16"/>
  <c r="L469" i="16"/>
  <c r="AG468" i="16"/>
  <c r="O468" i="16"/>
  <c r="P468" i="16"/>
  <c r="Q468" i="16"/>
  <c r="R468" i="16"/>
  <c r="S468" i="16"/>
  <c r="T468" i="16"/>
  <c r="U468" i="16"/>
  <c r="V468" i="16"/>
  <c r="W468" i="16"/>
  <c r="X468" i="16"/>
  <c r="Y468" i="16"/>
  <c r="Z468" i="16"/>
  <c r="AA468" i="16"/>
  <c r="AB468" i="16"/>
  <c r="AC468" i="16"/>
  <c r="L468" i="16"/>
  <c r="AG467" i="16"/>
  <c r="O467" i="16"/>
  <c r="P467" i="16"/>
  <c r="Q467" i="16"/>
  <c r="R467" i="16"/>
  <c r="S467" i="16"/>
  <c r="T467" i="16"/>
  <c r="U467" i="16"/>
  <c r="V467" i="16"/>
  <c r="W467" i="16"/>
  <c r="X467" i="16"/>
  <c r="Y467" i="16"/>
  <c r="Z467" i="16"/>
  <c r="AA467" i="16"/>
  <c r="AB467" i="16"/>
  <c r="AC467" i="16"/>
  <c r="L467" i="16"/>
  <c r="AG466" i="16"/>
  <c r="R466" i="16"/>
  <c r="S466" i="16"/>
  <c r="T466" i="16"/>
  <c r="U466" i="16"/>
  <c r="V466" i="16"/>
  <c r="W466" i="16"/>
  <c r="X466" i="16"/>
  <c r="Y466" i="16"/>
  <c r="Z466" i="16"/>
  <c r="AA466" i="16"/>
  <c r="AB466" i="16"/>
  <c r="AC466" i="16"/>
  <c r="O466" i="16"/>
  <c r="P466" i="16"/>
  <c r="Q466" i="16"/>
  <c r="L466" i="16"/>
  <c r="AG465" i="16"/>
  <c r="O465" i="16"/>
  <c r="P465" i="16"/>
  <c r="Q465" i="16"/>
  <c r="R465" i="16"/>
  <c r="S465" i="16"/>
  <c r="T465" i="16"/>
  <c r="U465" i="16"/>
  <c r="V465" i="16"/>
  <c r="W465" i="16"/>
  <c r="X465" i="16"/>
  <c r="Y465" i="16"/>
  <c r="Z465" i="16"/>
  <c r="AA465" i="16"/>
  <c r="AB465" i="16"/>
  <c r="AC465" i="16"/>
  <c r="L465" i="16"/>
  <c r="AG464" i="16"/>
  <c r="P464" i="16"/>
  <c r="Q464" i="16"/>
  <c r="R464" i="16"/>
  <c r="S464" i="16"/>
  <c r="T464" i="16"/>
  <c r="U464" i="16"/>
  <c r="V464" i="16"/>
  <c r="W464" i="16"/>
  <c r="X464" i="16"/>
  <c r="Y464" i="16"/>
  <c r="Z464" i="16"/>
  <c r="AA464" i="16"/>
  <c r="AB464" i="16"/>
  <c r="AC464" i="16"/>
  <c r="O464" i="16"/>
  <c r="L464" i="16"/>
  <c r="AG463" i="16"/>
  <c r="O463" i="16"/>
  <c r="P463" i="16"/>
  <c r="Q463" i="16"/>
  <c r="R463" i="16"/>
  <c r="S463" i="16"/>
  <c r="T463" i="16"/>
  <c r="U463" i="16"/>
  <c r="V463" i="16"/>
  <c r="W463" i="16"/>
  <c r="X463" i="16"/>
  <c r="Y463" i="16"/>
  <c r="Z463" i="16"/>
  <c r="AA463" i="16"/>
  <c r="AB463" i="16"/>
  <c r="AC463" i="16"/>
  <c r="L463" i="16"/>
  <c r="AG462" i="16"/>
  <c r="O462" i="16"/>
  <c r="P462" i="16"/>
  <c r="Q462" i="16"/>
  <c r="R462" i="16"/>
  <c r="S462" i="16"/>
  <c r="T462" i="16"/>
  <c r="U462" i="16"/>
  <c r="V462" i="16"/>
  <c r="W462" i="16"/>
  <c r="X462" i="16"/>
  <c r="Y462" i="16"/>
  <c r="Z462" i="16"/>
  <c r="AA462" i="16"/>
  <c r="AB462" i="16"/>
  <c r="AC462" i="16"/>
  <c r="L462" i="16"/>
  <c r="AG461" i="16"/>
  <c r="O461" i="16"/>
  <c r="P461" i="16"/>
  <c r="Q461" i="16"/>
  <c r="R461" i="16"/>
  <c r="S461" i="16"/>
  <c r="T461" i="16"/>
  <c r="U461" i="16"/>
  <c r="V461" i="16"/>
  <c r="W461" i="16"/>
  <c r="X461" i="16"/>
  <c r="Y461" i="16"/>
  <c r="Z461" i="16"/>
  <c r="AA461" i="16"/>
  <c r="AB461" i="16"/>
  <c r="AC461" i="16"/>
  <c r="L461" i="16"/>
  <c r="AG460" i="16"/>
  <c r="O460" i="16"/>
  <c r="P460" i="16"/>
  <c r="Q460" i="16"/>
  <c r="R460" i="16"/>
  <c r="S460" i="16"/>
  <c r="T460" i="16"/>
  <c r="U460" i="16"/>
  <c r="V460" i="16"/>
  <c r="W460" i="16"/>
  <c r="X460" i="16"/>
  <c r="Y460" i="16"/>
  <c r="Z460" i="16"/>
  <c r="AA460" i="16"/>
  <c r="AB460" i="16"/>
  <c r="AC460" i="16"/>
  <c r="L460" i="16"/>
  <c r="AG459" i="16"/>
  <c r="O459" i="16"/>
  <c r="P459" i="16"/>
  <c r="Q459" i="16"/>
  <c r="R459" i="16"/>
  <c r="S459" i="16"/>
  <c r="T459" i="16"/>
  <c r="U459" i="16"/>
  <c r="V459" i="16"/>
  <c r="W459" i="16"/>
  <c r="X459" i="16"/>
  <c r="Y459" i="16"/>
  <c r="Z459" i="16"/>
  <c r="AA459" i="16"/>
  <c r="AB459" i="16"/>
  <c r="AC459" i="16"/>
  <c r="L459" i="16"/>
  <c r="AG458" i="16"/>
  <c r="O458" i="16"/>
  <c r="P458" i="16"/>
  <c r="Q458" i="16"/>
  <c r="R458" i="16"/>
  <c r="S458" i="16"/>
  <c r="T458" i="16"/>
  <c r="U458" i="16"/>
  <c r="V458" i="16"/>
  <c r="W458" i="16"/>
  <c r="X458" i="16"/>
  <c r="Y458" i="16"/>
  <c r="Z458" i="16"/>
  <c r="AA458" i="16"/>
  <c r="AB458" i="16"/>
  <c r="AC458" i="16"/>
  <c r="L458" i="16"/>
  <c r="AG457" i="16"/>
  <c r="O457" i="16"/>
  <c r="P457" i="16"/>
  <c r="Q457" i="16"/>
  <c r="R457" i="16"/>
  <c r="S457" i="16"/>
  <c r="T457" i="16"/>
  <c r="U457" i="16"/>
  <c r="V457" i="16"/>
  <c r="W457" i="16"/>
  <c r="X457" i="16"/>
  <c r="Y457" i="16"/>
  <c r="Z457" i="16"/>
  <c r="AA457" i="16"/>
  <c r="AB457" i="16"/>
  <c r="AC457" i="16"/>
  <c r="L457" i="16"/>
  <c r="AG456" i="16"/>
  <c r="R456" i="16"/>
  <c r="S456" i="16"/>
  <c r="T456" i="16"/>
  <c r="U456" i="16"/>
  <c r="V456" i="16"/>
  <c r="W456" i="16"/>
  <c r="X456" i="16"/>
  <c r="Y456" i="16"/>
  <c r="Z456" i="16"/>
  <c r="AA456" i="16"/>
  <c r="AB456" i="16"/>
  <c r="AC456" i="16"/>
  <c r="O456" i="16"/>
  <c r="P456" i="16"/>
  <c r="Q456" i="16"/>
  <c r="L456" i="16"/>
  <c r="AG455" i="16"/>
  <c r="O455" i="16"/>
  <c r="P455" i="16"/>
  <c r="Q455" i="16"/>
  <c r="R455" i="16"/>
  <c r="S455" i="16"/>
  <c r="T455" i="16"/>
  <c r="U455" i="16"/>
  <c r="V455" i="16"/>
  <c r="W455" i="16"/>
  <c r="X455" i="16"/>
  <c r="Y455" i="16"/>
  <c r="Z455" i="16"/>
  <c r="AA455" i="16"/>
  <c r="AB455" i="16"/>
  <c r="AC455" i="16"/>
  <c r="L455" i="16"/>
  <c r="AG454" i="16"/>
  <c r="P454" i="16"/>
  <c r="Q454" i="16"/>
  <c r="R454" i="16"/>
  <c r="S454" i="16"/>
  <c r="T454" i="16"/>
  <c r="U454" i="16"/>
  <c r="V454" i="16"/>
  <c r="W454" i="16"/>
  <c r="X454" i="16"/>
  <c r="Y454" i="16"/>
  <c r="Z454" i="16"/>
  <c r="AA454" i="16"/>
  <c r="AB454" i="16"/>
  <c r="AC454" i="16"/>
  <c r="O454" i="16"/>
  <c r="L454" i="16"/>
  <c r="AG453" i="16"/>
  <c r="Q453" i="16"/>
  <c r="R453" i="16"/>
  <c r="S453" i="16"/>
  <c r="T453" i="16"/>
  <c r="U453" i="16"/>
  <c r="V453" i="16"/>
  <c r="W453" i="16"/>
  <c r="X453" i="16"/>
  <c r="Y453" i="16"/>
  <c r="Z453" i="16"/>
  <c r="AA453" i="16"/>
  <c r="AB453" i="16"/>
  <c r="AC453" i="16"/>
  <c r="O453" i="16"/>
  <c r="P453" i="16"/>
  <c r="L453" i="16"/>
  <c r="E442" i="16"/>
  <c r="AI433" i="16"/>
  <c r="AI432" i="16"/>
  <c r="AI431" i="16"/>
  <c r="AI430" i="16"/>
  <c r="AI429" i="16"/>
  <c r="AI428" i="16"/>
  <c r="AI427" i="16"/>
  <c r="AI426" i="16"/>
  <c r="AI425" i="16"/>
  <c r="AI424" i="16"/>
  <c r="AI423" i="16"/>
  <c r="AI422" i="16"/>
  <c r="AI421" i="16"/>
  <c r="AI420" i="16"/>
  <c r="AI419" i="16"/>
  <c r="AI418" i="16"/>
  <c r="AI417" i="16"/>
  <c r="AI416" i="16"/>
  <c r="AI415" i="16"/>
  <c r="AI414" i="16"/>
  <c r="AI413" i="16"/>
  <c r="AI412" i="16"/>
  <c r="AI411" i="16"/>
  <c r="AI410" i="16"/>
  <c r="AI409" i="16"/>
  <c r="AI408" i="16"/>
  <c r="AI407" i="16"/>
  <c r="AI406" i="16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L77" i="32"/>
  <c r="AK77" i="32"/>
  <c r="AJ77" i="32"/>
  <c r="AH77" i="32"/>
  <c r="AG40" i="32"/>
  <c r="AC40" i="32"/>
  <c r="AB40" i="32"/>
  <c r="AA40" i="32"/>
  <c r="Z40" i="32"/>
  <c r="W40" i="32"/>
  <c r="V40" i="32"/>
  <c r="U40" i="32"/>
  <c r="S40" i="32"/>
  <c r="R40" i="32"/>
  <c r="Q40" i="32"/>
  <c r="N40" i="32"/>
  <c r="L40" i="32"/>
  <c r="AI39" i="32"/>
  <c r="AI38" i="32"/>
  <c r="AI37" i="32"/>
  <c r="AI36" i="32"/>
  <c r="AI35" i="32"/>
  <c r="AI34" i="32"/>
  <c r="AI33" i="32"/>
  <c r="AI32" i="32"/>
  <c r="AI31" i="32"/>
  <c r="AI30" i="32"/>
  <c r="AI29" i="32"/>
  <c r="AI28" i="32"/>
  <c r="AI27" i="32"/>
  <c r="AI26" i="32"/>
  <c r="AI25" i="32"/>
  <c r="AI24" i="32"/>
  <c r="AI23" i="32"/>
  <c r="AI22" i="32"/>
  <c r="AI21" i="32"/>
  <c r="AI20" i="32"/>
  <c r="AI19" i="32"/>
  <c r="AI18" i="32"/>
  <c r="AI17" i="32"/>
  <c r="AI16" i="32"/>
  <c r="AI15" i="32"/>
  <c r="AI14" i="32"/>
  <c r="AI77" i="32"/>
  <c r="AI13" i="32"/>
  <c r="AI12" i="32"/>
  <c r="AI73" i="31"/>
  <c r="AC73" i="31"/>
  <c r="AB73" i="31"/>
  <c r="AA73" i="31"/>
  <c r="Z73" i="31"/>
  <c r="W73" i="31"/>
  <c r="V73" i="31"/>
  <c r="U73" i="31"/>
  <c r="S73" i="31"/>
  <c r="R73" i="31"/>
  <c r="Q73" i="31"/>
  <c r="N73" i="31"/>
  <c r="M73" i="31"/>
  <c r="AG72" i="31"/>
  <c r="L72" i="31"/>
  <c r="AG71" i="31"/>
  <c r="L71" i="31"/>
  <c r="AG70" i="31"/>
  <c r="L70" i="31"/>
  <c r="AG69" i="31"/>
  <c r="L69" i="31"/>
  <c r="AG68" i="31"/>
  <c r="L68" i="31"/>
  <c r="AG67" i="31"/>
  <c r="L67" i="31"/>
  <c r="AG66" i="31"/>
  <c r="L66" i="31"/>
  <c r="AG65" i="31"/>
  <c r="L65" i="31"/>
  <c r="AG64" i="31"/>
  <c r="L64" i="31"/>
  <c r="AG63" i="31"/>
  <c r="L63" i="31"/>
  <c r="AG62" i="31"/>
  <c r="L62" i="31"/>
  <c r="AG61" i="31"/>
  <c r="L61" i="31"/>
  <c r="AG60" i="31"/>
  <c r="L60" i="31"/>
  <c r="AG59" i="31"/>
  <c r="L59" i="31"/>
  <c r="AG58" i="31"/>
  <c r="L58" i="31"/>
  <c r="AG57" i="31"/>
  <c r="L57" i="31"/>
  <c r="AG56" i="31"/>
  <c r="L56" i="31"/>
  <c r="AG55" i="31"/>
  <c r="L55" i="31"/>
  <c r="AG54" i="31"/>
  <c r="L54" i="31"/>
  <c r="AG53" i="31"/>
  <c r="L53" i="31"/>
  <c r="AG52" i="31"/>
  <c r="L52" i="31"/>
  <c r="AG51" i="31"/>
  <c r="L51" i="31"/>
  <c r="AG50" i="31"/>
  <c r="L50" i="31"/>
  <c r="AG49" i="31"/>
  <c r="L49" i="31"/>
  <c r="AG48" i="31"/>
  <c r="L48" i="31"/>
  <c r="AG47" i="31"/>
  <c r="L47" i="31"/>
  <c r="AG46" i="31"/>
  <c r="L46" i="31"/>
  <c r="AG45" i="31"/>
  <c r="L45" i="31"/>
  <c r="AG44" i="31"/>
  <c r="L44" i="31"/>
  <c r="AG43" i="31"/>
  <c r="L43" i="31"/>
  <c r="AG42" i="31"/>
  <c r="L42" i="31"/>
  <c r="AG41" i="31"/>
  <c r="L41" i="31"/>
  <c r="AG40" i="31"/>
  <c r="L40" i="31"/>
  <c r="AG39" i="31"/>
  <c r="L39" i="31"/>
  <c r="AG38" i="31"/>
  <c r="L38" i="31"/>
  <c r="AG37" i="31"/>
  <c r="L37" i="31"/>
  <c r="AG36" i="31"/>
  <c r="L36" i="31"/>
  <c r="AG35" i="31"/>
  <c r="L35" i="31"/>
  <c r="AG34" i="31"/>
  <c r="L34" i="31"/>
  <c r="AG33" i="31"/>
  <c r="L33" i="31"/>
  <c r="AG32" i="31"/>
  <c r="L32" i="31"/>
  <c r="AG31" i="31"/>
  <c r="L31" i="31"/>
  <c r="AG30" i="31"/>
  <c r="L30" i="31"/>
  <c r="AG29" i="31"/>
  <c r="L29" i="31"/>
  <c r="L73" i="31"/>
  <c r="AG28" i="31"/>
  <c r="AG27" i="31"/>
  <c r="AG26" i="31"/>
  <c r="AG25" i="31"/>
  <c r="AG24" i="31"/>
  <c r="AG23" i="31"/>
  <c r="AG22" i="31"/>
  <c r="AG21" i="31"/>
  <c r="AG20" i="31"/>
  <c r="AG19" i="31"/>
  <c r="AG18" i="31"/>
  <c r="AG17" i="31"/>
  <c r="AG16" i="31"/>
  <c r="AG15" i="31"/>
  <c r="AG14" i="31"/>
  <c r="AG13" i="31"/>
  <c r="AG73" i="31"/>
  <c r="AX79" i="30"/>
  <c r="AW79" i="30"/>
  <c r="AV79" i="30"/>
  <c r="AU79" i="30"/>
  <c r="AT79" i="30"/>
  <c r="AS79" i="30"/>
  <c r="AR79" i="30"/>
  <c r="AQ79" i="30"/>
  <c r="AP79" i="30"/>
  <c r="AO79" i="30"/>
  <c r="AN79" i="30"/>
  <c r="AM79" i="30"/>
  <c r="AL79" i="30"/>
  <c r="AK79" i="30"/>
  <c r="AJ79" i="30"/>
  <c r="AI79" i="30"/>
  <c r="AH79" i="30"/>
  <c r="AC43" i="30"/>
  <c r="AB43" i="30"/>
  <c r="AA43" i="30"/>
  <c r="Z43" i="30"/>
  <c r="W43" i="30"/>
  <c r="V43" i="30"/>
  <c r="U43" i="30"/>
  <c r="S43" i="30"/>
  <c r="R43" i="30"/>
  <c r="Q43" i="30"/>
  <c r="M43" i="30"/>
  <c r="L42" i="30"/>
  <c r="L41" i="30"/>
  <c r="L40" i="30"/>
  <c r="L39" i="30"/>
  <c r="L38" i="30"/>
  <c r="L37" i="30"/>
  <c r="AG36" i="30"/>
  <c r="L36" i="30"/>
  <c r="L35" i="30"/>
  <c r="L34" i="30"/>
  <c r="AG33" i="30"/>
  <c r="AG43" i="30"/>
  <c r="L33" i="30"/>
  <c r="L32" i="30"/>
  <c r="L31" i="30"/>
  <c r="L30" i="30"/>
  <c r="L29" i="30"/>
  <c r="L28" i="30"/>
  <c r="L27" i="30"/>
  <c r="N26" i="30"/>
  <c r="L26" i="30"/>
  <c r="L25" i="30"/>
  <c r="L24" i="30"/>
  <c r="L23" i="30"/>
  <c r="L22" i="30"/>
  <c r="L21" i="30"/>
  <c r="L20" i="30"/>
  <c r="L19" i="30"/>
  <c r="L18" i="30"/>
  <c r="L43" i="30"/>
  <c r="L17" i="30"/>
  <c r="L16" i="30"/>
  <c r="L15" i="30"/>
  <c r="N14" i="30"/>
  <c r="N43" i="30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AG49" i="29"/>
  <c r="L49" i="29"/>
  <c r="AG48" i="29"/>
  <c r="L48" i="29"/>
  <c r="AG47" i="29"/>
  <c r="L47" i="29"/>
  <c r="AG46" i="29"/>
  <c r="L46" i="29"/>
  <c r="AG45" i="29"/>
  <c r="L45" i="29"/>
  <c r="AG44" i="29"/>
  <c r="L44" i="29"/>
  <c r="AG43" i="29"/>
  <c r="L43" i="29"/>
  <c r="AG42" i="29"/>
  <c r="L42" i="29"/>
  <c r="AG41" i="29"/>
  <c r="L41" i="29"/>
  <c r="AG40" i="29"/>
  <c r="L40" i="29"/>
  <c r="AG39" i="29"/>
  <c r="L39" i="29"/>
  <c r="AG38" i="29"/>
  <c r="L38" i="29"/>
  <c r="AG37" i="29"/>
  <c r="L37" i="29"/>
  <c r="AG36" i="29"/>
  <c r="L36" i="29"/>
  <c r="AG35" i="29"/>
  <c r="L35" i="29"/>
  <c r="AG34" i="29"/>
  <c r="L34" i="29"/>
  <c r="AG33" i="29"/>
  <c r="L33" i="29"/>
  <c r="AG32" i="29"/>
  <c r="L32" i="29"/>
  <c r="AG31" i="29"/>
  <c r="L31" i="29"/>
  <c r="AG30" i="29"/>
  <c r="L30" i="29"/>
  <c r="AG29" i="29"/>
  <c r="L29" i="29"/>
  <c r="AG28" i="29"/>
  <c r="L28" i="29"/>
  <c r="AG27" i="29"/>
  <c r="L27" i="29"/>
  <c r="AG26" i="29"/>
  <c r="L26" i="29"/>
  <c r="AG25" i="29"/>
  <c r="L25" i="29"/>
  <c r="AG24" i="29"/>
  <c r="N24" i="29"/>
  <c r="N50" i="29"/>
  <c r="L24" i="29"/>
  <c r="AG23" i="29"/>
  <c r="M23" i="29"/>
  <c r="M50" i="29"/>
  <c r="L23" i="29"/>
  <c r="AG22" i="29"/>
  <c r="AG21" i="29"/>
  <c r="L21" i="29"/>
  <c r="AI20" i="29"/>
  <c r="AG20" i="29"/>
  <c r="L20" i="29"/>
  <c r="AG19" i="29"/>
  <c r="L19" i="29"/>
  <c r="AG18" i="29"/>
  <c r="L18" i="29"/>
  <c r="AG17" i="29"/>
  <c r="L17" i="29"/>
  <c r="AG16" i="29"/>
  <c r="L16" i="29"/>
  <c r="AG15" i="29"/>
  <c r="AG50" i="29"/>
  <c r="L15" i="29"/>
  <c r="L50" i="29"/>
  <c r="S44" i="30"/>
  <c r="AX79" i="28"/>
  <c r="AW79" i="28"/>
  <c r="AV79" i="28"/>
  <c r="AU79" i="28"/>
  <c r="AT79" i="28"/>
  <c r="AS79" i="28"/>
  <c r="AR79" i="28"/>
  <c r="AQ79" i="28"/>
  <c r="AP79" i="28"/>
  <c r="AO79" i="28"/>
  <c r="AN79" i="28"/>
  <c r="AM79" i="28"/>
  <c r="AL79" i="28"/>
  <c r="AK79" i="28"/>
  <c r="AJ79" i="28"/>
  <c r="AI79" i="28"/>
  <c r="AH79" i="28"/>
  <c r="AG79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T79" i="28"/>
  <c r="S79" i="28"/>
  <c r="R79" i="28"/>
  <c r="Q79" i="28"/>
  <c r="P79" i="28"/>
  <c r="O79" i="28"/>
  <c r="N79" i="28"/>
  <c r="M79" i="28"/>
  <c r="L79" i="28"/>
  <c r="AI46" i="27"/>
  <c r="AH46" i="27"/>
  <c r="N46" i="27"/>
  <c r="M46" i="27"/>
  <c r="AG45" i="27"/>
  <c r="T45" i="27"/>
  <c r="U45" i="27"/>
  <c r="V45" i="27"/>
  <c r="W45" i="27"/>
  <c r="X45" i="27"/>
  <c r="Y45" i="27"/>
  <c r="Z45" i="27"/>
  <c r="AA45" i="27"/>
  <c r="AB45" i="27"/>
  <c r="AC45" i="27"/>
  <c r="P45" i="27"/>
  <c r="Q45" i="27"/>
  <c r="R45" i="27"/>
  <c r="S45" i="27"/>
  <c r="O45" i="27"/>
  <c r="L45" i="27"/>
  <c r="AG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O44" i="27"/>
  <c r="P44" i="27"/>
  <c r="L44" i="27"/>
  <c r="AG43" i="27"/>
  <c r="Z43" i="27"/>
  <c r="AA43" i="27"/>
  <c r="AB43" i="27"/>
  <c r="AC43" i="27"/>
  <c r="P43" i="27"/>
  <c r="Q43" i="27"/>
  <c r="R43" i="27"/>
  <c r="S43" i="27"/>
  <c r="T43" i="27"/>
  <c r="U43" i="27"/>
  <c r="V43" i="27"/>
  <c r="W43" i="27"/>
  <c r="X43" i="27"/>
  <c r="Y43" i="27"/>
  <c r="O43" i="27"/>
  <c r="L43" i="27"/>
  <c r="AG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P42" i="27"/>
  <c r="L42" i="27"/>
  <c r="AG41" i="27"/>
  <c r="S41" i="27"/>
  <c r="T41" i="27"/>
  <c r="U41" i="27"/>
  <c r="V41" i="27"/>
  <c r="W41" i="27"/>
  <c r="X41" i="27"/>
  <c r="Y41" i="27"/>
  <c r="Z41" i="27"/>
  <c r="AA41" i="27"/>
  <c r="AB41" i="27"/>
  <c r="AC41" i="27"/>
  <c r="Q41" i="27"/>
  <c r="R41" i="27"/>
  <c r="P41" i="27"/>
  <c r="L41" i="27"/>
  <c r="AG40" i="27"/>
  <c r="O40" i="27"/>
  <c r="P40" i="27"/>
  <c r="Q40" i="27"/>
  <c r="R40" i="27"/>
  <c r="S40" i="27"/>
  <c r="T40" i="27"/>
  <c r="U40" i="27"/>
  <c r="V40" i="27"/>
  <c r="W40" i="27"/>
  <c r="X40" i="27"/>
  <c r="Y40" i="27"/>
  <c r="Z40" i="27"/>
  <c r="AA40" i="27"/>
  <c r="AB40" i="27"/>
  <c r="AC40" i="27"/>
  <c r="L40" i="27"/>
  <c r="AG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P39" i="27"/>
  <c r="O39" i="27"/>
  <c r="L39" i="27"/>
  <c r="AG38" i="27"/>
  <c r="O38" i="27"/>
  <c r="P38" i="27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L38" i="27"/>
  <c r="AG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O37" i="27"/>
  <c r="P37" i="27"/>
  <c r="Q37" i="27"/>
  <c r="L37" i="27"/>
  <c r="AG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L36" i="27"/>
  <c r="AG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P35" i="27"/>
  <c r="O35" i="27"/>
  <c r="L35" i="27"/>
  <c r="AG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L34" i="27"/>
  <c r="AG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O33" i="27"/>
  <c r="P33" i="27"/>
  <c r="Q33" i="27"/>
  <c r="L33" i="27"/>
  <c r="AG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L32" i="27"/>
  <c r="AG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P31" i="27"/>
  <c r="O31" i="27"/>
  <c r="L31" i="27"/>
  <c r="AG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L30" i="27"/>
  <c r="AG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O29" i="27"/>
  <c r="P29" i="27"/>
  <c r="Q29" i="27"/>
  <c r="L29" i="27"/>
  <c r="AG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L28" i="27"/>
  <c r="AG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P27" i="27"/>
  <c r="O27" i="27"/>
  <c r="L27" i="27"/>
  <c r="AG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L26" i="27"/>
  <c r="AG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O25" i="27"/>
  <c r="L25" i="27"/>
  <c r="AG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L24" i="27"/>
  <c r="AG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O23" i="27"/>
  <c r="L23" i="27"/>
  <c r="AG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P22" i="27"/>
  <c r="O22" i="27"/>
  <c r="L22" i="27"/>
  <c r="AG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L21" i="27"/>
  <c r="AG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O20" i="27"/>
  <c r="P20" i="27"/>
  <c r="Q20" i="27"/>
  <c r="L20" i="27"/>
  <c r="AG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L19" i="27"/>
  <c r="AG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P18" i="27"/>
  <c r="O18" i="27"/>
  <c r="L18" i="27"/>
  <c r="AG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L17" i="27"/>
  <c r="AG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O16" i="27"/>
  <c r="P16" i="27"/>
  <c r="Q16" i="27"/>
  <c r="L16" i="27"/>
  <c r="AG15" i="27"/>
  <c r="O15" i="27"/>
  <c r="O46" i="27"/>
  <c r="L15" i="27"/>
  <c r="P15" i="27"/>
  <c r="L46" i="27"/>
  <c r="AG46" i="27"/>
  <c r="P46" i="27"/>
  <c r="Q15" i="27"/>
  <c r="R15" i="27"/>
  <c r="Q46" i="27"/>
  <c r="R46" i="27"/>
  <c r="S15" i="27"/>
  <c r="S46" i="27"/>
  <c r="T15" i="27"/>
  <c r="T46" i="27"/>
  <c r="U15" i="27"/>
  <c r="U46" i="27"/>
  <c r="V15" i="27"/>
  <c r="V46" i="27"/>
  <c r="W15" i="27"/>
  <c r="W46" i="27"/>
  <c r="X15" i="27"/>
  <c r="X46" i="27"/>
  <c r="Y15" i="27"/>
  <c r="Z15" i="27"/>
  <c r="Y46" i="27"/>
  <c r="Z46" i="27"/>
  <c r="AA15" i="27"/>
  <c r="AA46" i="27"/>
  <c r="AB15" i="27"/>
  <c r="AB46" i="27"/>
  <c r="AC15" i="27"/>
  <c r="AC46" i="27"/>
  <c r="E23" i="26"/>
  <c r="N396" i="16"/>
  <c r="L396" i="16"/>
  <c r="L394" i="16"/>
  <c r="L393" i="16"/>
  <c r="L392" i="16"/>
  <c r="L391" i="16"/>
  <c r="L390" i="16"/>
  <c r="L389" i="16"/>
  <c r="L388" i="16"/>
  <c r="L387" i="16"/>
  <c r="L386" i="16"/>
  <c r="L385" i="16"/>
  <c r="L384" i="16"/>
  <c r="AG383" i="16"/>
  <c r="L383" i="16"/>
  <c r="AG382" i="16"/>
  <c r="L382" i="16"/>
  <c r="AG381" i="16"/>
  <c r="L381" i="16"/>
  <c r="AG380" i="16"/>
  <c r="L380" i="16"/>
  <c r="AG379" i="16"/>
  <c r="L379" i="16"/>
  <c r="AG378" i="16"/>
  <c r="L378" i="16"/>
  <c r="AG377" i="16"/>
  <c r="L377" i="16"/>
  <c r="L376" i="16"/>
  <c r="L375" i="16"/>
  <c r="L374" i="16"/>
  <c r="L370" i="16"/>
  <c r="L369" i="16"/>
  <c r="L368" i="16"/>
  <c r="L367" i="16"/>
  <c r="L366" i="16"/>
  <c r="L365" i="16"/>
  <c r="L364" i="16"/>
  <c r="L363" i="16"/>
  <c r="L362" i="16"/>
  <c r="L361" i="16"/>
  <c r="L360" i="16"/>
  <c r="L359" i="16"/>
  <c r="L358" i="16"/>
  <c r="L357" i="16"/>
  <c r="L356" i="16"/>
  <c r="L355" i="16"/>
  <c r="L354" i="16"/>
  <c r="L353" i="16"/>
  <c r="L352" i="16"/>
  <c r="L351" i="16"/>
  <c r="L349" i="16"/>
  <c r="L348" i="16"/>
  <c r="L347" i="16"/>
  <c r="L346" i="16"/>
  <c r="L345" i="16"/>
  <c r="AX79" i="25"/>
  <c r="AW79" i="25"/>
  <c r="AV79" i="25"/>
  <c r="AU79" i="25"/>
  <c r="AT79" i="25"/>
  <c r="AS79" i="25"/>
  <c r="AR79" i="25"/>
  <c r="AQ79" i="25"/>
  <c r="AP79" i="25"/>
  <c r="AO79" i="25"/>
  <c r="AN79" i="25"/>
  <c r="AM79" i="25"/>
  <c r="AL79" i="25"/>
  <c r="AK79" i="25"/>
  <c r="AJ79" i="25"/>
  <c r="AI79" i="25"/>
  <c r="AH79" i="25"/>
  <c r="AG79" i="25"/>
  <c r="AF79" i="25"/>
  <c r="AE79" i="25"/>
  <c r="AD79" i="25"/>
  <c r="AC79" i="25"/>
  <c r="AB79" i="25"/>
  <c r="AA79" i="25"/>
  <c r="Z79" i="25"/>
  <c r="Y79" i="25"/>
  <c r="X79" i="25"/>
  <c r="W79" i="25"/>
  <c r="V79" i="25"/>
  <c r="U79" i="25"/>
  <c r="T79" i="25"/>
  <c r="S79" i="25"/>
  <c r="R79" i="25"/>
  <c r="Q79" i="25"/>
  <c r="P79" i="25"/>
  <c r="O79" i="25"/>
  <c r="M79" i="25"/>
  <c r="L79" i="25"/>
  <c r="N79" i="25"/>
  <c r="N66" i="24"/>
  <c r="L66" i="24"/>
  <c r="L64" i="24"/>
  <c r="L63" i="24"/>
  <c r="L62" i="24"/>
  <c r="L61" i="24"/>
  <c r="L60" i="24"/>
  <c r="L59" i="24"/>
  <c r="L58" i="24"/>
  <c r="L57" i="24"/>
  <c r="L56" i="24"/>
  <c r="L55" i="24"/>
  <c r="L54" i="24"/>
  <c r="AG53" i="24"/>
  <c r="L53" i="24"/>
  <c r="AG52" i="24"/>
  <c r="L52" i="24"/>
  <c r="AG51" i="24"/>
  <c r="L51" i="24"/>
  <c r="AG50" i="24"/>
  <c r="L50" i="24"/>
  <c r="AG49" i="24"/>
  <c r="L49" i="24"/>
  <c r="AG48" i="24"/>
  <c r="L48" i="24"/>
  <c r="AG47" i="24"/>
  <c r="L47" i="24"/>
  <c r="L46" i="24"/>
  <c r="L45" i="24"/>
  <c r="L44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19" i="24"/>
  <c r="L18" i="24"/>
  <c r="L17" i="24"/>
  <c r="L16" i="24"/>
  <c r="L15" i="24"/>
  <c r="N344" i="16"/>
  <c r="N197" i="16"/>
  <c r="N196" i="16"/>
  <c r="N194" i="16"/>
  <c r="N193" i="16"/>
  <c r="N192" i="16"/>
  <c r="L187" i="16"/>
  <c r="AG177" i="16"/>
  <c r="L177" i="16"/>
  <c r="AG176" i="16"/>
  <c r="L176" i="16"/>
  <c r="AG175" i="16"/>
  <c r="L175" i="16"/>
  <c r="AG174" i="16"/>
  <c r="L174" i="16"/>
  <c r="AG173" i="16"/>
  <c r="L173" i="16"/>
  <c r="AG172" i="16"/>
  <c r="L172" i="16"/>
  <c r="AG171" i="16"/>
  <c r="T171" i="16"/>
  <c r="L171" i="16"/>
  <c r="AG170" i="16"/>
  <c r="T170" i="16"/>
  <c r="L170" i="16"/>
  <c r="AG169" i="16"/>
  <c r="L169" i="16"/>
  <c r="AG168" i="16"/>
  <c r="L168" i="16"/>
  <c r="AG167" i="16"/>
  <c r="L167" i="16"/>
  <c r="AG166" i="16"/>
  <c r="L166" i="16"/>
  <c r="AG165" i="16"/>
  <c r="L165" i="16"/>
  <c r="AG164" i="16"/>
  <c r="L164" i="16"/>
  <c r="AG163" i="16"/>
  <c r="L163" i="16"/>
  <c r="AG162" i="16"/>
  <c r="L162" i="16"/>
  <c r="AG161" i="16"/>
  <c r="L161" i="16"/>
  <c r="AG160" i="16"/>
  <c r="L160" i="16"/>
  <c r="AG159" i="16"/>
  <c r="L159" i="16"/>
  <c r="AG158" i="16"/>
  <c r="L158" i="16"/>
  <c r="AG157" i="16"/>
  <c r="L157" i="16"/>
  <c r="AG156" i="16"/>
  <c r="L156" i="16"/>
  <c r="AG155" i="16"/>
  <c r="L155" i="16"/>
  <c r="AG154" i="16"/>
  <c r="T154" i="16"/>
  <c r="L154" i="16"/>
  <c r="AG153" i="16"/>
  <c r="L153" i="16"/>
  <c r="AG152" i="16"/>
  <c r="L152" i="16"/>
  <c r="AG151" i="16"/>
  <c r="L151" i="16"/>
  <c r="AG150" i="16"/>
  <c r="L150" i="16"/>
  <c r="AG149" i="16"/>
  <c r="L149" i="16"/>
  <c r="AG148" i="16"/>
  <c r="L148" i="16"/>
  <c r="AG147" i="16"/>
  <c r="L147" i="16"/>
  <c r="AG146" i="16"/>
  <c r="N146" i="16"/>
  <c r="L146" i="16"/>
  <c r="AG145" i="16"/>
  <c r="L145" i="16"/>
  <c r="AG144" i="16"/>
  <c r="L144" i="16"/>
  <c r="AG143" i="16"/>
  <c r="L143" i="16"/>
  <c r="AG142" i="16"/>
  <c r="L142" i="16"/>
  <c r="AG141" i="16"/>
  <c r="L141" i="16"/>
  <c r="AG140" i="16"/>
  <c r="L140" i="16"/>
  <c r="AG139" i="16"/>
  <c r="L139" i="16"/>
  <c r="AG138" i="16"/>
  <c r="L138" i="16"/>
  <c r="AG137" i="16"/>
  <c r="L137" i="16"/>
  <c r="AG136" i="16"/>
  <c r="L136" i="16"/>
  <c r="AG135" i="16"/>
  <c r="L135" i="16"/>
  <c r="AG134" i="16"/>
  <c r="L134" i="16"/>
  <c r="AG133" i="16"/>
  <c r="L133" i="16"/>
  <c r="AG132" i="16"/>
  <c r="L132" i="16"/>
  <c r="AG131" i="16"/>
  <c r="L131" i="16"/>
  <c r="AG130" i="16"/>
  <c r="L130" i="16"/>
  <c r="AG129" i="16"/>
  <c r="L129" i="16"/>
  <c r="AG128" i="16"/>
  <c r="L128" i="16"/>
  <c r="AG127" i="16"/>
  <c r="L127" i="16"/>
  <c r="AG126" i="16"/>
  <c r="L126" i="16"/>
  <c r="AG125" i="16"/>
  <c r="L125" i="16"/>
  <c r="AG124" i="16"/>
  <c r="L124" i="16"/>
  <c r="AG123" i="16"/>
  <c r="L123" i="16"/>
  <c r="AG122" i="16"/>
  <c r="L122" i="16"/>
  <c r="AG121" i="16"/>
  <c r="L121" i="16"/>
  <c r="AG120" i="16"/>
  <c r="L120" i="16"/>
  <c r="AG119" i="16"/>
  <c r="L119" i="16"/>
  <c r="AG118" i="16"/>
  <c r="L118" i="16"/>
  <c r="AG117" i="16"/>
  <c r="L117" i="16"/>
  <c r="AG116" i="16"/>
  <c r="L116" i="16"/>
  <c r="AG115" i="16"/>
  <c r="L115" i="16"/>
  <c r="AG114" i="16"/>
  <c r="L114" i="16"/>
  <c r="AG113" i="16"/>
  <c r="L113" i="16"/>
  <c r="AG112" i="16"/>
  <c r="L112" i="16"/>
  <c r="AG111" i="16"/>
  <c r="L111" i="16"/>
  <c r="AG110" i="16"/>
  <c r="L110" i="16"/>
  <c r="AG109" i="16"/>
  <c r="L109" i="16"/>
  <c r="AG108" i="16"/>
  <c r="L108" i="16"/>
  <c r="AG107" i="16"/>
  <c r="L107" i="16"/>
  <c r="AG106" i="16"/>
  <c r="L106" i="16"/>
  <c r="AG105" i="16"/>
  <c r="L105" i="16"/>
  <c r="AG104" i="16"/>
  <c r="L104" i="16"/>
  <c r="AG103" i="16"/>
  <c r="L103" i="16"/>
  <c r="AG102" i="16"/>
  <c r="L102" i="16"/>
  <c r="AG101" i="16"/>
  <c r="L101" i="16"/>
  <c r="AG100" i="16"/>
  <c r="L100" i="16"/>
  <c r="AG99" i="16"/>
  <c r="L99" i="16"/>
  <c r="AG98" i="16"/>
  <c r="L98" i="16"/>
  <c r="AG97" i="16"/>
  <c r="L97" i="16"/>
  <c r="AG96" i="16"/>
  <c r="L96" i="16"/>
  <c r="AG95" i="16"/>
  <c r="L95" i="16"/>
  <c r="AG94" i="16"/>
  <c r="L94" i="16"/>
  <c r="AG93" i="16"/>
  <c r="L93" i="16"/>
  <c r="AG92" i="16"/>
  <c r="L92" i="16"/>
  <c r="AG91" i="16"/>
  <c r="L91" i="16"/>
  <c r="AG90" i="16"/>
  <c r="L90" i="16"/>
  <c r="AG89" i="16"/>
  <c r="L89" i="16"/>
  <c r="AG88" i="16"/>
  <c r="L88" i="16"/>
  <c r="AG87" i="16"/>
  <c r="L87" i="16"/>
  <c r="AG86" i="16"/>
  <c r="L86" i="16"/>
  <c r="AG85" i="16"/>
  <c r="L85" i="16"/>
  <c r="AG84" i="16"/>
  <c r="L84" i="16"/>
  <c r="AG83" i="16"/>
  <c r="L83" i="16"/>
  <c r="AG82" i="16"/>
  <c r="L82" i="16"/>
  <c r="AG81" i="16"/>
  <c r="L81" i="16"/>
  <c r="AG80" i="16"/>
  <c r="L80" i="16"/>
  <c r="AG79" i="16"/>
  <c r="L79" i="16"/>
  <c r="AG78" i="16"/>
  <c r="L78" i="16"/>
  <c r="AG77" i="16"/>
  <c r="L77" i="16"/>
  <c r="AG76" i="16"/>
  <c r="L76" i="16"/>
  <c r="AG75" i="16"/>
  <c r="L75" i="16"/>
  <c r="AG74" i="16"/>
  <c r="L74" i="16"/>
  <c r="AG73" i="16"/>
  <c r="L73" i="16"/>
  <c r="AG72" i="16"/>
  <c r="L72" i="16"/>
  <c r="AG71" i="16"/>
  <c r="L71" i="16"/>
  <c r="AG70" i="16"/>
  <c r="L70" i="16"/>
  <c r="AG69" i="16"/>
  <c r="L69" i="16"/>
  <c r="AG68" i="16"/>
  <c r="L68" i="16"/>
  <c r="AG67" i="16"/>
  <c r="L67" i="16"/>
  <c r="AG66" i="16"/>
  <c r="L66" i="16"/>
  <c r="AG65" i="16"/>
  <c r="L65" i="16"/>
  <c r="AG64" i="16"/>
  <c r="L64" i="16"/>
  <c r="AG63" i="16"/>
  <c r="L63" i="16"/>
  <c r="AG62" i="16"/>
  <c r="L62" i="16"/>
  <c r="AG61" i="16"/>
  <c r="L61" i="16"/>
  <c r="AG60" i="16"/>
  <c r="L60" i="16"/>
  <c r="AG59" i="16"/>
  <c r="L59" i="16"/>
  <c r="AG58" i="16"/>
  <c r="L58" i="16"/>
  <c r="AG57" i="16"/>
  <c r="L57" i="16"/>
  <c r="AG56" i="16"/>
  <c r="L56" i="16"/>
  <c r="AG55" i="16"/>
  <c r="L55" i="16"/>
  <c r="AG54" i="16"/>
  <c r="L54" i="16"/>
  <c r="AG53" i="16"/>
  <c r="L53" i="16"/>
  <c r="AG52" i="16"/>
  <c r="L52" i="16"/>
  <c r="AG51" i="16"/>
  <c r="L51" i="16"/>
  <c r="AG50" i="16"/>
  <c r="L50" i="16"/>
  <c r="AG49" i="16"/>
  <c r="L49" i="16"/>
  <c r="AG48" i="16"/>
  <c r="L48" i="16"/>
  <c r="AG47" i="16"/>
  <c r="L47" i="16"/>
  <c r="AG46" i="16"/>
  <c r="L46" i="16"/>
  <c r="AG45" i="16"/>
  <c r="L45" i="16"/>
  <c r="AG44" i="16"/>
  <c r="L44" i="16"/>
  <c r="AG43" i="16"/>
  <c r="L43" i="16"/>
  <c r="AG42" i="16"/>
  <c r="L42" i="16"/>
  <c r="AG41" i="16"/>
  <c r="L41" i="16"/>
  <c r="AG40" i="16"/>
  <c r="L40" i="16"/>
  <c r="AG39" i="16"/>
  <c r="L39" i="16"/>
  <c r="AG38" i="16"/>
  <c r="L38" i="16"/>
  <c r="AG37" i="16"/>
  <c r="L37" i="16"/>
  <c r="AG36" i="16"/>
  <c r="L36" i="16"/>
  <c r="AG35" i="16"/>
  <c r="L35" i="16"/>
  <c r="AG34" i="16"/>
  <c r="L34" i="16"/>
  <c r="AG33" i="16"/>
  <c r="L33" i="16"/>
  <c r="AG32" i="16"/>
  <c r="L32" i="16"/>
  <c r="AG31" i="16"/>
  <c r="L31" i="16"/>
  <c r="AG30" i="16"/>
  <c r="L30" i="16"/>
  <c r="AG29" i="16"/>
  <c r="L29" i="16"/>
  <c r="AG28" i="16"/>
  <c r="L28" i="16"/>
  <c r="AG27" i="16"/>
  <c r="L27" i="16"/>
  <c r="AG26" i="16"/>
  <c r="L26" i="16"/>
  <c r="AG25" i="16"/>
  <c r="L25" i="16"/>
  <c r="AG24" i="16"/>
  <c r="L24" i="16"/>
  <c r="AG23" i="16"/>
  <c r="L23" i="16"/>
  <c r="AG22" i="16"/>
  <c r="L22" i="16"/>
  <c r="AG21" i="16"/>
  <c r="L21" i="16"/>
  <c r="AG20" i="16"/>
  <c r="L20" i="16"/>
  <c r="AG19" i="16"/>
  <c r="L19" i="16"/>
  <c r="AG18" i="16"/>
  <c r="L18" i="16"/>
  <c r="AG17" i="16"/>
  <c r="L17" i="16"/>
  <c r="AG16" i="16"/>
  <c r="L16" i="16"/>
  <c r="AG15" i="16"/>
  <c r="L15" i="16"/>
  <c r="AX159" i="22"/>
  <c r="AI159" i="22"/>
  <c r="AG159" i="22"/>
  <c r="AC159" i="22"/>
  <c r="V159" i="22"/>
  <c r="L159" i="22"/>
  <c r="N158" i="22"/>
  <c r="N159" i="22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M38" i="21"/>
  <c r="N34" i="21"/>
  <c r="N33" i="21"/>
  <c r="N31" i="21"/>
  <c r="N30" i="21"/>
  <c r="N29" i="21"/>
  <c r="L24" i="21"/>
  <c r="L38" i="21"/>
  <c r="N38" i="21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S47" i="20"/>
  <c r="R47" i="20"/>
  <c r="Q47" i="20"/>
  <c r="P47" i="20"/>
  <c r="O47" i="20"/>
  <c r="M47" i="20"/>
  <c r="AG46" i="20"/>
  <c r="L46" i="20"/>
  <c r="AG45" i="20"/>
  <c r="L45" i="20"/>
  <c r="AG44" i="20"/>
  <c r="L44" i="20"/>
  <c r="AG43" i="20"/>
  <c r="L43" i="20"/>
  <c r="AG42" i="20"/>
  <c r="L42" i="20"/>
  <c r="AG41" i="20"/>
  <c r="L41" i="20"/>
  <c r="AG40" i="20"/>
  <c r="T40" i="20"/>
  <c r="L40" i="20"/>
  <c r="AG39" i="20"/>
  <c r="T39" i="20"/>
  <c r="L39" i="20"/>
  <c r="AG38" i="20"/>
  <c r="L38" i="20"/>
  <c r="AG37" i="20"/>
  <c r="L37" i="20"/>
  <c r="AG36" i="20"/>
  <c r="L36" i="20"/>
  <c r="AG35" i="20"/>
  <c r="L35" i="20"/>
  <c r="AG34" i="20"/>
  <c r="L34" i="20"/>
  <c r="AG33" i="20"/>
  <c r="L33" i="20"/>
  <c r="AG32" i="20"/>
  <c r="L32" i="20"/>
  <c r="AG31" i="20"/>
  <c r="L31" i="20"/>
  <c r="AG30" i="20"/>
  <c r="L30" i="20"/>
  <c r="AG29" i="20"/>
  <c r="L29" i="20"/>
  <c r="AG28" i="20"/>
  <c r="L28" i="20"/>
  <c r="AG27" i="20"/>
  <c r="L27" i="20"/>
  <c r="AG26" i="20"/>
  <c r="L26" i="20"/>
  <c r="AG25" i="20"/>
  <c r="L25" i="20"/>
  <c r="AG24" i="20"/>
  <c r="L24" i="20"/>
  <c r="AG23" i="20"/>
  <c r="T23" i="20"/>
  <c r="L23" i="20"/>
  <c r="AG22" i="20"/>
  <c r="L22" i="20"/>
  <c r="AG21" i="20"/>
  <c r="L21" i="20"/>
  <c r="AG20" i="20"/>
  <c r="L20" i="20"/>
  <c r="AG19" i="20"/>
  <c r="L19" i="20"/>
  <c r="AG18" i="20"/>
  <c r="L18" i="20"/>
  <c r="AG17" i="20"/>
  <c r="L17" i="20"/>
  <c r="AG16" i="20"/>
  <c r="L16" i="20"/>
  <c r="AG15" i="20"/>
  <c r="N15" i="20"/>
  <c r="N47" i="20"/>
  <c r="L15" i="20"/>
  <c r="AG47" i="20"/>
  <c r="L47" i="20"/>
  <c r="T47" i="20"/>
  <c r="AX82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F82" i="19"/>
  <c r="AE82" i="19"/>
  <c r="AD82" i="19"/>
  <c r="AC82" i="19"/>
  <c r="AB82" i="19"/>
  <c r="AA82" i="19"/>
  <c r="Z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AG81" i="19"/>
  <c r="L81" i="19"/>
  <c r="AG80" i="19"/>
  <c r="L80" i="19"/>
  <c r="AG79" i="19"/>
  <c r="L79" i="19"/>
  <c r="AG78" i="19"/>
  <c r="L78" i="19"/>
  <c r="AG77" i="19"/>
  <c r="L77" i="19"/>
  <c r="AG76" i="19"/>
  <c r="L76" i="19"/>
  <c r="AG75" i="19"/>
  <c r="L75" i="19"/>
  <c r="AG74" i="19"/>
  <c r="L74" i="19"/>
  <c r="AG73" i="19"/>
  <c r="L73" i="19"/>
  <c r="AG72" i="19"/>
  <c r="L72" i="19"/>
  <c r="AG71" i="19"/>
  <c r="L71" i="19"/>
  <c r="AG70" i="19"/>
  <c r="L70" i="19"/>
  <c r="AG69" i="19"/>
  <c r="L69" i="19"/>
  <c r="AG68" i="19"/>
  <c r="L68" i="19"/>
  <c r="AG67" i="19"/>
  <c r="L67" i="19"/>
  <c r="AG66" i="19"/>
  <c r="L66" i="19"/>
  <c r="AG65" i="19"/>
  <c r="L65" i="19"/>
  <c r="AG64" i="19"/>
  <c r="L64" i="19"/>
  <c r="AG63" i="19"/>
  <c r="L63" i="19"/>
  <c r="AG62" i="19"/>
  <c r="L62" i="19"/>
  <c r="AG61" i="19"/>
  <c r="L61" i="19"/>
  <c r="AG60" i="19"/>
  <c r="L60" i="19"/>
  <c r="AG59" i="19"/>
  <c r="L59" i="19"/>
  <c r="AG58" i="19"/>
  <c r="L58" i="19"/>
  <c r="AG57" i="19"/>
  <c r="L57" i="19"/>
  <c r="AG56" i="19"/>
  <c r="L56" i="19"/>
  <c r="AG55" i="19"/>
  <c r="L55" i="19"/>
  <c r="AG54" i="19"/>
  <c r="L54" i="19"/>
  <c r="AG53" i="19"/>
  <c r="L53" i="19"/>
  <c r="AG52" i="19"/>
  <c r="L52" i="19"/>
  <c r="AG51" i="19"/>
  <c r="L51" i="19"/>
  <c r="AG50" i="19"/>
  <c r="L50" i="19"/>
  <c r="AG49" i="19"/>
  <c r="L49" i="19"/>
  <c r="AG48" i="19"/>
  <c r="L48" i="19"/>
  <c r="AG47" i="19"/>
  <c r="L47" i="19"/>
  <c r="AG46" i="19"/>
  <c r="L46" i="19"/>
  <c r="AG45" i="19"/>
  <c r="L45" i="19"/>
  <c r="AG44" i="19"/>
  <c r="L44" i="19"/>
  <c r="AG43" i="19"/>
  <c r="L43" i="19"/>
  <c r="AG42" i="19"/>
  <c r="L42" i="19"/>
  <c r="AG41" i="19"/>
  <c r="L41" i="19"/>
  <c r="AG40" i="19"/>
  <c r="L40" i="19"/>
  <c r="AG39" i="19"/>
  <c r="L39" i="19"/>
  <c r="AG38" i="19"/>
  <c r="L38" i="19"/>
  <c r="AG37" i="19"/>
  <c r="L37" i="19"/>
  <c r="AG36" i="19"/>
  <c r="L36" i="19"/>
  <c r="AG35" i="19"/>
  <c r="L35" i="19"/>
  <c r="AG34" i="19"/>
  <c r="L34" i="19"/>
  <c r="AG33" i="19"/>
  <c r="L33" i="19"/>
  <c r="AG32" i="19"/>
  <c r="L32" i="19"/>
  <c r="AG31" i="19"/>
  <c r="L31" i="19"/>
  <c r="AG30" i="19"/>
  <c r="L30" i="19"/>
  <c r="AG29" i="19"/>
  <c r="L29" i="19"/>
  <c r="AG28" i="19"/>
  <c r="L28" i="19"/>
  <c r="AG27" i="19"/>
  <c r="L27" i="19"/>
  <c r="AG26" i="19"/>
  <c r="L26" i="19"/>
  <c r="AG25" i="19"/>
  <c r="L25" i="19"/>
  <c r="AG24" i="19"/>
  <c r="L24" i="19"/>
  <c r="AG23" i="19"/>
  <c r="L23" i="19"/>
  <c r="AG22" i="19"/>
  <c r="L22" i="19"/>
  <c r="AG21" i="19"/>
  <c r="L21" i="19"/>
  <c r="AG20" i="19"/>
  <c r="L20" i="19"/>
  <c r="AG19" i="19"/>
  <c r="L19" i="19"/>
  <c r="AG18" i="19"/>
  <c r="L18" i="19"/>
  <c r="AG17" i="19"/>
  <c r="L17" i="19"/>
  <c r="AG16" i="19"/>
  <c r="L16" i="19"/>
  <c r="AG15" i="19"/>
  <c r="AG82" i="19"/>
  <c r="L15" i="19"/>
  <c r="L82" i="19"/>
  <c r="AX79" i="18"/>
  <c r="AW79" i="18"/>
  <c r="AV79" i="18"/>
  <c r="AU79" i="18"/>
  <c r="AT79" i="18"/>
  <c r="AS79" i="18"/>
  <c r="AR79" i="18"/>
  <c r="AQ79" i="18"/>
  <c r="AP79" i="18"/>
  <c r="AO79" i="18"/>
  <c r="AN79" i="18"/>
  <c r="AM79" i="18"/>
  <c r="AL79" i="18"/>
  <c r="AK79" i="18"/>
  <c r="AJ79" i="18"/>
  <c r="AI79" i="18"/>
  <c r="AH79" i="18"/>
  <c r="AF79" i="18"/>
  <c r="AE79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AG78" i="18"/>
  <c r="L78" i="18"/>
  <c r="AG77" i="18"/>
  <c r="L77" i="18"/>
  <c r="AG76" i="18"/>
  <c r="L76" i="18"/>
  <c r="AG75" i="18"/>
  <c r="L75" i="18"/>
  <c r="AG74" i="18"/>
  <c r="L74" i="18"/>
  <c r="AG73" i="18"/>
  <c r="L73" i="18"/>
  <c r="AG72" i="18"/>
  <c r="L72" i="18"/>
  <c r="AG71" i="18"/>
  <c r="L71" i="18"/>
  <c r="AG70" i="18"/>
  <c r="L70" i="18"/>
  <c r="AG69" i="18"/>
  <c r="L69" i="18"/>
  <c r="AG68" i="18"/>
  <c r="L68" i="18"/>
  <c r="AG67" i="18"/>
  <c r="L67" i="18"/>
  <c r="AG66" i="18"/>
  <c r="L66" i="18"/>
  <c r="AG65" i="18"/>
  <c r="L65" i="18"/>
  <c r="AG64" i="18"/>
  <c r="L64" i="18"/>
  <c r="AG63" i="18"/>
  <c r="L63" i="18"/>
  <c r="AG62" i="18"/>
  <c r="L62" i="18"/>
  <c r="AG61" i="18"/>
  <c r="L61" i="18"/>
  <c r="AG60" i="18"/>
  <c r="L60" i="18"/>
  <c r="AG59" i="18"/>
  <c r="L59" i="18"/>
  <c r="AG58" i="18"/>
  <c r="L58" i="18"/>
  <c r="AG57" i="18"/>
  <c r="L57" i="18"/>
  <c r="AG56" i="18"/>
  <c r="L56" i="18"/>
  <c r="AG55" i="18"/>
  <c r="L55" i="18"/>
  <c r="AG54" i="18"/>
  <c r="L54" i="18"/>
  <c r="AG53" i="18"/>
  <c r="L53" i="18"/>
  <c r="AG52" i="18"/>
  <c r="L52" i="18"/>
  <c r="AG51" i="18"/>
  <c r="L51" i="18"/>
  <c r="AG50" i="18"/>
  <c r="L50" i="18"/>
  <c r="AG49" i="18"/>
  <c r="L49" i="18"/>
  <c r="AG48" i="18"/>
  <c r="L48" i="18"/>
  <c r="AG47" i="18"/>
  <c r="L47" i="18"/>
  <c r="AG46" i="18"/>
  <c r="L46" i="18"/>
  <c r="AG45" i="18"/>
  <c r="L45" i="18"/>
  <c r="AG44" i="18"/>
  <c r="L44" i="18"/>
  <c r="AG43" i="18"/>
  <c r="L43" i="18"/>
  <c r="AG42" i="18"/>
  <c r="L42" i="18"/>
  <c r="AG41" i="18"/>
  <c r="L41" i="18"/>
  <c r="AG40" i="18"/>
  <c r="L40" i="18"/>
  <c r="AG39" i="18"/>
  <c r="L39" i="18"/>
  <c r="AG38" i="18"/>
  <c r="L38" i="18"/>
  <c r="AG37" i="18"/>
  <c r="L37" i="18"/>
  <c r="AG36" i="18"/>
  <c r="L36" i="18"/>
  <c r="AG35" i="18"/>
  <c r="L35" i="18"/>
  <c r="AG34" i="18"/>
  <c r="L34" i="18"/>
  <c r="AG33" i="18"/>
  <c r="L33" i="18"/>
  <c r="AG32" i="18"/>
  <c r="L32" i="18"/>
  <c r="AG31" i="18"/>
  <c r="L31" i="18"/>
  <c r="AG30" i="18"/>
  <c r="L30" i="18"/>
  <c r="AG29" i="18"/>
  <c r="L29" i="18"/>
  <c r="AG28" i="18"/>
  <c r="L28" i="18"/>
  <c r="AG27" i="18"/>
  <c r="L27" i="18"/>
  <c r="AG26" i="18"/>
  <c r="L26" i="18"/>
  <c r="AG25" i="18"/>
  <c r="L25" i="18"/>
  <c r="AG24" i="18"/>
  <c r="L24" i="18"/>
  <c r="AG23" i="18"/>
  <c r="L23" i="18"/>
  <c r="AG22" i="18"/>
  <c r="L22" i="18"/>
  <c r="AG21" i="18"/>
  <c r="L21" i="18"/>
  <c r="AG20" i="18"/>
  <c r="L20" i="18"/>
  <c r="AG19" i="18"/>
  <c r="L19" i="18"/>
  <c r="AG18" i="18"/>
  <c r="L18" i="18"/>
  <c r="AG17" i="18"/>
  <c r="L17" i="18"/>
  <c r="AG16" i="18"/>
  <c r="L16" i="18"/>
  <c r="AG15" i="18"/>
  <c r="L15" i="18"/>
  <c r="AG79" i="18"/>
  <c r="L79" i="18"/>
</calcChain>
</file>

<file path=xl/comments1.xml><?xml version="1.0" encoding="utf-8"?>
<comments xmlns="http://schemas.openxmlformats.org/spreadsheetml/2006/main">
  <authors>
    <author>usuario</author>
  </authors>
  <commentList>
    <comment ref="J66" authorId="0">
      <text>
        <r>
          <rPr>
            <b/>
            <sz val="9"/>
            <color indexed="81"/>
            <rFont val="Tahoma"/>
            <family val="2"/>
          </rPr>
          <t>57 SUMANDO REZAGO 2016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RICHARD</author>
  </authors>
  <commentList>
    <comment ref="L17" authorId="0">
      <text>
        <r>
          <rPr>
            <b/>
            <sz val="9"/>
            <color indexed="81"/>
            <rFont val="Tahoma"/>
            <family val="2"/>
          </rPr>
          <t>RICHARD:</t>
        </r>
        <r>
          <rPr>
            <sz val="9"/>
            <color indexed="81"/>
            <rFont val="Tahoma"/>
            <family val="2"/>
          </rPr>
          <t xml:space="preserve">
El presupuesto fue traslado por dirctriz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RICHARD:</t>
        </r>
        <r>
          <rPr>
            <sz val="9"/>
            <color indexed="81"/>
            <rFont val="Tahoma"/>
            <family val="2"/>
          </rPr>
          <t xml:space="preserve">
El presupuesto fue traslado por dirctriz</t>
        </r>
      </text>
    </comment>
  </commentList>
</comments>
</file>

<file path=xl/comments3.xml><?xml version="1.0" encoding="utf-8"?>
<comments xmlns="http://schemas.openxmlformats.org/spreadsheetml/2006/main">
  <authors>
    <author>usuario</author>
    <author>RICHARD</author>
  </authors>
  <commentList>
    <comment ref="J396" authorId="0">
      <text>
        <r>
          <rPr>
            <b/>
            <sz val="9"/>
            <color indexed="81"/>
            <rFont val="Tahoma"/>
            <family val="2"/>
          </rPr>
          <t>57 SUMANDO REZAGO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01" authorId="1">
      <text>
        <r>
          <rPr>
            <b/>
            <sz val="9"/>
            <color indexed="81"/>
            <rFont val="Tahoma"/>
            <family val="2"/>
          </rPr>
          <t>RICHARD:</t>
        </r>
        <r>
          <rPr>
            <sz val="9"/>
            <color indexed="81"/>
            <rFont val="Tahoma"/>
            <family val="2"/>
          </rPr>
          <t xml:space="preserve">
El presupuesto fue traslado por dirctriz</t>
        </r>
      </text>
    </comment>
    <comment ref="N401" authorId="1">
      <text>
        <r>
          <rPr>
            <b/>
            <sz val="9"/>
            <color indexed="81"/>
            <rFont val="Tahoma"/>
            <family val="2"/>
          </rPr>
          <t>RICHARD:</t>
        </r>
        <r>
          <rPr>
            <sz val="9"/>
            <color indexed="81"/>
            <rFont val="Tahoma"/>
            <family val="2"/>
          </rPr>
          <t xml:space="preserve">
El presupuesto fue traslado por dirctriz</t>
        </r>
      </text>
    </comment>
  </commentList>
</comments>
</file>

<file path=xl/sharedStrings.xml><?xml version="1.0" encoding="utf-8"?>
<sst xmlns="http://schemas.openxmlformats.org/spreadsheetml/2006/main" count="12964" uniqueCount="1643">
  <si>
    <t>PLAN DE DESARROLLO "IBAGUÉ CON TODO EL CORAZÓN 2016-2019"</t>
  </si>
  <si>
    <t>DEPARTAMENTO / MUNCIPIO DE IBAGUÉ</t>
  </si>
  <si>
    <t>Parte estratégica: proyectos de inversión de la vigencia</t>
  </si>
  <si>
    <t>Sector de competencia</t>
  </si>
  <si>
    <t>Apropiación</t>
  </si>
  <si>
    <t>Responsables</t>
  </si>
  <si>
    <t>Código</t>
  </si>
  <si>
    <t>Eje estratégico/ Componente / Dimensión</t>
  </si>
  <si>
    <t>Programas</t>
  </si>
  <si>
    <t>Proyectos</t>
  </si>
  <si>
    <t>META PLAN DE DESARROLLO</t>
  </si>
  <si>
    <t>Meta de la vigencia</t>
  </si>
  <si>
    <t>Recursos propios</t>
  </si>
  <si>
    <t>Sistema General de Participaciones (SGP)</t>
  </si>
  <si>
    <t>Regalías</t>
  </si>
  <si>
    <t>Crédito</t>
  </si>
  <si>
    <t>Cofinanaciación</t>
  </si>
  <si>
    <t>Otros</t>
  </si>
  <si>
    <t>Entidad</t>
  </si>
  <si>
    <t>Dependencia</t>
  </si>
  <si>
    <t>Responsable</t>
  </si>
  <si>
    <t>Con destinación específica</t>
  </si>
  <si>
    <t>Sin destinación específica</t>
  </si>
  <si>
    <t>Educación</t>
  </si>
  <si>
    <t>Salud</t>
  </si>
  <si>
    <t>Agua potable y saneamiento básico</t>
  </si>
  <si>
    <t>Propósito general
Libre inversión</t>
  </si>
  <si>
    <t>Propósito general
Forzosa inversión</t>
  </si>
  <si>
    <t>Programa alimentación escolar y ribereños del río Magdalena</t>
  </si>
  <si>
    <t>Cultura</t>
  </si>
  <si>
    <t>Deporte</t>
  </si>
  <si>
    <t>Cofinanciación</t>
  </si>
  <si>
    <t>Código Meta producto</t>
  </si>
  <si>
    <t>Departamento</t>
  </si>
  <si>
    <t>Nación</t>
  </si>
  <si>
    <t>Total Valor Ejecutado</t>
  </si>
  <si>
    <t>Fuentes de financaicón para la vigencia ejecutados</t>
  </si>
  <si>
    <t>Propios</t>
  </si>
  <si>
    <t>Fuentes de financición para la vigencia programados</t>
  </si>
  <si>
    <t>SECRTARÍA:</t>
  </si>
  <si>
    <t>FECHA:</t>
  </si>
  <si>
    <t>A.1.</t>
  </si>
  <si>
    <t>DIMENSION SOCIAL</t>
  </si>
  <si>
    <t>A.1.1.1</t>
  </si>
  <si>
    <t>Cobertura y permanencia</t>
  </si>
  <si>
    <t>Implementación de estrategias de acceso y permanencia a NNA en edad escolar en las instituciones y centros educativos de Ibagué Tolima</t>
  </si>
  <si>
    <t>Vincular 50.000 NNA a  Jornada Única</t>
  </si>
  <si>
    <t>EDUCACIÓN DE CALIDAD E INCLUSIVA</t>
  </si>
  <si>
    <t>Implementación del programa de alimentación escolar para los estudiantes de las instituciones y centros educativos oficiales de Ibagué Tolima</t>
  </si>
  <si>
    <t>Beneficiar 50.000 NNA con Programa de alimentación   anualmente</t>
  </si>
  <si>
    <t>Dotar a 18.000 Estudiantes oficiales rurales con uniformes.</t>
  </si>
  <si>
    <t>Subsidiar a 13,500 estudiantes oficiales rurales con transporte escolar</t>
  </si>
  <si>
    <t>Beneficiar a 76.000 Estudiantes con gratuidad anualmente</t>
  </si>
  <si>
    <t xml:space="preserve">Atender 3.600 Personas con necesidades educativas especiales </t>
  </si>
  <si>
    <t xml:space="preserve">Atender 1.900 Personas de grupos Étnicas </t>
  </si>
  <si>
    <t xml:space="preserve">Atender 20.000 Personas Víctimas del Conflicto Armado </t>
  </si>
  <si>
    <t xml:space="preserve">Atender 300 Personas Desmovilizadas </t>
  </si>
  <si>
    <t xml:space="preserve">Atender 3.700 Personas Privadas de la libertad </t>
  </si>
  <si>
    <t xml:space="preserve">Atender 1.400 Madres cabezas de Hogar </t>
  </si>
  <si>
    <t xml:space="preserve">Atender 400 Personas Reinsertadas  </t>
  </si>
  <si>
    <t>Aumentar en 114 Sedes Educativas oficiales la jornadas complementarias</t>
  </si>
  <si>
    <t>Mejoramiento de la infraestructura fisica de los establecimientos educativos para jornada unica del municipio de Ibagué departamento Tolima</t>
  </si>
  <si>
    <t xml:space="preserve">Remodelar 50 Aulas de IE. </t>
  </si>
  <si>
    <t>Atender 3.000 Personas Iletradas</t>
  </si>
  <si>
    <t xml:space="preserve">Construir 15 nuevos Cerramientos de IE. </t>
  </si>
  <si>
    <t xml:space="preserve">Legalizar 30 Predios de IE. </t>
  </si>
  <si>
    <t>Construir y/o remodelar 40 Baterías sanitarias de IE</t>
  </si>
  <si>
    <t xml:space="preserve">Construir 600 Aulas nuevas de IE </t>
  </si>
  <si>
    <t>A.1.1.2</t>
  </si>
  <si>
    <t xml:space="preserve">Implementar la jornada única en 47 IE. </t>
  </si>
  <si>
    <t>Calidad educativa</t>
  </si>
  <si>
    <t>Construir y/o ampliar 47 IE. Para jornada única</t>
  </si>
  <si>
    <t>Mejoramiento de la calidad del servicio educativo prestado en los establecimientos educativos oficiales Ibague- Tolima</t>
  </si>
  <si>
    <t>Ampliar a  37 IE. En el Programa de Pequeños científicos</t>
  </si>
  <si>
    <t>Formar 1.000 Docentes y Estudiantes en investigación</t>
  </si>
  <si>
    <t>Realizar 4 foros educativos de experiencias significativas</t>
  </si>
  <si>
    <t xml:space="preserve">Resignificar el PEI y pactos de convivencia en 58 IE </t>
  </si>
  <si>
    <t>Formar  165 Docentes en estándares de competencias en las pruebas saber 3, 5, 9 y 11</t>
  </si>
  <si>
    <t>Implementación de Ibague Bilingüe en los establecimientos educativos oficiales en Ibagué Tolima</t>
  </si>
  <si>
    <t>Formar 273 Docentes en nivel de Inglés B-2 según Marco Común Europeo (MCE)  </t>
  </si>
  <si>
    <t>Formar 2.000 Estudiantes del sector oficial con nivel B1</t>
  </si>
  <si>
    <t>Implementar una Red de aprendizaje en Bilingüismo</t>
  </si>
  <si>
    <t>Formar 2000 Docentes en TIC</t>
  </si>
  <si>
    <t>Adecuar 93 Sedes de  I.E con conectividad</t>
  </si>
  <si>
    <t>Dotar y soportar 58 IE con soporte lógico y software</t>
  </si>
  <si>
    <t xml:space="preserve">Implementar en 49 IE Plan “Leer es mi cuento”. </t>
  </si>
  <si>
    <t>Fortalecer 49 IE en competencias matemáticas</t>
  </si>
  <si>
    <t xml:space="preserve">Capacitar 60 Docentes de básica primaria para la enseñanza del lenguaje y matemáticas anualmente </t>
  </si>
  <si>
    <t>Fortalecer  4 Redes en competencias básicas</t>
  </si>
  <si>
    <t>Realizar 58 Proyectos Ambientales Escolares - PRAES de las  IE en recurso hídrico.</t>
  </si>
  <si>
    <t>Capacitar 4.000 entre  Docentes y estudiantes en temas ambientales</t>
  </si>
  <si>
    <t>Formar 40.000 Miembros de la Comunidad educativa en derechos Humanos, ética y resolución de conflictos</t>
  </si>
  <si>
    <t xml:space="preserve">Implementar en 58 IE la   cátedra por la PAZ </t>
  </si>
  <si>
    <t>Formar 65 Docentes en  metodologías para el PER</t>
  </si>
  <si>
    <t>Formar 80.000 entre Docentes y estudiantes en estilos de vida saludable</t>
  </si>
  <si>
    <t>Formar 80.000 entre Docentes y estudiantes en educación para la sexualidad</t>
  </si>
  <si>
    <t>Formar 80.000 entre Docentes y estudiantes en cultura ciudadana y movilidad segura</t>
  </si>
  <si>
    <t>Fortalecer  a los docentes y estudiantes de 58 IE convivencia escolar</t>
  </si>
  <si>
    <t>Formar 5.000 nuevos entre Docentes y estudiantes en emprendimiento y educación financiera</t>
  </si>
  <si>
    <t>Crear y/o fortalecer 58 IE  con escuela de padres</t>
  </si>
  <si>
    <t>Formar a docentes y estudiantes de 58 IE  en prevención del consumo de  sustancias psicoactivas</t>
  </si>
  <si>
    <t xml:space="preserve">Implementar en 58 IE la cátedra  Ibagué </t>
  </si>
  <si>
    <t xml:space="preserve">Implementar en 58 IE la  formación en  Música. </t>
  </si>
  <si>
    <t xml:space="preserve">Formar 220 docentes para la  articulación de la educación inicial con transición y primaria. </t>
  </si>
  <si>
    <t xml:space="preserve">Formar 220  Docentes en primera infancia. </t>
  </si>
  <si>
    <t>A.1.1.3</t>
  </si>
  <si>
    <t>Formación técnica y tecnológica por articulación</t>
  </si>
  <si>
    <t>Articular 40 Instituciones educativas con la educación técnica</t>
  </si>
  <si>
    <t>Articular 10 Instituciones educativas con continuidad a la educación tecnológica</t>
  </si>
  <si>
    <t>Capacitar 100 nuevos Docentes para la articulación en educación media</t>
  </si>
  <si>
    <t>Apoyo al acceso a la educación superior de la población vulnerable en las universidades de la cuidad de Ibagué</t>
  </si>
  <si>
    <t>Apoyar 1.500 Estudiantes en educación superior</t>
  </si>
  <si>
    <t>A.1.1.4</t>
  </si>
  <si>
    <t>Servicios educativos eficientes</t>
  </si>
  <si>
    <t>Administración, funcionamiento y fortalecimiento de la secretaria de educación y las instituiciones y centros educativos oficiales en el municipio de Ibagué</t>
  </si>
  <si>
    <t>Certificar 2 nuevos Procesos y recertificar 4</t>
  </si>
  <si>
    <t xml:space="preserve">Dotar 58 IE con sus sedes  de implementos didácticos. </t>
  </si>
  <si>
    <t xml:space="preserve">Capacitar directivos docentes  y administrativos  de  58 IE.  </t>
  </si>
  <si>
    <t xml:space="preserve">Realizar Inspección y vigilancia en las 58 IE.  </t>
  </si>
  <si>
    <t>Gestionar 80 Becas MEN para docentes</t>
  </si>
  <si>
    <t xml:space="preserve">Garantizar la prestación del servicio educativo a 3.300 entre Docentes y administrativos. </t>
  </si>
  <si>
    <t>Fortalecer 58 IE con personal administrativo</t>
  </si>
  <si>
    <r>
      <t xml:space="preserve">Dotar  con </t>
    </r>
    <r>
      <rPr>
        <sz val="10"/>
        <color indexed="8"/>
        <rFont val="Arial"/>
        <family val="2"/>
      </rPr>
      <t>4.800 nuevos equipos de cómputo a las IE.</t>
    </r>
  </si>
  <si>
    <t>A.1.1.1.1</t>
  </si>
  <si>
    <t>A.1.1.1.2</t>
  </si>
  <si>
    <t>A.1.1.1.3</t>
  </si>
  <si>
    <t>A.1.1.1.4</t>
  </si>
  <si>
    <t>A.1.1.1.5</t>
  </si>
  <si>
    <t>A.1.1.1.6</t>
  </si>
  <si>
    <t>A.1.1.1.7</t>
  </si>
  <si>
    <t>A.1.1.1.8</t>
  </si>
  <si>
    <t>A.1.1.1.9</t>
  </si>
  <si>
    <t>A.1.1.1.10</t>
  </si>
  <si>
    <t>A.1.1.1.11</t>
  </si>
  <si>
    <t>A.1.1.1.12</t>
  </si>
  <si>
    <t>A.1.1.1.13</t>
  </si>
  <si>
    <t>A.1.1.1.14</t>
  </si>
  <si>
    <t>A.1.1.1.15</t>
  </si>
  <si>
    <t>A.1.1.1.17</t>
  </si>
  <si>
    <t>A.1.1.1.18</t>
  </si>
  <si>
    <t>A.1.1.1.19</t>
  </si>
  <si>
    <t>A.1.1.1.20</t>
  </si>
  <si>
    <t>A.1.1.2.1</t>
  </si>
  <si>
    <t>A.1.1.2.2</t>
  </si>
  <si>
    <t>A.1.1.2.3</t>
  </si>
  <si>
    <t>A.1.1.2.4</t>
  </si>
  <si>
    <t>A.1.1.2.5</t>
  </si>
  <si>
    <t>A.1.1.2.6</t>
  </si>
  <si>
    <t>A.1.1.2.7</t>
  </si>
  <si>
    <t>A.1.1.2.9</t>
  </si>
  <si>
    <t>A.1.1.2.10</t>
  </si>
  <si>
    <t>A.1.1.2.11</t>
  </si>
  <si>
    <t>A.1.1.2.12</t>
  </si>
  <si>
    <t>A.1.1.2.13</t>
  </si>
  <si>
    <t>A.1.1.2.14</t>
  </si>
  <si>
    <t>A.1.1.2.15</t>
  </si>
  <si>
    <t>A.1.1.2.16</t>
  </si>
  <si>
    <t>A.1.1.2.17</t>
  </si>
  <si>
    <t>A.1.1.2.18</t>
  </si>
  <si>
    <t>A.1.1.2.19</t>
  </si>
  <si>
    <t>A.1.1.2.20</t>
  </si>
  <si>
    <t>A.1.1.2.21</t>
  </si>
  <si>
    <t>A.1.1.2.22</t>
  </si>
  <si>
    <t>A.1.1.2.23</t>
  </si>
  <si>
    <t>A.1.1.2.24</t>
  </si>
  <si>
    <t>A.1.1.2.25</t>
  </si>
  <si>
    <t>A.1.1.2.26</t>
  </si>
  <si>
    <t>A.1.1.2.27</t>
  </si>
  <si>
    <t>A.1.1.2.28</t>
  </si>
  <si>
    <t>A.1.1.2.29</t>
  </si>
  <si>
    <t>A.1.1.2.30</t>
  </si>
  <si>
    <t>A.1.1.2.31</t>
  </si>
  <si>
    <t>A.1.1.2.32</t>
  </si>
  <si>
    <t>A.1.1.2.33</t>
  </si>
  <si>
    <t>A.1.1.2.34</t>
  </si>
  <si>
    <t>A.1.1.2.35</t>
  </si>
  <si>
    <t>A.1.1.3.1</t>
  </si>
  <si>
    <t>A.1.1.3.2</t>
  </si>
  <si>
    <t>A.1.1.3.3</t>
  </si>
  <si>
    <t>A.1.1.3.4</t>
  </si>
  <si>
    <t>A.1.1.4.1</t>
  </si>
  <si>
    <t>A.1.1.4.2</t>
  </si>
  <si>
    <t>A.1.1.4.3</t>
  </si>
  <si>
    <t>A.1.1.4.4</t>
  </si>
  <si>
    <t>A.1.1.4.5</t>
  </si>
  <si>
    <t>A.1.1.4.6</t>
  </si>
  <si>
    <t>A.1.1.4.7</t>
  </si>
  <si>
    <t>ALCALDIA DE IBAGUE</t>
  </si>
  <si>
    <t>JAVIER GUZMAN PITA - DIRECTOR DE COBERTURA EDUCATIVA</t>
  </si>
  <si>
    <t>LOURDES REGINA DIAZ -  DIRECCION DE CALIDAD</t>
  </si>
  <si>
    <t>DIANA MIREYA CUELLAR - DIRECTORA ADMINISTRATIVA Y FINANCIERA</t>
  </si>
  <si>
    <t>Secretaría de Educación</t>
  </si>
  <si>
    <t>A.1</t>
  </si>
  <si>
    <t>A.1.2.1</t>
  </si>
  <si>
    <t>Salud Ambiental</t>
  </si>
  <si>
    <t>Desarrollo de acciones sectoriales e intersectoriales que permitan modificar la carga ambiental de la enfermedad</t>
  </si>
  <si>
    <t>A.1.2.1.1</t>
  </si>
  <si>
    <t xml:space="preserve">Realizar la esterilización de 10.000 animales  gatos y perros.    </t>
  </si>
  <si>
    <t xml:space="preserve">IBAGUÉ, IMPULSA LA GARANTIA DEL DERECHO FUNDAMENTAL A LA SALUD </t>
  </si>
  <si>
    <t>Alcaldía de Ibagué</t>
  </si>
  <si>
    <t xml:space="preserve">Secretaría de Salud </t>
  </si>
  <si>
    <t>Juan Barrero</t>
  </si>
  <si>
    <t>A.1.2.1.2</t>
  </si>
  <si>
    <t>Vacunación antirrábica 32.000 caninos anualmente</t>
  </si>
  <si>
    <t>A.1.2.1.3</t>
  </si>
  <si>
    <t>Realizar 3 acciones/proyectos/intervenciones para la promoción de hábitats saludables</t>
  </si>
  <si>
    <t>A.1.2.1.4</t>
  </si>
  <si>
    <t>Contar con una ESE que opere bajo la modalidad de “Hospitales verdes”</t>
  </si>
  <si>
    <t>A.1.2.2</t>
  </si>
  <si>
    <t xml:space="preserve">Vida saludable y condiciones no transmisibles </t>
  </si>
  <si>
    <t>Implementación de intervenciones que propicien entornos cotidianos saludables y mejoren la intervencion de las ENT Ibagué.</t>
  </si>
  <si>
    <t>A.1.2.2.1</t>
  </si>
  <si>
    <t>Implementar en 58 IE  la estrategia de escuela saludable y “once para la salud”</t>
  </si>
  <si>
    <t>Alba Lucy Cuellar</t>
  </si>
  <si>
    <t>A.1.2.2.2</t>
  </si>
  <si>
    <t xml:space="preserve">Implementar 1 política pública para la promoción de los estilos de vida saludable (EVS). </t>
  </si>
  <si>
    <t>A.1.2.2.3</t>
  </si>
  <si>
    <t>Brindar 1 servicio diferenciado para la atención de pacientes crónicos.</t>
  </si>
  <si>
    <t>A.1.2.2.4</t>
  </si>
  <si>
    <t>Realizar 3 acciones/proyectos/intervenciones para la gestión del riesgo relacionadas con otras condiciones crónicas prevalentes.</t>
  </si>
  <si>
    <t>A.1.2.2.5</t>
  </si>
  <si>
    <t>Realizar 3 acciones/proyectos/intervenciones para la promoción modos, condiciones y estilo de vida saludables.</t>
  </si>
  <si>
    <t>A.1.2.2.6</t>
  </si>
  <si>
    <t>Implementar en conjunto con los actores del SGSSS al menos tres jornadas anuales de vacunación contra VPH en población objeto</t>
  </si>
  <si>
    <t>A.1.2.3</t>
  </si>
  <si>
    <t>Convivencia social y salud mental</t>
  </si>
  <si>
    <t>Protección de la salud mental y la convivencia  social en ibagué</t>
  </si>
  <si>
    <t>A.1.2.3.1</t>
  </si>
  <si>
    <t>Crear 1 Observatorio  de lesiones de causa externa.</t>
  </si>
  <si>
    <t>Patricia Castellanos</t>
  </si>
  <si>
    <t>A.1.2.3.2</t>
  </si>
  <si>
    <t>Implementar en 58 I.E la intervención psicosocial para prevención y mitigación de eventos prevalentes en NNA (suicidio, consumo de SPA, salud mental) y la promoción de la salud mental</t>
  </si>
  <si>
    <t>A.1.2.3.3</t>
  </si>
  <si>
    <t xml:space="preserve">Formular e implementar 1 Plan para la atención integral en salud para la población habitante de calle y en situación de calle </t>
  </si>
  <si>
    <t>A.1.2.3.4</t>
  </si>
  <si>
    <t>Realizar 3 acciones/proyectos/intervenciones para la promoción de la salud  mental y la convivencia.</t>
  </si>
  <si>
    <t>A.1.2.3.5</t>
  </si>
  <si>
    <t>Realizar 3 acciones/proyectos/intervenciones para la gestión del riesgo relacionadas con prevención y atención integral a problemas y trastornos mentales y el consumo de SPA</t>
  </si>
  <si>
    <t>A.1.2.4</t>
  </si>
  <si>
    <t>Seguridad alimentaria y nutricional</t>
  </si>
  <si>
    <t xml:space="preserve">Implementación, seguimiento y evaluación de acciones para propender por la seguridad alimentaria y nutricional de la población </t>
  </si>
  <si>
    <t>A.1.2.4.1</t>
  </si>
  <si>
    <t>Actualizar e Implementar 1 Política de Seguridad Alimentaria y Nutricional de Ibagué</t>
  </si>
  <si>
    <t>A.1.2.4.2</t>
  </si>
  <si>
    <t>Realizar 3 acciones / proyectos / intervenciones para  promover la seguridad alimentaria (disponibilidad, acceso, consumo y aprovechamiento de los alimentos).</t>
  </si>
  <si>
    <t>A.1.2.4.3</t>
  </si>
  <si>
    <t>Aumentar o mantener la duración media de la lactancia materna exclusiva</t>
  </si>
  <si>
    <t>A.1.2.4.4</t>
  </si>
  <si>
    <t>Diseñar e Implementar una estrategia de inspección y vigilancia a las EPS/IPS para realizar control técnico frente a la adecuada implementación de la norma de crecimiento y desarrollo.</t>
  </si>
  <si>
    <t>A.1.2.4.5</t>
  </si>
  <si>
    <t>Estimar una línea de base del estado nutricional en primera infancia (0 a 5 años) en poblaciones priorizadas del área rural y urbana de Ibagué</t>
  </si>
  <si>
    <t>A.1.2.5</t>
  </si>
  <si>
    <t>Sexualidad, derechos sexuales y reproductivos</t>
  </si>
  <si>
    <t>Consolidación de la salud sexual y reproductiva con enfoque de género, de derechos y diferencial ibagué.</t>
  </si>
  <si>
    <t>A.1.2.5.1</t>
  </si>
  <si>
    <t>Aumentar al 100% de cobertura de tratamiento antirretroviral en adultos y población general</t>
  </si>
  <si>
    <t>Andrea Salcedo</t>
  </si>
  <si>
    <t>A.1.2.5.2</t>
  </si>
  <si>
    <t>Aumentar a 75% las gestantes se realizan prueba de VIH</t>
  </si>
  <si>
    <t>A.1.2.5.3</t>
  </si>
  <si>
    <t>Implementar 1 servicio de salud integral materno perinatal y para la mujer.</t>
  </si>
  <si>
    <t>A.1.2.5.4</t>
  </si>
  <si>
    <t>Aumentar a 95% las gestantes con controles de nacidos con  al menos 4 o más controles prenatales.</t>
  </si>
  <si>
    <t>A.1.2.5.5</t>
  </si>
  <si>
    <t>Aumentar al 80% la adherencia a la norma técnica de control prenatal en las IPS públicas y privadas de Ibagué</t>
  </si>
  <si>
    <t>A.1.2.5.6</t>
  </si>
  <si>
    <t xml:space="preserve">Aumentar al 80% la adherencia a la norma técnica de atencion de parto en las IPS publicas y privadas de Ibague. </t>
  </si>
  <si>
    <t>A.1.2.5.7</t>
  </si>
  <si>
    <t>Aumentar al 100% de cobertura de tratamiento antirretroviral en adolescentes</t>
  </si>
  <si>
    <t>A.1.2.5.8</t>
  </si>
  <si>
    <t>Realizar 3 acciones/proyectos/intervenciones para la gestión del riesgo relacionadas con la promoción y la atención integral en la salud sexual y reproductiva.</t>
  </si>
  <si>
    <t>A.1.2.5.9</t>
  </si>
  <si>
    <t>Aumentar al 100% la  cobertura de tratamiento antirretroviral en menores de 0 a 5 años</t>
  </si>
  <si>
    <t>A.1.2.5.10</t>
  </si>
  <si>
    <t>Realizar 3 acciones/proyectos/intervenciones para promover de los derechos sexuales y reproductivos y la equidad de género con enfoque diferencial y énfasis en población LGBTI, adolescentes, jóvenes y etnias.</t>
  </si>
  <si>
    <t>A.1.2.5.11</t>
  </si>
  <si>
    <t>Las mujeres adolescentes actualmente unidas y no unidas sexualmente activas usan métodos modernos de anticoncepción</t>
  </si>
  <si>
    <t>A.1.2.5.12</t>
  </si>
  <si>
    <t>Las mujeres de 12 a 17 años, en el marco de la Sentencia C-355 de 2006 acceden sin barreras a la Interrupción voluntaria del embarazo</t>
  </si>
  <si>
    <t>A.1.2.5.13</t>
  </si>
  <si>
    <t>Implementar la Política de Salud Sexual y Reproductiva</t>
  </si>
  <si>
    <t>A.1.2.6</t>
  </si>
  <si>
    <t>Vida saludable y enfermedades transmisibles</t>
  </si>
  <si>
    <t>Mejoramiento de la calidad y prevención  enfermedades transmisibles</t>
  </si>
  <si>
    <t>A.1.2.6.1</t>
  </si>
  <si>
    <t xml:space="preserve">Implementar 2 fases de un sistema de capacitación certificada en guías de atención de eventos infecciosos y otros de interés en salud pública, </t>
  </si>
  <si>
    <t>A.1.2.6.2</t>
  </si>
  <si>
    <t>Implementar 1 Plan Estratégico “Ibagué libre de tuberculosis”</t>
  </si>
  <si>
    <t>A.1.2.6.3</t>
  </si>
  <si>
    <t>Implementar 1 Plan Estratégico “Aliviar la carga y sostener las acciones de control de la enfermedad de Hansen”.</t>
  </si>
  <si>
    <t>A.1.2.6.4</t>
  </si>
  <si>
    <t>Implementar en 16 IPS la  estrategia de “Cero a Siempre” para las enfermedades prevalentes de la infancia</t>
  </si>
  <si>
    <t>A.1.2.6.5</t>
  </si>
  <si>
    <t>Implementar estrategia de gestión integrada para controlar la morbimortalidad por enfermedades transmitidas por vectores y vertebrados.</t>
  </si>
  <si>
    <t>A.1.2.6.6</t>
  </si>
  <si>
    <t>80% de niños y niñas menores de 6 años a quienes se les realiza seguimiento individual por los prestadores PAI web, que tienen el esquema de vacunación completo para su edad.</t>
  </si>
  <si>
    <t>A.1.2.6.7</t>
  </si>
  <si>
    <t>Sistematizar y automatizar  17 entre procesos y procedimientos del Programa Ampliado de Inmunizaciones (PAI)</t>
  </si>
  <si>
    <t>A.1.2.6.8</t>
  </si>
  <si>
    <t>70% de niños y niñas de 6 años a quienes se les realiza seguimiento individual por los prestadores (PAI web), que tienen el esquema de vacunación completo para su edad</t>
  </si>
  <si>
    <t>A.1.2.7</t>
  </si>
  <si>
    <t>Salud pública en emergencias y desastres</t>
  </si>
  <si>
    <t xml:space="preserve">Protección frente al riesgo como practica sistemática para enfrentar situaciones de urgencias y emergencias </t>
  </si>
  <si>
    <t>A.1.2.7.1</t>
  </si>
  <si>
    <t>Formular e implementar 1 estrategia de respuesta de salud frente a emergencias potenciales, garantizando la efectividad de su atención.</t>
  </si>
  <si>
    <t>A.1.2.8</t>
  </si>
  <si>
    <t>Salud y ámbito laboral</t>
  </si>
  <si>
    <t>Consolidación de acciones para la protección de los derechos laborales con enfoque de salud de la población del municipio de ibagué</t>
  </si>
  <si>
    <t>A.1.2.8.1</t>
  </si>
  <si>
    <t>Conformar 1 red  para que el 75% ARL de Ibagué promocionen ambientes laborales saludables bajo los lineamientos y coordinación de la SSM</t>
  </si>
  <si>
    <t>A.1.2.8.2</t>
  </si>
  <si>
    <t>Aumentar a 400 entidades/instituciones de trabajo informal que son objeto de vigilancia para la promoción de afiliación a riesgos laborales</t>
  </si>
  <si>
    <t>A.1.2.9</t>
  </si>
  <si>
    <t>Gestión diferencial para grupos poblacionales</t>
  </si>
  <si>
    <t>Protección del entorno  bio-psico-social de la población vulnerable con enfoque hacia la garantía de los derecho en salud</t>
  </si>
  <si>
    <t>A.1.2.9.1</t>
  </si>
  <si>
    <t>Implementar una estrategia de sensibilización a prestadora de servicios de salud ginecobstétrica sobre parto humanizado y disminución de barreras de acceso (Política de infancia)</t>
  </si>
  <si>
    <t>A.1.2.9.2</t>
  </si>
  <si>
    <t>Fortalecer el sistema de vigilancia  y control a la IPS que prestan servicios de control prenatal y ginecobstétricos</t>
  </si>
  <si>
    <t>A.1.2.9.3</t>
  </si>
  <si>
    <t>Diseñar e implementar un programa de cobertura urbana y rural para la búsqueda activa de gestantes en riesgo.(Política de Infancia)</t>
  </si>
  <si>
    <t>A.1.2.9.4</t>
  </si>
  <si>
    <r>
      <t xml:space="preserve">Mantener el porcentaje de atención de parto institucional atendido por personal calificado </t>
    </r>
    <r>
      <rPr>
        <sz val="10"/>
        <color indexed="8"/>
        <rFont val="Arial"/>
        <family val="2"/>
      </rPr>
      <t>(ODS) (NNA 2)</t>
    </r>
  </si>
  <si>
    <t>A.1.2.9.5</t>
  </si>
  <si>
    <t xml:space="preserve">Fortalecer la estrategia AIEPI en sus componentes </t>
  </si>
  <si>
    <t>A.1.2.9.6</t>
  </si>
  <si>
    <t>Implementar 1 unidad para la garantía del derecho a la salud de las mujeres víctimas.</t>
  </si>
  <si>
    <t>A.1.2.9.7</t>
  </si>
  <si>
    <t>Implementar 1 servicio de salud público de baja complejidad diferenciado dirigido a comunidad LGBTI</t>
  </si>
  <si>
    <t>A.1.2.9.8</t>
  </si>
  <si>
    <t>Contar con 1 modelo de salud integral para personas mayores (ambulatorio, hospitalario, domiciliario) ofrecido por una IPS</t>
  </si>
  <si>
    <t>A.1.2.9.9</t>
  </si>
  <si>
    <t>Diseñar 3 rutas de atención integral dirigida a las poblaciones vulnerables (discapacidad, víctimas de violencia sexual, etnias)</t>
  </si>
  <si>
    <t>A.1.2.10</t>
  </si>
  <si>
    <t xml:space="preserve">Fortalecimiento de la autoridad sanitaria para la gestión en salud </t>
  </si>
  <si>
    <t xml:space="preserve">Fortalecimiento autoridad sanitaria  para la gestión de la salud  </t>
  </si>
  <si>
    <t>A.1.2.10.1</t>
  </si>
  <si>
    <t>Contribuir a garantizar el acceso a servicios de salud al 100% de la población afiliada al régimen subsidiado de salud</t>
  </si>
  <si>
    <t>Eliana Quesada</t>
  </si>
  <si>
    <t>A.1.2.10.2</t>
  </si>
  <si>
    <t xml:space="preserve">Garantizar la prestación de servicios de salud al 100% de la población pobre no asegurada. </t>
  </si>
  <si>
    <t>A.1.2.10.3</t>
  </si>
  <si>
    <r>
      <t xml:space="preserve">Implementar 4 </t>
    </r>
    <r>
      <rPr>
        <sz val="10"/>
        <color theme="1"/>
        <rFont val="Arial"/>
        <family val="2"/>
      </rPr>
      <t>puntos por el derecho a la salud.</t>
    </r>
  </si>
  <si>
    <t>A.1.2.10.4</t>
  </si>
  <si>
    <t>Implementar atención integral en salud en el área rural de Ibagué a través de 7 rutas rurales con equipos básicos de atención</t>
  </si>
  <si>
    <t>Eliana Quesada, Johanna Barbosa</t>
  </si>
  <si>
    <t>A.1.2.10.5</t>
  </si>
  <si>
    <t>En 2019 Ibagué contará con una ESE que implemente la estrategia “Hospital sin dolor”</t>
  </si>
  <si>
    <t>A.1.2.10.6</t>
  </si>
  <si>
    <r>
      <t xml:space="preserve">Adoptar implementar 1 </t>
    </r>
    <r>
      <rPr>
        <sz val="10"/>
        <color theme="1"/>
        <rFont val="Arial"/>
        <family val="2"/>
      </rPr>
      <t>modelo de atención para la gestión del riesgo integral en salud (PAIS – MIAS)</t>
    </r>
  </si>
  <si>
    <t>A.1.2.10.7</t>
  </si>
  <si>
    <t xml:space="preserve">Fortalecer 1 Central Urgencias. </t>
  </si>
  <si>
    <t>A.1.2.10.8</t>
  </si>
  <si>
    <t>Gestionar 3 servicios de complementarios (cirugía de baja complejidad, ginecobstetricia y pediatría)</t>
  </si>
  <si>
    <t>A.1.2.10.9</t>
  </si>
  <si>
    <t xml:space="preserve">Implementar 1 sistema de información para la gestión de la salud </t>
  </si>
  <si>
    <t>Eliana Quesada, Johanna Barbosa, Despacho</t>
  </si>
  <si>
    <t>A.1.2.10.10</t>
  </si>
  <si>
    <t>Aumentar a 95% las UPGD que notifican los eventos de interés en salud pública</t>
  </si>
  <si>
    <t>Hugo Vallejo</t>
  </si>
  <si>
    <t>A.1.2.10.11</t>
  </si>
  <si>
    <t>Mantener al 100% notificación oportuna de eventos de vigilancia epidemiológica obligatoria incluidos los de notificación a las estadísticas vitales</t>
  </si>
  <si>
    <t>Johanna Barbosa</t>
  </si>
  <si>
    <t>A.1.2.10.12</t>
  </si>
  <si>
    <t>Mantener al 100% investigación de campo para eventos de interés en salud pública que así lo demanten</t>
  </si>
  <si>
    <t>A.1.2.10.13</t>
  </si>
  <si>
    <t>Unificar las ESEs del Municipio de Ibagué conforme al Estudio que se realice</t>
  </si>
  <si>
    <t>A.1.2.10.14</t>
  </si>
  <si>
    <t>Desarrollar una estrategia de inspección y vigilancia de calidad de tención que brindan los empresas de servicios de salud</t>
  </si>
  <si>
    <t>A.1.3.1</t>
  </si>
  <si>
    <t xml:space="preserve">Ibagué reconoce y protege sus bienes y manifestaciones patrimoniales o de interés cultural.  </t>
  </si>
  <si>
    <t>Reconocimiento, valoración, estudio y difusión del patrimonio cultural para desarrollo social de ibagué</t>
  </si>
  <si>
    <t>A.1.3.1.1</t>
  </si>
  <si>
    <t>Intervenir  y recuperar 2 bienes inmuebles de interés patrimonial.</t>
  </si>
  <si>
    <t xml:space="preserve">IBAGUE CULTURAL, MUSICAL Y ABIERTA AL MUNDO
</t>
  </si>
  <si>
    <t>Secretaría de Cultura</t>
  </si>
  <si>
    <t>Cristina Prada Quiroga</t>
  </si>
  <si>
    <t>A.1.3.1.2</t>
  </si>
  <si>
    <t>Concertar 2 planes especiales de manejo protección PEMP.</t>
  </si>
  <si>
    <t>A.1.3.1.3</t>
  </si>
  <si>
    <t>Reconocer 27 bienes de interés cultural del municipio.</t>
  </si>
  <si>
    <t>A.1.3.1.4</t>
  </si>
  <si>
    <t xml:space="preserve">Realizar 1 inventario, valoración y protección de los bienes de interés cultural del municipio </t>
  </si>
  <si>
    <t>A.1.3.1.5</t>
  </si>
  <si>
    <t>Realizar 2 Estudio para identificación y reconocimiento de los edificios de especial interés arquitectónico y cultural en el suelo rural</t>
  </si>
  <si>
    <t>A.1.3.1.6</t>
  </si>
  <si>
    <t xml:space="preserve">Ejecutar un Plan de Reconocimiento, identificación, valoración y apropiación de manifestaciones y Bienes de Interés Cultural (BIC) </t>
  </si>
  <si>
    <t>A.1.3.2</t>
  </si>
  <si>
    <t>Ibagué capital musical de Colombia, con memoria, identidad y desarrollo cultural.</t>
  </si>
  <si>
    <t>Ibagué capital musical con memoria, identidad y desarrollo cultural</t>
  </si>
  <si>
    <t>A.1.3.2.1</t>
  </si>
  <si>
    <t xml:space="preserve">Desarrollar 100 eventos en el marco de la  agenda “Ibagué Capital Musical”. </t>
  </si>
  <si>
    <t>A.1.3.2.2</t>
  </si>
  <si>
    <t xml:space="preserve">Apoyar 67 nuevas Iniciativas a través de  convocatorias para el sector artístico y cultural. </t>
  </si>
  <si>
    <t>A.1.3.3</t>
  </si>
  <si>
    <t xml:space="preserve">Ibagué con formación, comunicación y gestión cultural para la   participación social la paz y la  convivencia. </t>
  </si>
  <si>
    <t>Formación con todo el corazón</t>
  </si>
  <si>
    <t>A.1.3.3.1</t>
  </si>
  <si>
    <t>Aumentar a 18 Comunas y/o corregimientos  las Escuelas de Formación Artística y Cultural. (SIMIFARTE)</t>
  </si>
  <si>
    <t>A.1.3.3.2</t>
  </si>
  <si>
    <t xml:space="preserve">Aumentar a 13 Escuelas de formación de música tradicional </t>
  </si>
  <si>
    <t>A.1.3.3.3</t>
  </si>
  <si>
    <t>Beneficiar a 240 Artistas formadores en procesos de cualificación.</t>
  </si>
  <si>
    <t>A.1.3.3.4</t>
  </si>
  <si>
    <t>Beneficiar a 480 Artistas en procesos  y actividades de actualización sector cultural.</t>
  </si>
  <si>
    <t>A.1.3.3.5</t>
  </si>
  <si>
    <t xml:space="preserve">Beneficiar a 4.100 Niños, niñas, adolescentes y jóvenes  en procesos  de formación artística y cultural continua. </t>
  </si>
  <si>
    <t>A.1.3.3.6</t>
  </si>
  <si>
    <t>Desarrollar 240 eventos  Culturales en  parques y zonas rurales del municipio</t>
  </si>
  <si>
    <t>A.1.3.3.7</t>
  </si>
  <si>
    <t xml:space="preserve">Formar 359 personas  a nivel técnico laboral en la EFAC </t>
  </si>
  <si>
    <t>A.1.3.3.8</t>
  </si>
  <si>
    <t xml:space="preserve">Diseñar 2 Programas académicos para formación técnica o tecnológica en la EFAC </t>
  </si>
  <si>
    <t>A.1.3.3.9</t>
  </si>
  <si>
    <t>Implementar 1 estrategia de fortalecimiento de la institucionalidad cultural del municipio</t>
  </si>
  <si>
    <t>A.1.3.3.10</t>
  </si>
  <si>
    <t xml:space="preserve">Implementar 1 Centro de DDHH, reconciliación y memoria </t>
  </si>
  <si>
    <t>A.1.3.3.11</t>
  </si>
  <si>
    <t xml:space="preserve">Construir y adoptar 1 Política pública cultural municipal </t>
  </si>
  <si>
    <t>A.1.3.3.12</t>
  </si>
  <si>
    <t>Conformar 1 Red de comunicación e información del sistema municipal de cultura</t>
  </si>
  <si>
    <t>A.1.3.3.13</t>
  </si>
  <si>
    <t>Implementar 4 acciones para la divulgación y comunicación cultural</t>
  </si>
  <si>
    <t>A.1.3.3.14</t>
  </si>
  <si>
    <t xml:space="preserve">Implementar 4 acciones de cultura ciudadana en diálogo con otros sectores. </t>
  </si>
  <si>
    <t>A.1.3.3.15</t>
  </si>
  <si>
    <t>Realizar 40 intervenciones en el espacio público tendientes a promover la práctica del Grafiti y el Arte Urbano Gráfico en el Municipio de Ibagué</t>
  </si>
  <si>
    <t>A.1.3.4</t>
  </si>
  <si>
    <t>Mejores equipamientos para la cultura y el arte.</t>
  </si>
  <si>
    <t>Mejores equipamiento para el arte y cultura</t>
  </si>
  <si>
    <t>A.1.3.4.1</t>
  </si>
  <si>
    <t>Construir 1 equipamiento cultural</t>
  </si>
  <si>
    <t>A.1.3.4.2</t>
  </si>
  <si>
    <t xml:space="preserve">Recuperar 20 espacios o escenarios culturales </t>
  </si>
  <si>
    <t>A.1.3.4.3</t>
  </si>
  <si>
    <t>Adecuar 5 Espacios para el desarrollo de procesos formativos</t>
  </si>
  <si>
    <t>A.1.3.4.4</t>
  </si>
  <si>
    <t>Adecuar 3 Bibliotecas para el uso de nuevas tecnologías  de la  información  y la comunicación.</t>
  </si>
  <si>
    <t>A.1.3.4.5</t>
  </si>
  <si>
    <t>Construir 3 Bibliotecas en el área rural  del Municipio</t>
  </si>
  <si>
    <t>A.1.3.4.6</t>
  </si>
  <si>
    <t>Dotar 6 Bibliotecas en el área rural  del Municipio</t>
  </si>
  <si>
    <t>A.1.3.4.7</t>
  </si>
  <si>
    <t>Dotar de 1 vehículo para difusión cultural permanente</t>
  </si>
  <si>
    <t>A.1.3.4.8</t>
  </si>
  <si>
    <t>Incorporar 3 Bibliotecas a la red Municipal de Bibliotecas.</t>
  </si>
  <si>
    <t>A.1.3.4.9</t>
  </si>
  <si>
    <t>Gestionar el Teatro Municipal de Ibagué</t>
  </si>
  <si>
    <t>A.1.4.1.1</t>
  </si>
  <si>
    <t>Construir  e Implementar 1 Política pública de Deporte y Recreación</t>
  </si>
  <si>
    <t>A.1.4.1.2</t>
  </si>
  <si>
    <t xml:space="preserve">Crear  15 escuelas de formación deportiva </t>
  </si>
  <si>
    <t>A.1.4.1.3</t>
  </si>
  <si>
    <t>Realizar 4 festivales de escuelas deportivas</t>
  </si>
  <si>
    <t>A.1.4.1.4</t>
  </si>
  <si>
    <t>Implementar 1 programa de deporte social comunitario</t>
  </si>
  <si>
    <t>A.1.4.1.5</t>
  </si>
  <si>
    <t>Apoyar 20.000 deportistas para eventos competitivos y deportivos</t>
  </si>
  <si>
    <t>A.1.4.2.1</t>
  </si>
  <si>
    <t>Realizar 40 encuentros de juegos tradicionales</t>
  </si>
  <si>
    <t>A.1.4.2.2</t>
  </si>
  <si>
    <t>Realizar 4 encuentros de juegos autóctonos</t>
  </si>
  <si>
    <t>A.1.4.2.3</t>
  </si>
  <si>
    <t>Realizar 8 eventos recreo – deportivos para personas con discapacidad</t>
  </si>
  <si>
    <t>A.1.4.2.4</t>
  </si>
  <si>
    <t xml:space="preserve">Realizar 4 eventos  de actividad recreativa para personas mayores </t>
  </si>
  <si>
    <t>A.1.4.2.5</t>
  </si>
  <si>
    <t xml:space="preserve">Implementar 80  ciclo-paseos recreativos </t>
  </si>
  <si>
    <t>A.1.4.2.6</t>
  </si>
  <si>
    <t xml:space="preserve">Realizar 8 campamentos para niños niñas adolescentes y jóvenes. </t>
  </si>
  <si>
    <t>A.1.4.3.1</t>
  </si>
  <si>
    <t>Realizar 160 eventos de ciclovia</t>
  </si>
  <si>
    <t>A.1.4.3.2</t>
  </si>
  <si>
    <t>Mantener  190 eventos grupales de actividad física musicalizada</t>
  </si>
  <si>
    <t>A.1.4.3.3</t>
  </si>
  <si>
    <t>Realizar  8 eventos de hábitos y estilos de vida saludable</t>
  </si>
  <si>
    <t>A.1.4.4.1</t>
  </si>
  <si>
    <t>Realizar 4 festivales del sector educativo para niños de básica primaria</t>
  </si>
  <si>
    <t>A.1.4.4.2</t>
  </si>
  <si>
    <t xml:space="preserve">Realizar 4 juegos intercolegiados – Supérate  </t>
  </si>
  <si>
    <t>A.1.4.4.3</t>
  </si>
  <si>
    <t xml:space="preserve">Promover 2 eventos de juegos universitarios </t>
  </si>
  <si>
    <t>A.1.4.4.4</t>
  </si>
  <si>
    <t>Promover 4 eventos de juegos  del magisterio</t>
  </si>
  <si>
    <t>A.1.4.4.5</t>
  </si>
  <si>
    <t>Crear 4 centros de educación física</t>
  </si>
  <si>
    <t>A.1.4.5.1</t>
  </si>
  <si>
    <t xml:space="preserve">Mantener, adecuar 158 escenarios deportivos y recreativos </t>
  </si>
  <si>
    <t>A.1.4.5.2</t>
  </si>
  <si>
    <t>Construir y/o culminar 11 Nuevos escenarios deportivos y recreativos  (juegos nacionales)</t>
  </si>
  <si>
    <t>A.1.4.5.3</t>
  </si>
  <si>
    <t>Construcción de 30 nuevos escenarios deportivos y recreativos urbanos y rurales</t>
  </si>
  <si>
    <t>A.1.4.5.4</t>
  </si>
  <si>
    <t>Construir 20 canchas sintéticas de futbol</t>
  </si>
  <si>
    <t>DIMENSIÓN SOCIAL</t>
  </si>
  <si>
    <t>A.1.4.1</t>
  </si>
  <si>
    <t>Deporte para la paz</t>
  </si>
  <si>
    <t>A.1.4.2</t>
  </si>
  <si>
    <t>Re-creando a Ibagué</t>
  </si>
  <si>
    <t>A.1.4.3</t>
  </si>
  <si>
    <t>Actividad física con corazón saludable</t>
  </si>
  <si>
    <t>A.1.4.4</t>
  </si>
  <si>
    <t>La educación física y su movimiento en el sector educativo.</t>
  </si>
  <si>
    <t>A.1.4.5</t>
  </si>
  <si>
    <t>Construcción, mantenimiento, adecuación y dotación de escenarios deportivos</t>
  </si>
  <si>
    <t xml:space="preserve">JUGANDO LIMPIO POR IBAGUÉ </t>
  </si>
  <si>
    <t>Apoyo al Deporte Asociado para la Paz Ibagué Tolima</t>
  </si>
  <si>
    <t>IMDRI</t>
  </si>
  <si>
    <t>Diana Ximena Cepeda Rodríguez, Gerente</t>
  </si>
  <si>
    <t>Recreando a Ibagué Tolima</t>
  </si>
  <si>
    <t>Servicio Actividad Fisica con Corazón Saludable Ibagué - Tolima</t>
  </si>
  <si>
    <t>Fortalecimiento Educación Física y Su Movimiento en el Sector Educativo Ibagué Tolima</t>
  </si>
  <si>
    <t xml:space="preserve">Mantenimiento, Adecuacion, Adminsitración y dotacion de la Infraestructura Deportiva a Cargo del IMDRI en la ciudad de Ibagué </t>
  </si>
  <si>
    <t>Dig.Est.Dis.Const.Remod y Mmto de Infraestructura Deportiva para la Competitividad Nacional e Internacional a cargo del IMDRI en el Mpio de Ibagué</t>
  </si>
  <si>
    <t>Otros/estampillas</t>
  </si>
  <si>
    <t>A.1.5.1.1</t>
  </si>
  <si>
    <t>Proporción de niños y niñas menores de 1 año con registro civil por lugar de residencia (ODS 3) (NNA 68)</t>
  </si>
  <si>
    <t xml:space="preserve">CON TODO EL CORAZÓN POR LOS DERECHOS DE LAS NIÑAS, NIÑOS Y ADOLESCENTES DE IBAGUÉ </t>
  </si>
  <si>
    <t>Secrtaría de Desarrollo Social Comunitario</t>
  </si>
  <si>
    <t>Director JUAN NICOLAS CAMARGO</t>
  </si>
  <si>
    <t>A.1.5.2.1</t>
  </si>
  <si>
    <t>Incrementar a 1.000 el número  beneficiarios de jornada complementaria para niños, niñas trabajadores o en riesgo en plazas de mercado y sectores con mayor presencia de menores trabajadores</t>
  </si>
  <si>
    <t>A.1.5.2.2</t>
  </si>
  <si>
    <t xml:space="preserve">Trabajar con 400 padres de familia para incidir en los  patrones culturales que refuerzan la idea de las bondades del trabajo infantil. </t>
  </si>
  <si>
    <t>A.1.5.2.3</t>
  </si>
  <si>
    <t xml:space="preserve">Implementar una estrategia de prevención, atención y protección integral aplicada a los operativos de control de trabajo infantil articulados con la Policía Nacional, las Comisarías de Familia, el ICBF, Ministerios de Salud, Educación, Trabajo, Recreación, Deporte y Cultura.  </t>
  </si>
  <si>
    <t>A.1.5.2.4</t>
  </si>
  <si>
    <t>Implementar un programa de vacaciones recreativas dirigido a niños, niñas y adolescentes trabajadores o en riesgo</t>
  </si>
  <si>
    <t>A.1.5.2.5</t>
  </si>
  <si>
    <t>Diseñar e implementar un programa intersectorial de prevención del maltrato infantil con énfasis en pautas de crianza, dirigido a todas las comunas y corregimientos de Ibagué.</t>
  </si>
  <si>
    <t>A.1.5.2.6</t>
  </si>
  <si>
    <t>Implementación una estrategia de comunicación para disminuir la tolerancia social frente al trabajo infantil.</t>
  </si>
  <si>
    <t>A.1.5.2.7</t>
  </si>
  <si>
    <t>Implementar una campaña de uso adecuado de redes sociales y TIC´s con énfasis en la prevención de la trata de personas, la pornografía y explotación sexual infantil</t>
  </si>
  <si>
    <t>A.1.5.2.8</t>
  </si>
  <si>
    <t xml:space="preserve">Implementar 1 programa de fortalecimiento familiar diigido a familias de NNA vinculados a trabajo infantil </t>
  </si>
  <si>
    <t>A.1.5.2.9</t>
  </si>
  <si>
    <t xml:space="preserve">Recuperar nutricionalmente a 4800 niños, niñas  y adolescentes de con déficit nutricional de sectores vulnerables </t>
  </si>
  <si>
    <t>A.1.5.2.10</t>
  </si>
  <si>
    <t>Aumentar a 44 el número de comedores comunitarios</t>
  </si>
  <si>
    <t>A.1.5.2.11</t>
  </si>
  <si>
    <t>Incrementar a 4.000 el número  de niños, padres de familia y personal manipulador capacitado  en buenos hábitos alimenticios, estilos de vida saludables y buenas prácticas de manipulación de alimentos</t>
  </si>
  <si>
    <t>A.1.5.2.12</t>
  </si>
  <si>
    <t xml:space="preserve">Atender a 80.000 niños, niñas y adolescentes en eventos especiales </t>
  </si>
  <si>
    <t>A.1.5.3.1</t>
  </si>
  <si>
    <t>Disminuir la Tasa de trabajo Infantil 7,0%</t>
  </si>
  <si>
    <t>A.1.5.3.2</t>
  </si>
  <si>
    <t>Disminuir la Tasa de trabajo infantil ampliada 7,60%</t>
  </si>
  <si>
    <t>A.1.5.4.1</t>
  </si>
  <si>
    <t>Formular un plan de acción para la implementación de la Política de infancia y adolescencia</t>
  </si>
  <si>
    <t>A.1.5.4.2</t>
  </si>
  <si>
    <t xml:space="preserve">Porcentaje de avance en la implementación de la política pública </t>
  </si>
  <si>
    <t>A.1.5.4.3</t>
  </si>
  <si>
    <t>Desarrollar un proceso de Rendición Pública de Cuentas sobre la garantía de los derechos de la infancia y la adolescencia</t>
  </si>
  <si>
    <t>A.1.5.4.4</t>
  </si>
  <si>
    <t xml:space="preserve">Plan de acción  de la Política Pública de Infancia y adolescencia formulado </t>
  </si>
  <si>
    <t>A.1.5.4.5</t>
  </si>
  <si>
    <t>Estructura de coordinación institucional para la gestión social integral de la política e infancia definida.</t>
  </si>
  <si>
    <t>A.1.5.4.6</t>
  </si>
  <si>
    <t>Implementar un sistema de seguimiento, monitoreo y evaluación de la implementación de la política de infancia y adolescencia</t>
  </si>
  <si>
    <t>A.1.5.4.7</t>
  </si>
  <si>
    <t>Reactivar el observatorio de infancia  adolescencia y juventud</t>
  </si>
  <si>
    <t>A.1.5.4.8</t>
  </si>
  <si>
    <t>Fortalecer el sistema de información para el seguimiento a la garantía de derechos de niños, niñas y adolescentes.</t>
  </si>
  <si>
    <t>A.1.6.1.1</t>
  </si>
  <si>
    <t xml:space="preserve">Implementar la política pública de Juventud </t>
  </si>
  <si>
    <t>CIUDADANIAS JUVENILES EN ACCION</t>
  </si>
  <si>
    <t>A.1.6.1.2</t>
  </si>
  <si>
    <t xml:space="preserve">Realizar 4 Caracterizaciones y/o investigaciones sobre el sector juvenil </t>
  </si>
  <si>
    <t>A.1.6.1.3</t>
  </si>
  <si>
    <t>Formar y/o capacitar a 6000 Jóvenes en cultura política y participación ciudadana</t>
  </si>
  <si>
    <t>A.1.6.1.4</t>
  </si>
  <si>
    <t>Conformar 30 nuevas organizaciones juveniles (ambientalistas, animalistas, políticas, culturales-artísticas, sociales, etc.)</t>
  </si>
  <si>
    <t>A.1.6.1.5</t>
  </si>
  <si>
    <t>Fortalecer 45 organizaciones o colectivos juveniles en   capacidades organizativas.</t>
  </si>
  <si>
    <t>A.1.6.1.6</t>
  </si>
  <si>
    <t>Realizar 1 elección de consejo municipal de juventud (ley 1622 de 2013)</t>
  </si>
  <si>
    <t>A.1.6.1.7</t>
  </si>
  <si>
    <t>Apoyar 40 actividades y/o eventos de plataforma juvenil y asambleas (ley 1622 de 2013).</t>
  </si>
  <si>
    <t>A.1.6.1.8</t>
  </si>
  <si>
    <t>Realizar 16 comisiones de concertación y decisión juvenil. (ley 1622 de 2013)</t>
  </si>
  <si>
    <t>A.1.6.1.9</t>
  </si>
  <si>
    <t xml:space="preserve">Fortalecer las capacidades de  6000 estudiantes de instituciones educativas  en temas de Gobierno Escolar. </t>
  </si>
  <si>
    <t>A.1.6.1.10</t>
  </si>
  <si>
    <t>Apoyar 20 espacios de participación comunicativa y alternativa para jóvenes creadores.</t>
  </si>
  <si>
    <t>1+</t>
  </si>
  <si>
    <t>A.1.6.1.11</t>
  </si>
  <si>
    <t>Crear y Fortalecer 8  veedurías juveniles</t>
  </si>
  <si>
    <t>A.1.6.1.12</t>
  </si>
  <si>
    <t xml:space="preserve">Apoyar 32 propuestas/iniciativas sociales-culturales de organizaciones de jóvenes. </t>
  </si>
  <si>
    <t>A.1.6.1.13</t>
  </si>
  <si>
    <t>Realizar 20 Capacitaciones a agentes sociales/funcionarios que trabajan con jóvenes.</t>
  </si>
  <si>
    <t>A.1.6.1.14</t>
  </si>
  <si>
    <t>Realizar 10 alianzas a través del trabajo colaborativo entre comunidad/gobierno.</t>
  </si>
  <si>
    <t>A.1.6.1.15</t>
  </si>
  <si>
    <t>Promover  20 alianzas con empresa privada/otras entidades.</t>
  </si>
  <si>
    <t>A.1.6.1.16</t>
  </si>
  <si>
    <t>Implementar 1 sistema de información juvenil (Política Pública Municipal de Juventud y Ley 1622 de 2013)</t>
  </si>
  <si>
    <t>A.1.6.1.17</t>
  </si>
  <si>
    <t>Realizar 4 semanas de la juventud (Ley 1622 de 2013)</t>
  </si>
  <si>
    <t>A.1.6.1.18</t>
  </si>
  <si>
    <t xml:space="preserve">Realizar 1 actualización del Plan Estratégico de Desarrollo Juvenil – Acuerdo 32 de 2011. </t>
  </si>
  <si>
    <t>A.1.6.1.19</t>
  </si>
  <si>
    <t xml:space="preserve">Realizar 1 proceso de seguimiento y evaluación a la política pública municipal de juventudes – Decreto 858 de 2015. . </t>
  </si>
  <si>
    <t>A.1.6.2.1</t>
  </si>
  <si>
    <t>Implementar 8 estrategias integrales para la inclusión de jóvenes en situaciones de conflictividad y vulnerabilidad.</t>
  </si>
  <si>
    <t>A.1.6.2.2</t>
  </si>
  <si>
    <t>Realizar 300 actividades en temas de derechos humanos en diferentes escenarios y espacios (formación, acompañamiento, campañas, sensibilizaciones, etc.).</t>
  </si>
  <si>
    <t>A.1.6.2.3</t>
  </si>
  <si>
    <t>Formar a 10.000 jóvenes en temas de derechos humanos (objeción de conciencia, derechos sexuales y reproductivos, igualdad social, ambiente, laborales, acceso y participación en la vida cultural, etc.)</t>
  </si>
  <si>
    <t>A.1.6.2.4</t>
  </si>
  <si>
    <t>Apoyar 200 acciones de  conservación y cuidado del medio ambiente.</t>
  </si>
  <si>
    <t>A.1.6.2.5</t>
  </si>
  <si>
    <t>Asesorar  a 25.000 jóvenes en sus derechos y deberes de participación juvenil.</t>
  </si>
  <si>
    <t>A.1.6.2.6</t>
  </si>
  <si>
    <t>Apoyar 40 propuestas/iniciativas de organizaciones de jóvenes  sobre derechos humanos.</t>
  </si>
  <si>
    <t>A.1.6.2.7</t>
  </si>
  <si>
    <t>Realizar 200 actividades culturales y artísticas  en la casa de la juventud.</t>
  </si>
  <si>
    <t>A.1.6.2.8</t>
  </si>
  <si>
    <t>Garantizar el funcionamiento de 1 Casa de la Juventud como espacio integral, cultural y de garantía de los DD HH.</t>
  </si>
  <si>
    <t>A.1.7.1.1</t>
  </si>
  <si>
    <t xml:space="preserve">Brindar 12 Capacitaciones en áreas productivas y no productivas  a el grupo poblacional de Mujeres  </t>
  </si>
  <si>
    <t>ATENCIÓN A GRUPO POBLACIONALES</t>
  </si>
  <si>
    <t xml:space="preserve">Asesora LILIANA GOMEZ </t>
  </si>
  <si>
    <t>A.1.7.1.2</t>
  </si>
  <si>
    <t xml:space="preserve">Actualizar 1 Observatorio de Mujer con redes de sistemas de información </t>
  </si>
  <si>
    <t>A.1.7.1.3</t>
  </si>
  <si>
    <t>Crear e implementar una institucionalidad para la mujer</t>
  </si>
  <si>
    <t>A.1.7.1.4</t>
  </si>
  <si>
    <t xml:space="preserve">Realizar 3 eventos  anuales que visibilizan y dignifican a la mujer </t>
  </si>
  <si>
    <t>A.1.7.1.5</t>
  </si>
  <si>
    <t xml:space="preserve">Realizar 4 talleres de Sensibilización en Cultura ciudadana,  derechos humanos y paz  a mujeres </t>
  </si>
  <si>
    <t>A.1.7.1.6</t>
  </si>
  <si>
    <t>Fortalecer 40 organizaciones de mujeres inscritas o registradas en el Programa Mujer y Equidad de Género</t>
  </si>
  <si>
    <t>A.1.7.1.7</t>
  </si>
  <si>
    <t xml:space="preserve">Fortalecer 1 Consejo Comunitario de Mujeres   </t>
  </si>
  <si>
    <t>A.1.7.1.8</t>
  </si>
  <si>
    <t>Fortalecer 90 nuevos proyectos productivos  de Mujeres.</t>
  </si>
  <si>
    <t>A.1.7.1.9</t>
  </si>
  <si>
    <t>Realizar 4 talleres en sensibilización en nuevas masculinidades y nuevas feminidades</t>
  </si>
  <si>
    <t>A.1.7.1.10</t>
  </si>
  <si>
    <t>Crear e Implementar  Casa Refugio de la Mujer víctima de la violencia de genero</t>
  </si>
  <si>
    <t>A.1.7.1.11</t>
  </si>
  <si>
    <t xml:space="preserve">Atender el 100%  de las mujeres víctima de violencia intrafamiliar e hijos menores de edad en condición de riesgo o discapacidad que demanden atención. </t>
  </si>
  <si>
    <t>A.1.7.1.12</t>
  </si>
  <si>
    <t>Promover 4 estrategias para la  promoción y prevención a mujeres víctimas de violencia y trata de personas.</t>
  </si>
  <si>
    <t>A.1.7.1.13</t>
  </si>
  <si>
    <t>Actualizar 1 ruta de atención interinstitucional para  las mujeres victimas de violencia de genero</t>
  </si>
  <si>
    <t>A.1.7.1.14</t>
  </si>
  <si>
    <t xml:space="preserve"> implementar el Protocolo Específico de Atención a las mujeres víctimas, articulado con la Ruta Existente</t>
  </si>
  <si>
    <t>A.1.7.2.1</t>
  </si>
  <si>
    <t>Reformular la PoliticaPublica LGBTI  del municipio de ibague</t>
  </si>
  <si>
    <t>A.1.7.2.2</t>
  </si>
  <si>
    <t>Crear 1 casa de atención integral LGBTI</t>
  </si>
  <si>
    <t>YENNIFFER PARRA MOSCOSO</t>
  </si>
  <si>
    <t>A.1.7.2.3</t>
  </si>
  <si>
    <t>Apoyar con 50 unidades productivas a  la población LGBTI</t>
  </si>
  <si>
    <t>A.1.7.2.5</t>
  </si>
  <si>
    <t>Realizar 20 capacitaciones, campañas y/o jornadas de sensibilización para promover el respeto y el trato digno a la población  LGBTI</t>
  </si>
  <si>
    <t>A.1.7.2.6</t>
  </si>
  <si>
    <t>Beneficiar al 100% de la población LGBTI en situaciones de extrema vulnerabilidad que requiera auxilios funerarios</t>
  </si>
  <si>
    <t>A.1.7.3.1</t>
  </si>
  <si>
    <t>Implementar una estrategia para la inclusión de beneficiarios a los programas nacionales e internacionales para la protección del adulto mayor</t>
  </si>
  <si>
    <t>Profesional universitario CARMINIA VARON</t>
  </si>
  <si>
    <t>A.1.7.3.2</t>
  </si>
  <si>
    <t>Sensibilizadas 5.000 personas acerca de promoción, protección y garantía de los derechos humanos, de las personas mayores</t>
  </si>
  <si>
    <t>A.1.7.3.3</t>
  </si>
  <si>
    <t>Atender 4.000 personas mayores  en los centros DÍA</t>
  </si>
  <si>
    <t>A.1.7.3.4</t>
  </si>
  <si>
    <t>Crear 1 sistema de información  articulado e integrado para personas mayores.</t>
  </si>
  <si>
    <t>A.1.7.3.5</t>
  </si>
  <si>
    <t>Beneficiar a 3.000 personas mayores  con actividades de ocio atento, manualidades, artísticas y culturales de calidad y con continuidad.</t>
  </si>
  <si>
    <t>A.1.7.3.6</t>
  </si>
  <si>
    <t>Fortalecer 20 centros día/vida  con atención integral y apoyo Nutricional para las personas mayores</t>
  </si>
  <si>
    <t>A.1.7.3.7</t>
  </si>
  <si>
    <t xml:space="preserve">Beneficiar a 20.000 personas mayores con actividades de ocio manualidades, actividades artísticas y culturales, eventos, capacitaciones y otros de calidad y con continuidad  </t>
  </si>
  <si>
    <t>A.1.7.3.8</t>
  </si>
  <si>
    <t>Adecuar 15 espacios para la atención  del Adulto Mayor</t>
  </si>
  <si>
    <t>A.1.7.3.9</t>
  </si>
  <si>
    <t>Beneficiar a 64 Nuevas Personas mayores  en  Centro de Bienestar al Adulto Mayor CBA para su protección y garantía de derechos beneficiadas</t>
  </si>
  <si>
    <t>A.1.7.4.1</t>
  </si>
  <si>
    <t>Sensibilizar al 100%  de los funcionarios de la Administración Municipal  frente al tema  de personas con discapacidad</t>
  </si>
  <si>
    <t>A.1.7.4.2</t>
  </si>
  <si>
    <t>Realizar 8 campañas de Sensibilización para ingreso de personas con discapacidad en el mercado laboral</t>
  </si>
  <si>
    <t>A.1.7.4.3</t>
  </si>
  <si>
    <t>Apoyar a 50 unidades de negocio para Personas con discapacidad.</t>
  </si>
  <si>
    <t>A.1.7.4.4</t>
  </si>
  <si>
    <t>Señalizar el 100%  de las dependencias de la administración   en lengua de señas y sistema braille.</t>
  </si>
  <si>
    <t>A.1.7.4.5</t>
  </si>
  <si>
    <t>Realizar 50 eventos y/o programas de la Administración Municipal con contenidos adaptados.</t>
  </si>
  <si>
    <t>A.1.7.4.6</t>
  </si>
  <si>
    <t xml:space="preserve">Adaptar 10 recepciones de las dependencias de la Alcaldía sean accesibles </t>
  </si>
  <si>
    <t>A.1.7.4.7</t>
  </si>
  <si>
    <t xml:space="preserve">Implementar 1 estrategia de seguimiento a la normatividad referente a la accesibilidad de la población con discapacidad </t>
  </si>
  <si>
    <t>A.1.7.4.8</t>
  </si>
  <si>
    <t>Capacitar a 24 organizaciones de personas con discapacidad, fortalecidas en tema social, emprendimiento y participación enmarcado en los derechos humanos fundamentales.</t>
  </si>
  <si>
    <t>A.1.7.4.9</t>
  </si>
  <si>
    <t>Realizar 12 eventos que visibilicen y dignifiquen la población en condición de discapacidad</t>
  </si>
  <si>
    <t>A.1.7.4.10</t>
  </si>
  <si>
    <t>Beneficiar a 600 nuevas Personas con discapacidad con ayudas técnicas.</t>
  </si>
  <si>
    <t>A.1.7.4.11</t>
  </si>
  <si>
    <t>Atención integral a 400 personas  con discapacidad</t>
  </si>
  <si>
    <t>A.1.7.4.12</t>
  </si>
  <si>
    <t xml:space="preserve">Establecer las alianzas para la creación de 1 centro de atención integral para las personas con discapacidad </t>
  </si>
  <si>
    <t>A.1.7.5.1</t>
  </si>
  <si>
    <t>Diseñar e implementar 4 campañas de comunicación que permitan disminuir los factores de permanencia del fenómeno de la  habitabilidad en calle.</t>
  </si>
  <si>
    <t>Profesional universitario Erick Ramiro Sanchez</t>
  </si>
  <si>
    <t>A.1.7.5.2</t>
  </si>
  <si>
    <t>Formular e implementar una política pública de habitante de la calle y en calle</t>
  </si>
  <si>
    <t>A.1.7.5.3</t>
  </si>
  <si>
    <t xml:space="preserve">Implementar un plan de acción integral socioeconómico, cultural, lúdico  y de salud  </t>
  </si>
  <si>
    <t>A.1.7.5.4</t>
  </si>
  <si>
    <t>Adecuar e implementar 1 centro de auto cuidado y acogida  para los Habitantes de la Calle</t>
  </si>
  <si>
    <t>A.1.7.5.5</t>
  </si>
  <si>
    <t>Conformar  e implementar 1 mesa interinstitucional de Habitante de Calle del Municipio de Ibagué</t>
  </si>
  <si>
    <t>A.1.7.6.1</t>
  </si>
  <si>
    <t>Integrar a 3.000 ciudadanas (os) beneficiarías del programa Más Familias en Acción MFA a procesos de fortalecimiento local para la ampliación de capacidades, donde el 20 % pertenezcan a Unidos.</t>
  </si>
  <si>
    <t>Director JULIO ADRIAN PAEZ</t>
  </si>
  <si>
    <t>A.1.7.6.2</t>
  </si>
  <si>
    <t>Formular 50  proyectos productivos que beneficien a programas MFA</t>
  </si>
  <si>
    <t>A.1.7.6.3</t>
  </si>
  <si>
    <t>Apoyar a 28.000 familias beneficiarias del programa Mas Familias en Acción económicamente.</t>
  </si>
  <si>
    <t>A.1.7.6.4</t>
  </si>
  <si>
    <t xml:space="preserve">Realizar 4 asambleas de rendición de cuentas del programa más familias en acción con madres líderes y titulares del programa </t>
  </si>
  <si>
    <t>A.1.7.6.6</t>
  </si>
  <si>
    <t>Promover en un territorio la estrategia de superacion de la pobreza extrema.</t>
  </si>
  <si>
    <t>A.1.7.6.7</t>
  </si>
  <si>
    <t>Implementar una estrategia para la gestión de programas y proyectos para la superación de la pobreza extrema</t>
  </si>
  <si>
    <t>A.1.7.6.8</t>
  </si>
  <si>
    <t>Fortalecer un espacio y mejorar el servicio de atención y orientación de la población en extrema pobreza</t>
  </si>
  <si>
    <t>A.1.7.7.1</t>
  </si>
  <si>
    <t>Realizar 1 programa con criterios diferenciales que beneficien comunidad étnica discapacitada.</t>
  </si>
  <si>
    <t>Directora  LUZ DARY TAPIERO</t>
  </si>
  <si>
    <t>A.1.7.7.2</t>
  </si>
  <si>
    <t>Realizar 1 programa de retorno digno de las comunidades y población étnica desvinculados de actores armados.</t>
  </si>
  <si>
    <t>A.1.7.7.3</t>
  </si>
  <si>
    <t>Adoptar 1 Política pública de población étnica</t>
  </si>
  <si>
    <t>A.1.7.7.4</t>
  </si>
  <si>
    <t>Realizar 1 Caracterización de los grupos étnicos en el municipio.</t>
  </si>
  <si>
    <t>A.1.7.7.6</t>
  </si>
  <si>
    <t>Gestionar 1 Unidad de atención  a grupos étnicos</t>
  </si>
  <si>
    <t>A.1.7.7.7</t>
  </si>
  <si>
    <t>Gestionar 1 Asignación de tierras  a grupos indígenas</t>
  </si>
  <si>
    <t>A.1.7.7.8</t>
  </si>
  <si>
    <t>Gestionar 10 planes de vida a comunidades étnicas.</t>
  </si>
  <si>
    <t>A.1.7.7.9</t>
  </si>
  <si>
    <t>Implementar 1 planes para el goce efectivo de derechos de los pueblos étnicos</t>
  </si>
  <si>
    <t>A.1.7.7.10</t>
  </si>
  <si>
    <t>Implementar 1 planes para el desarrollo de estrategias que promuevan la conservación del medio ambiente y del agua para las comunidades  étnicas.</t>
  </si>
  <si>
    <t>A.1.7.7.11</t>
  </si>
  <si>
    <t>Beneficiar a 6 organizaciones étnicas con proyectos comunitarios de seguridad alimentaria.</t>
  </si>
  <si>
    <t>A.1.7.7.12</t>
  </si>
  <si>
    <t xml:space="preserve">Realizar 3 proyectos de desarrollo social y económico con pertinencia cultural </t>
  </si>
  <si>
    <t>A.1.7.7.13</t>
  </si>
  <si>
    <t>Apoyar a 10 comunidades étnicas con programas de deportes, recreación y actividad física</t>
  </si>
  <si>
    <t>A.1.7.7.15</t>
  </si>
  <si>
    <t>Realizar 9 eventos conmemorativos de las comunidades étnicas</t>
  </si>
  <si>
    <t>A.1.7.7.16</t>
  </si>
  <si>
    <t>Capacitar a 10 comunidades étnicas en TIC</t>
  </si>
  <si>
    <t>A.1.7.7.17</t>
  </si>
  <si>
    <t>Realizar 6 talleres en derechos humanos, seguridad integral y paz dirigido a las comunidades étnicas</t>
  </si>
  <si>
    <t>A.1.7.8.1</t>
  </si>
  <si>
    <t xml:space="preserve">Atención y orientación a 120.000 personas víctimas del conflicto  armado </t>
  </si>
  <si>
    <t>Asesora NATALIA VANEGAS</t>
  </si>
  <si>
    <t>A.1.7.8.2</t>
  </si>
  <si>
    <t>Beneficiar al 100% de las personas víctimas del conflicto armado que soliciten ayudas inmediatas de conformidad a la ley 1448 de 2011</t>
  </si>
  <si>
    <t>A.1.7.8.3</t>
  </si>
  <si>
    <t xml:space="preserve">Beneficiar al 100% de las personas víctimas del conflicto armado con alojamiento transitorio de acuerdo a la necesidad y vulnerabilidad </t>
  </si>
  <si>
    <t>A.1.7.8.4</t>
  </si>
  <si>
    <t xml:space="preserve">Proporcionar el 100% de Auxilio de la prestación del servicio funerario que lo requieran víctimas del conflicto armado de conformidad con la normatividad vigente.  </t>
  </si>
  <si>
    <t>A.1.7.8.5</t>
  </si>
  <si>
    <t>Realizar 40 Capacitaciones en áreas productivas y no productivas de asociaciones conformados por víctimas del conflicto armado y asociaciones de DDH de Victimas.</t>
  </si>
  <si>
    <t>A.1.7.8.6</t>
  </si>
  <si>
    <t>Afiliar el 100% de la población víctima del conflicto armado al Sistema general de seguridad Social SGSSS solicitada.</t>
  </si>
  <si>
    <t>A.1.7.8.7</t>
  </si>
  <si>
    <t>Gestionar la Construcción de 1  Centro Regional de atención víctima del conflicto armado.</t>
  </si>
  <si>
    <t>A.1.7.8.8</t>
  </si>
  <si>
    <t>Realizar 1 caracterizacion de la poblacion victima del conflicto armado con enfoque difrencial y etnico</t>
  </si>
  <si>
    <t>A.1.7.8.9</t>
  </si>
  <si>
    <t>Realizar 16 Comités de Justicia  Transicional</t>
  </si>
  <si>
    <t>A.1.7.8.10</t>
  </si>
  <si>
    <t>Atender al 100% de las mujeres afectadas e identificadas por riesgos específicos con ocasión del conflicto armado y reconstrucción del tejido social, de acuerdo a la normatividad vigente</t>
  </si>
  <si>
    <t>A.1.7.8.11</t>
  </si>
  <si>
    <t>Vincular el 100 % de la población Victima del Conflicto armado  al programa Más familias en acción solicitadas.</t>
  </si>
  <si>
    <t>A.1.7.8.12</t>
  </si>
  <si>
    <t>Realizar 8 Eventos de Reparaciones  Simbólicas y Conmemoraciones de la Población Victima del Conflicto armado realizados</t>
  </si>
  <si>
    <t>A.1.7.8.13</t>
  </si>
  <si>
    <t>Formalizar  1 espacio  para la memoria histórica de las víctimas del conflicto armado</t>
  </si>
  <si>
    <t>A.1.7.8.14</t>
  </si>
  <si>
    <t>Apoyar 1 Mesa de Participación de las víctimas en la conformación, funcionamiento e incentivos.</t>
  </si>
  <si>
    <t>A.1.7.8.15</t>
  </si>
  <si>
    <t>Realizar 1 Plan Integral de prevención de violaciones a los Derechos Humanos.</t>
  </si>
  <si>
    <t>A.1.7.8.16</t>
  </si>
  <si>
    <t xml:space="preserve">Realizar 1 Plan de Contingencia (preventivo y alertas tempranas) formulado e implementado  que permita brindar una respuesta adecuada y oportuna a una posible emergencia humanitaria producida por un desplazamiento masivo. </t>
  </si>
  <si>
    <t>A.1.7.8.17</t>
  </si>
  <si>
    <t>Atender y sensibilizar al 100% de las personas que lo requieran sobre la ruta de protección y prevención a la población víctima del conflicto armado</t>
  </si>
  <si>
    <t>A.1.7.8.18</t>
  </si>
  <si>
    <t>Articular con el Ejército Nacional la realización de 8 Brigadas para la expedición libretas militar aplicadas a las convocatorias de cada contingente militar de la población víctima del conflicto armado a hombres entre 18 y 50 años.</t>
  </si>
  <si>
    <t>A.1.7.8.19</t>
  </si>
  <si>
    <t>Atender  al 100% de Personas víctima del conflicto armado que solicitan acompañamiento psicosocial</t>
  </si>
  <si>
    <t>A.1.7.8.20</t>
  </si>
  <si>
    <t>Apoyar el 100% de Jornadas de procesos de registro e identificación adelantados por la Registraduria</t>
  </si>
  <si>
    <t>A.1.7.8.21</t>
  </si>
  <si>
    <t>Orientar el 100% de Personas  en rutas de atención y reparación a victimas</t>
  </si>
  <si>
    <t>A.1.7.8.22</t>
  </si>
  <si>
    <t xml:space="preserve">Atender el 100% de Personas que soliciten acompañamiento jurídico </t>
  </si>
  <si>
    <t>A.1.7.8.23</t>
  </si>
  <si>
    <t>Actualizar el Plan de retorno o reubicación.</t>
  </si>
  <si>
    <t>A.1.7.8.25</t>
  </si>
  <si>
    <t>Apoyar el 100% en los procedimientos de restitución de tierras conforme a lo establecido por la ley.</t>
  </si>
  <si>
    <t>A.1.7.8.26</t>
  </si>
  <si>
    <t>Acompañar al 100% de familias en la ruta de retornos y reubicaciones.</t>
  </si>
  <si>
    <t>A.1.7.8.27</t>
  </si>
  <si>
    <t>Fortalecer el Plan operativo de sistema de información de la población victima de conflicto armado.</t>
  </si>
  <si>
    <t>A.1.7.8.28</t>
  </si>
  <si>
    <t>Realizar 12 Talleres y/o capacitaciones para funcionarios con dedicación en asistencia y atención a personas víctimas, personas víctimas del conflicto armado en normatividad vigente víctimas del conflicto armado.</t>
  </si>
  <si>
    <t>A.5</t>
  </si>
  <si>
    <t>TERRITORIAL</t>
  </si>
  <si>
    <t>Vías, Transporte Y Movilidad Sostenible E Incluyente</t>
  </si>
  <si>
    <t>A.4.3.1.5</t>
  </si>
  <si>
    <t>Mejorar 700.000 m2  de malla vial utilizada por el transporte público colectivo</t>
  </si>
  <si>
    <t>A.4</t>
  </si>
  <si>
    <t>AGRICULTURA Y DESARROLLO RURAL</t>
  </si>
  <si>
    <t>Sector de cometencia</t>
  </si>
  <si>
    <t>Apropiación Vigencia 2019</t>
  </si>
  <si>
    <t>Fuentes de financaicón para la vigencia</t>
  </si>
  <si>
    <t>Meta de la vigencia 2019</t>
  </si>
  <si>
    <t>Otros (Rentas cedidas sector electrico)</t>
  </si>
  <si>
    <t>DEPARTAMENTO</t>
  </si>
  <si>
    <t>NACION</t>
  </si>
  <si>
    <t>A.2</t>
  </si>
  <si>
    <t>DESARROLLO RURAL Y AGROPECUARIO
SOSTENIBLE</t>
  </si>
  <si>
    <t>A.2.1.1</t>
  </si>
  <si>
    <t>AGROPOLIS</t>
  </si>
  <si>
    <t>IMPLEMENTACION MODELO EXPERIMENTAL CIUDAD AGROPOLIS EN EL MUNICIPIO DE IBAGUE</t>
  </si>
  <si>
    <t>Implementar 10 parcelas experimentales</t>
  </si>
  <si>
    <t>DESARROLLO RURAL Y AGROPECUARIO SOSTENIBLE</t>
  </si>
  <si>
    <t>SECRETARIA DE AGRICULTURA Y DESARROLLO RURAL</t>
  </si>
  <si>
    <t>ALEXANDER SAAVEDRA - PROFESIONAL UNIVERSITARIO</t>
  </si>
  <si>
    <t>A.2.1.2</t>
  </si>
  <si>
    <t>FOMENTO DEL DESARROLLO AGROPECUARIO INTEGRAL Y LA SEGURIDAD ALIMENTARIA</t>
  </si>
  <si>
    <t>FORTALECIMIENTO A LA PRODUCCION, PRODUCTIVIDAD, ASISTENCIA TECNICA, INNOVACION</t>
  </si>
  <si>
    <t>Asesorar a 1.003 Productores en créditos  agropecuarios</t>
  </si>
  <si>
    <t>ANDREA DEL MAR VILLA - PROFESIONAL UNIVERSITARIO</t>
  </si>
  <si>
    <t>Promover la siembra de 1.320 Nuevas hectáreas  en cultivos hortofrutícolas</t>
  </si>
  <si>
    <t>Asesorar y establecer 140 Parcelas agrosilvopastoriles</t>
  </si>
  <si>
    <t>Implementar 400 nuevos  módulos avícolas en fincas de pequeños productores</t>
  </si>
  <si>
    <t>MERY JEANETH SUSUNAGA - PROFESIONAL UNIVERSITARIO</t>
  </si>
  <si>
    <t>Beneficiar a 120 Productores con módulos productivos ovino-caprina</t>
  </si>
  <si>
    <t>JUAN CARLOS SANCHEZ - PROFESIONAL UNIVERSITARIO</t>
  </si>
  <si>
    <t>Implementar una herramienta tecnológica para apoyar el sector agropecuario del Municipio</t>
  </si>
  <si>
    <t>EDGAR FACUNDO QUIJANO - PROFESIONAL UNIVERSITARIO</t>
  </si>
  <si>
    <t>Apoyar la producción de 1.800 productores con ICR Incentivo a la Capitalización Rural y el Fondo Agropecuario de Garantías FAG</t>
  </si>
  <si>
    <t>Realizar 80 eventos de fortalecimiento a la comercialización de productos agropecuarios  Mercados campesinos.</t>
  </si>
  <si>
    <t>CARLOS ESQUIVEL - PROFESIONAL UNIVERSITARIO</t>
  </si>
  <si>
    <t xml:space="preserve">Gestionar la certificación a 440 productores en buenas prácticas agrícolas  BPA, buenas practicas pecuarias BPP y buenas prácticas de manufactura BPM. </t>
  </si>
  <si>
    <t>RICARDO ABELLO - PROFESIONAL UNIVERSITARIO</t>
  </si>
  <si>
    <t>Sensibilizar a 500 productores   en prácticas de protección y bienestar animal</t>
  </si>
  <si>
    <t xml:space="preserve">Beneficiar a 1.500 productores  con  huerta casera integral para mujeres. </t>
  </si>
  <si>
    <t>Beneficiar a 200 Jóvenes y Mujeres rurales con proyectos productivos.</t>
  </si>
  <si>
    <t>A.2.1.3</t>
  </si>
  <si>
    <t>APOYO A LA PRODUCCION, CERTIFICACIÓN Y COMERCIALIZACIÓN DE CAFÉ ORGÁNICO - COMERCIO JUSTO (Fair Trade - SPP)</t>
  </si>
  <si>
    <t>500 Caficultores que adoptan la agricultura ecológica para la producción de café orgánico y/o especial</t>
  </si>
  <si>
    <t>Gestionar la certificación de 160 fincas</t>
  </si>
  <si>
    <t>Apoyar la comercialización de 1500 toneladas de café a través de comercio justo</t>
  </si>
  <si>
    <t>A.2.1.4</t>
  </si>
  <si>
    <t>IBAGUÉ CON TODO EL CORAZÓN, GENERA INGRESOS A LA POBLACIÓN VICTIMA DEL CONFLICTO Y POBLACION RURAL VULNERABLE</t>
  </si>
  <si>
    <t>Beneficiar con proyectos productivos a 158 Familias victimas del conflicto, población rural vulnerable en el marco del postacuerdo</t>
  </si>
  <si>
    <t xml:space="preserve">Gestionar proyectos de acceso integral a tierras a 50 Familias víctimas del conflicto y población rural </t>
  </si>
  <si>
    <t>A.2.1.5</t>
  </si>
  <si>
    <t>INFRAESTRUCTURA DE SOPORTE PARA EL DESARROLLO RURAL</t>
  </si>
  <si>
    <t>MANTENIMIENTO INFRAESTRUCTURA DE SOPORTE PARA EL DESARROLLO RURAL EN EL MUNICIPIO DE IBAGUÉ</t>
  </si>
  <si>
    <t>Realizar mantenimiento periodico y rutinario a 600 Km  de Malla vial rural</t>
  </si>
  <si>
    <t>CESAR LEONARDO PICON - SECRETARIO DESARROLLO RURAL</t>
  </si>
  <si>
    <t>Construir 7000 metros lineales con placa huella en concreto</t>
  </si>
  <si>
    <t>Construir 30 Km de red vial terciaria</t>
  </si>
  <si>
    <t>Realizar mantenimiento y/o mejoramiento a 200Km de caminos veredales</t>
  </si>
  <si>
    <t>Construcción de 15 obras de conectividad vial en la zona rural  (puentes, pontones, box coulverth, etc)</t>
  </si>
  <si>
    <t>Diseñar e implementar un plan de señalización vertical y/o horizonatal para las vias rurales</t>
  </si>
  <si>
    <t xml:space="preserve">Realizar mantenimiento de 15 puentes peatonales, mulares y/o vehiculares en la zona rural </t>
  </si>
  <si>
    <t xml:space="preserve"> Gestionar la construcción de 200 viviendas mediante proyectos de construcción de Viviendas   articulados a los programas nacionales para atender a  población rural vulnerable o de escasos recursos</t>
  </si>
  <si>
    <t>Gestionar el mejoramiento de 600 viviendas rurales</t>
  </si>
  <si>
    <t>Apoyar la electrificación de 450 viviendas rurales</t>
  </si>
  <si>
    <t>ANA ZOAD BARRERA AGUDELO - DIRECTORA UMATA</t>
  </si>
  <si>
    <t>Apoyar la ampliación de cobertura del gas domiciliario a 500 viviendas de la zona rural</t>
  </si>
  <si>
    <t>YUNAY CIFUENTES SILVA - PROFESIONAL UNIVERSITARIO</t>
  </si>
  <si>
    <t>CESAR LEONARDO PICON ARCINIEGAS</t>
  </si>
  <si>
    <t>SECRETARIO DE AGRICULTURA Y DESARROLLO RURAL</t>
  </si>
  <si>
    <t>SECRTARÍA:ADMINISTRATIVA</t>
  </si>
  <si>
    <t>DIMENSION INSTITUCIONAL</t>
  </si>
  <si>
    <t>A.5.1.1</t>
  </si>
  <si>
    <t>Ibagué Lucha de manera frontal contra la corrupción</t>
  </si>
  <si>
    <t>Implementación del control social a la gestión pública</t>
  </si>
  <si>
    <t>A.5.1.1.1</t>
  </si>
  <si>
    <t xml:space="preserve">Implementar 4 nuevos Puntos de desconcentración de atención al ciudadano </t>
  </si>
  <si>
    <t>BUEN GOBIERNO PARA LA PROSPERIDAD DE IBAGUE.</t>
  </si>
  <si>
    <t>ALCALDÍA DE IBAGUÉ</t>
  </si>
  <si>
    <t>SECRETARIA GENERAL</t>
  </si>
  <si>
    <t>DIRECTOR GRUPO DE ATENCIÓN AL CIUDADANO - SECRETARIA GENERAL</t>
  </si>
  <si>
    <t>Fortalecimiento del programa gestión documental e implementación del plan institucional de archivo de la alcaldía de Ibagué</t>
  </si>
  <si>
    <t>A.5.1.1.5</t>
  </si>
  <si>
    <t xml:space="preserve">Implementar a más de un 90% el Programa de Gestión Documental </t>
  </si>
  <si>
    <t>SECRETARIA DE ADMINISTRATIVA</t>
  </si>
  <si>
    <t>EDEGAR AUGUSTO BARREO/ DIRECTOR GRUPO DE RECURSOS FISICOS</t>
  </si>
  <si>
    <t>A.5.1.2</t>
  </si>
  <si>
    <t>Ibagué fortalece su Institucionalidad camino a la modernidad</t>
  </si>
  <si>
    <t>Estudio de reorganiizacio administrativa - Ibagué Tolima</t>
  </si>
  <si>
    <t>A.5.1.2.5</t>
  </si>
  <si>
    <t xml:space="preserve">Reorganizar la Estructura administrativa de la Alcaldía </t>
  </si>
  <si>
    <t>MARIA PATRICIA TOBAR TRIBIN /DIRECTORA GRUPO DE TALENTO HUMANO</t>
  </si>
  <si>
    <t>A.5.1.2.10</t>
  </si>
  <si>
    <t>Formular e implementar la política pública de trabajo decente al interior de la Administración</t>
  </si>
  <si>
    <t>A.5.1.2.13</t>
  </si>
  <si>
    <t>Desarrollar una estrategia para la implementación del Teletrabajo en la Administración Municipal y sus entidades descentralizadas</t>
  </si>
  <si>
    <t>Identificación, adquisición, remodelación y mantenimiento de los bienes inmuebles del municipio de Ibagué</t>
  </si>
  <si>
    <t>A.5.1.2.7</t>
  </si>
  <si>
    <t>Gestionar la construcción del Nuevo Centro Administrativo Municipal Inteligente para Ibagué</t>
  </si>
  <si>
    <t>A.5.1.2.11</t>
  </si>
  <si>
    <t xml:space="preserve">Fortalecer el Plan de Identificación , Legalización,  normalización Jurídica de bienes fiscales </t>
  </si>
  <si>
    <t>OFICINA JURIDICA</t>
  </si>
  <si>
    <t>207302545 -TRANSFERENCIAS FONDO DE CESIONES G.U
207302545719 -IDENTIFICACION, ADQUISICION REMODELACION Y MANTENIMIENTO PARA EL APOYO INSTITUCIONAL DE LOS BIENES E INMUEBLES DEL MUNICIPIO DE IBAGUE</t>
  </si>
  <si>
    <t>A.4.3.3.2</t>
  </si>
  <si>
    <t>A.4.3.3.4</t>
  </si>
  <si>
    <t>A.4.3.3.5</t>
  </si>
  <si>
    <t>Construir y/o recuperar 4 Km de caminos y senderos urbanos</t>
  </si>
  <si>
    <t>A.4.3.3.6</t>
  </si>
  <si>
    <t>Recuperar y mantener 5 puentes peatonales urbanos</t>
  </si>
  <si>
    <t>A.4.3.3.7</t>
  </si>
  <si>
    <t>Construir 2 cruces peatonales</t>
  </si>
  <si>
    <t>A.4.3.3.8</t>
  </si>
  <si>
    <t>Recuperar y construir 20 Km de Infraestructura para bicicletas</t>
  </si>
  <si>
    <t>A.4.3.4.1</t>
  </si>
  <si>
    <t>Elaborar el Plan Vial (Catastro de la infraestructura vial urbano y rural, peatonal, para bicicletas y vehicular) para mejorar los procesos de planeación y proyección de infraestructura vial</t>
  </si>
  <si>
    <t>A.4.3.4.2</t>
  </si>
  <si>
    <t>Construir 56.000 m2 de malla vial nueva en la zona urbana</t>
  </si>
  <si>
    <t>A.4.3.4.32</t>
  </si>
  <si>
    <t>Desarrollar mejoramiento, mantenimiento y rehabilitación a 560.000 m2 de malla vial de la ciudad.</t>
  </si>
  <si>
    <t>A.4.3.4.4</t>
  </si>
  <si>
    <t>Construir 3 Intersecciones viales.</t>
  </si>
  <si>
    <t>A.4.3.4.5</t>
  </si>
  <si>
    <t>Construir y/o habilitar 2 puentes vehiculares en la zona urbana.</t>
  </si>
  <si>
    <t>A.4.3.4.6</t>
  </si>
  <si>
    <t>Elaborar 10 estudios y diseños de infraestructura (vial, equipamiento, puentes y/o otros).</t>
  </si>
  <si>
    <t>A.4.3.4.7</t>
  </si>
  <si>
    <t>Realizar 8 intervenciones de mantenimiento preventivo a los puentes vehiculares existentes en la zona urbana.</t>
  </si>
  <si>
    <t>A.4.3.4.11</t>
  </si>
  <si>
    <t>Construir  2.000 m3 de muros de contención y/o obras de estabilización de taludes.</t>
  </si>
  <si>
    <t>A.4.5.1.4</t>
  </si>
  <si>
    <t>Mejorar y/o adecuar 14 equipamientos</t>
  </si>
  <si>
    <t xml:space="preserve">Modernización Del Equipamiento Urbano Y Rural </t>
  </si>
  <si>
    <t>A.4.5.1.5</t>
  </si>
  <si>
    <t>Construir 15 equipamientos.</t>
  </si>
  <si>
    <t>A.4.5.1.8</t>
  </si>
  <si>
    <t>Realizar 5 intervenciones de mejoramiento de entorno rural</t>
  </si>
  <si>
    <t>A.4.5.1.9</t>
  </si>
  <si>
    <t>Realizar 5 intervenciones de mejoramiento de entorno urbano</t>
  </si>
  <si>
    <t>SECRTARÍA: PLANEACIÓN</t>
  </si>
  <si>
    <t>Código BPIM</t>
  </si>
  <si>
    <t>Institucionalidad Política</t>
  </si>
  <si>
    <t>Fortalecimiento de los procesos de planificación en el Municipio</t>
  </si>
  <si>
    <t>Fortalecimiento de los procesos de planificación del municipio de Ibagué</t>
  </si>
  <si>
    <t>A.5.1.3.1</t>
  </si>
  <si>
    <t>Sistema de  seguimiento plan de desarrollo</t>
  </si>
  <si>
    <t>SECRETARIA DE PLANEACION</t>
  </si>
  <si>
    <t>HECTOR EUGENIO CERVERA</t>
  </si>
  <si>
    <t>A.5.1.3.16</t>
  </si>
  <si>
    <t>Consejo territorial de Planeación</t>
  </si>
  <si>
    <t>A.5.1.3.17</t>
  </si>
  <si>
    <t>Fortalecimiento y modernización de la Secretaria de Planeación</t>
  </si>
  <si>
    <t xml:space="preserve"> Fortalecimiento y modernización del centro de información municipal</t>
  </si>
  <si>
    <t>Fortalecimiento y modernización del centro de información municipal</t>
  </si>
  <si>
    <t>Proyecto para fortalecer el sistema de identificación de potenciales beneficiarios de programas sociales en el municipio de Ibagué Tolima 2017-2020</t>
  </si>
  <si>
    <t>A.5.1.3.19</t>
  </si>
  <si>
    <t>Fortalecimiento del SISBEN</t>
  </si>
  <si>
    <t>Implementación de herramientas de Planeación orientadas al POT del Municipio de Ibagué - Tolima</t>
  </si>
  <si>
    <t>A.5.1.3.2</t>
  </si>
  <si>
    <t>Reglamentación artículos POT</t>
  </si>
  <si>
    <t>A.5.1.3.3</t>
  </si>
  <si>
    <t>Estudios POT</t>
  </si>
  <si>
    <t>A.5.1.3.4</t>
  </si>
  <si>
    <t>Actualización expediente municipal</t>
  </si>
  <si>
    <t>A.5.1.3.5</t>
  </si>
  <si>
    <t>Catastro Multipropósito</t>
  </si>
  <si>
    <t>A.5.1.3.6</t>
  </si>
  <si>
    <t>Actualización sistema de información geográfico SIG</t>
  </si>
  <si>
    <t>A.5.1.3.7</t>
  </si>
  <si>
    <t xml:space="preserve">Fichas de sectores normativos </t>
  </si>
  <si>
    <t>A.5.1.3.8</t>
  </si>
  <si>
    <t xml:space="preserve">Implementación y nomenclatura vial y domiciliaria </t>
  </si>
  <si>
    <t>A.5.1.3.9</t>
  </si>
  <si>
    <t>Actualización, estratificación socioeconómica.</t>
  </si>
  <si>
    <t xml:space="preserve">A.5.1.3.10  -A.5.1.3.11 </t>
  </si>
  <si>
    <t>Elaboración y actualización estudios ambientales y gestión del riesgo en zona urbana y rural.</t>
  </si>
  <si>
    <t>A.5.1.3.12</t>
  </si>
  <si>
    <t>Planes maestros</t>
  </si>
  <si>
    <t>A.5.1.3.13</t>
  </si>
  <si>
    <t>Reglamentación centros poblados</t>
  </si>
  <si>
    <t>A.5.1.3.14</t>
  </si>
  <si>
    <t>Actualización microzonificación sísmica</t>
  </si>
  <si>
    <t>A.5.1.3.15</t>
  </si>
  <si>
    <t>Caracterización y formulación  "escarpes"</t>
  </si>
  <si>
    <t xml:space="preserve">Estratificación socioeconomica </t>
  </si>
  <si>
    <t>SGR</t>
  </si>
  <si>
    <t>Implementacion del Sistema Integrado de Gestión de la Alcaldia Municipal de Ibagué "SIGAMI" y Certificación de calidad en la Alcaldía de Ibagué bajo la Norma Técnica NTCGP 1000:2009; ISO 45001; ISO 14001:2015</t>
  </si>
  <si>
    <t>A.5.1.2.8</t>
  </si>
  <si>
    <t xml:space="preserve">Obtener 3 certificaciones de calidad a la  Administración municipal en: norma NTCGP 1000, ISO 14001 y Seguridad y Salud en el trabajo.  </t>
  </si>
  <si>
    <t>BUEN GOBIERNO PARA LA PROSPERIDAD DE IBAGUE</t>
  </si>
  <si>
    <t xml:space="preserve"> Implementacion del Sistema Integrado de Gestión de la Alcaldia Municipal de Ibagué "SIGAMI" y Certificación de calidad en la Alcaldía de Ibagué bajo la Norma Técnica NTCGP 1000:2009; ISO 45001; ISO 14001:2015</t>
  </si>
  <si>
    <t>A.5.1.2.9</t>
  </si>
  <si>
    <t xml:space="preserve">Fortalecer en la Administración Municipal el sistema integrado de gestión de la Alcaldía Municipal de Ibagué “SIGAMI”. </t>
  </si>
  <si>
    <t xml:space="preserve"> Ibagué fortalece su Institucionalidad camino a la modernidad</t>
  </si>
  <si>
    <t>Ciudadanía y Territorios Para El Dialogo Social Y La Paz</t>
  </si>
  <si>
    <t xml:space="preserve">Fondo de Apoyo a Presupuestos Participativos </t>
  </si>
  <si>
    <t>A.5.1.3.20</t>
  </si>
  <si>
    <t xml:space="preserve">Fortalecer los  presupuestos participativos </t>
  </si>
  <si>
    <t>DESARROLLO COMUNITARIO</t>
  </si>
  <si>
    <t>Implementación del programa de ciudadanía y territorio para el dialogo social y la Paz</t>
  </si>
  <si>
    <t>Restructurar y fortalecer el sistema de planeación y presupuestos participativos</t>
  </si>
  <si>
    <t>A.5.2.1.3</t>
  </si>
  <si>
    <t>Implementación de la escuela de planeación participativa y construcción de paz.</t>
  </si>
  <si>
    <t>A.5.3.2.2</t>
  </si>
  <si>
    <t>Implementar una estrategia municipal de participación ciudadana para el desarrollo y la construcción de paz.</t>
  </si>
  <si>
    <t>A.5.3.2.3</t>
  </si>
  <si>
    <t>Fortalecimiento organizaciones sociales.</t>
  </si>
  <si>
    <t>A.5.3.2.4</t>
  </si>
  <si>
    <t>Planes de desarrollo comunales y corregimentales.</t>
  </si>
  <si>
    <t>A.5.3.2.5</t>
  </si>
  <si>
    <t>Iniciativas de planeación y gestión participativa.</t>
  </si>
  <si>
    <t xml:space="preserve"> Asociaciones Público Privadas (APP)</t>
  </si>
  <si>
    <t>Implementación de instrumentos de financiación y asociaciones publicas privadas, APP, municipio de Ibagué</t>
  </si>
  <si>
    <t>A.5.4.1.1</t>
  </si>
  <si>
    <t xml:space="preserve">Asociaciones Publico privadas (APP) </t>
  </si>
  <si>
    <t>INSTRUMENTOS PARA LA FINANCIACIÓN DEL TERRITORIO</t>
  </si>
  <si>
    <t>Contratos Plan -  Asociatividad Regional y Municipal</t>
  </si>
  <si>
    <t>Conformación de la asociatividad supramunicipal de Ibagué y formulación del contrato plan regional central del Departamento del Tolima.</t>
  </si>
  <si>
    <t>A.5.4.2.1</t>
  </si>
  <si>
    <t>Contratos plan y asociatividad regional.</t>
  </si>
  <si>
    <t>Desarrollo Territorial</t>
  </si>
  <si>
    <t> Ibagué Ciudad Sostenible y Competitiva  -  Ciudades Amables</t>
  </si>
  <si>
    <t>Diagnóstico y diseño Ibagué ciudad competitiva y sostenible municipio de Ibagué - Tolima</t>
  </si>
  <si>
    <t>A.4.1.1.3</t>
  </si>
  <si>
    <t>Diseñar un plan de acción en fase 1 para que Ibagué se incluya en el plan de ciudades sostenibles</t>
  </si>
  <si>
    <t> IBAGUÉ CIUDAD SOSTENIBLE Y COMPETITIVA  -  CIUDADES AMABLES</t>
  </si>
  <si>
    <t>Implementación del control Social en la Gestión Pública</t>
  </si>
  <si>
    <t>A.5.1.1.6</t>
  </si>
  <si>
    <t>Implementar una Estrategia para la transparencia y acceso a la información (ley 1712 de 2014)</t>
  </si>
  <si>
    <t>Con mi casa en el corazón</t>
  </si>
  <si>
    <t xml:space="preserve">Fortalecimiento de herramientas de Planeación orientadas al POT ENTO DEL TERRITORIO: CON MI CASA EN EL CORAZÓN </t>
  </si>
  <si>
    <t>A.4.2.1.3</t>
  </si>
  <si>
    <t>Promover un plan de legalización de barrios</t>
  </si>
  <si>
    <t>VIVIENDA Y ENTORNO PARA UNA CIUDAD AMIGABLE CON EL MEDIO AMBIENTE</t>
  </si>
  <si>
    <t>SECRTARÍA:HACIENDA</t>
  </si>
  <si>
    <t>FECHA: 30 DE MARZO DE 2019</t>
  </si>
  <si>
    <t>30 DE MARZO DE 2019</t>
  </si>
  <si>
    <t>Manejo Responsable de las Finanzas Publicas de Ibague</t>
  </si>
  <si>
    <t>A.5.1.5.1</t>
  </si>
  <si>
    <t>Unidad de cobro coactivo fortalecido</t>
  </si>
  <si>
    <t>ALCALDIA DE IBAGUÉ</t>
  </si>
  <si>
    <t>SECRETARIA DE HACIENDA</t>
  </si>
  <si>
    <t>JUAN VICENTE ESPINOSA</t>
  </si>
  <si>
    <t>A.5.1.5.2</t>
  </si>
  <si>
    <t>Plan estratégico de fiscalización implementado</t>
  </si>
  <si>
    <t>A.5.1.5.3</t>
  </si>
  <si>
    <t>Catastro Actualizado gestionado</t>
  </si>
  <si>
    <t>A.5.1.5.4</t>
  </si>
  <si>
    <t>Estatuto de valorización implementado</t>
  </si>
  <si>
    <t>Plusvalía Reglamentada</t>
  </si>
  <si>
    <t>A.5.1.5.6</t>
  </si>
  <si>
    <t>Mantener una Tasa de Importancia de los Recursos Propios superior al 25%</t>
  </si>
  <si>
    <t>A.5.1.5.7</t>
  </si>
  <si>
    <t>Mantener la Sostenibilidad de la Deuda superior al límite legal del 100%</t>
  </si>
  <si>
    <t>A.5.1.5.8</t>
  </si>
  <si>
    <t>Mantener la Capacidad de Autofinanciamiento del Municipio dentro de los parámetros de la Ley 617 de 2000</t>
  </si>
  <si>
    <t>A.5.1.5.9</t>
  </si>
  <si>
    <t>Mantener una Tasa de Magnitud de la Inversión superior al 82%</t>
  </si>
  <si>
    <t>A.5.1.5.10</t>
  </si>
  <si>
    <t>Mantener la Capacidad de Ahorro superior al 50%</t>
  </si>
  <si>
    <t>PLAN DE DESARROLLO "POR IBAGUÉ CON TODO EL CORAZÓN 2016-2019"</t>
  </si>
  <si>
    <t>DEPARTAMENTO: TOLIMA / MUNCIPIO DE IBAGUÉ</t>
  </si>
  <si>
    <t>Fortalecimiento de la plataforma tecnológica de la administración municipal</t>
  </si>
  <si>
    <t xml:space="preserve">Automatizar 20 Nuevos Tramites y/o servicios </t>
  </si>
  <si>
    <t>SECRETARIA DE LAS TIC</t>
  </si>
  <si>
    <t>DORIS GALEANO RODRIGUEZ, SRIA DE LAS TIC</t>
  </si>
  <si>
    <t>Implementar 1 Datacenter en la Administración Central</t>
  </si>
  <si>
    <t xml:space="preserve">Actualizar la infraestructura tecnológica en un  100% de  la Administración Central </t>
  </si>
  <si>
    <t>Incrementar la Cobertura de capacidad de ancho de banda de internet y datos  a 64 MB, para la sede central del edificio de la Alcaldía Ibagué</t>
  </si>
  <si>
    <t xml:space="preserve">Aumentar del 40% al 70% el Nivel de Automatización incrementado del sistema integral de gestión (ERP) de los procedimientos de los subprocesos tributario, financiero, administrativo, contratación y sectoriales </t>
  </si>
  <si>
    <t>DIMENSION ECONOMICA</t>
  </si>
  <si>
    <t>A.2.4.4</t>
  </si>
  <si>
    <t xml:space="preserve">Masificación y Cultura de la Innovación. </t>
  </si>
  <si>
    <t>Fortalecimiento de la ciencia, tecnolgía, innovación y TIC para Ibagué inteligente e innovadora</t>
  </si>
  <si>
    <t>Capacitar a 5,533 personas mayores de 15 años en TIC</t>
  </si>
  <si>
    <t>IBAGUE UNA CIUDAD INTELIGENTE E INNOVADORA CON EL FORTALECIMIENTO DE LA CIENCIA, TECNOLOGIA, INNOVACION Y TIC</t>
  </si>
  <si>
    <t>Llegar a 1,000 funcionarios públicos con ciudadanía digital</t>
  </si>
  <si>
    <t>Capacitar en TIC a 344 personas en situación de vulnerabilidad</t>
  </si>
  <si>
    <t>Mantener la operación de puntos vive digital, kioscos vive digital y vive-labs</t>
  </si>
  <si>
    <t>Gestionar la operación de tres nuevos centros de concentración técnologica</t>
  </si>
  <si>
    <t>Mantener la conectividad en 30 puntos wifi públicos gratuitos</t>
  </si>
  <si>
    <t>Gestiona 20 nuevos puntos wifi públicos gratuitos</t>
  </si>
  <si>
    <t>Potencializar 4 centros y/o puntos vive digital para la apropiación de la ciencias tecnologias e innovación</t>
  </si>
  <si>
    <t>Capacitar a 10 funcionarios públicos y/o grupos de investigación en temas de formulación y evaluación de proyectos en ciencia, tecnología e innovación y tic</t>
  </si>
  <si>
    <t>Adoptar una politica pública de ciencia tecnología e innovación y tic</t>
  </si>
  <si>
    <t>Innovación para el cambio social la competitividad territorial y el gobierno</t>
  </si>
  <si>
    <t>Aumentar a 100% el Índice de TIC para Servicios (trámites y servicios en línea, PQR, servicios centrados en el usuario)</t>
  </si>
  <si>
    <t>Aumentar a 100% el Índice de TIC para Gestión (sistemas de información, uso y apropiación, servicios tecnológicos, capacidad institucional, información)</t>
  </si>
  <si>
    <t>Aumentar a 100% el Índice de TIC para Gobierno abierto (Participación ciudadana, datos abiertos, colaboración y transparencia)</t>
  </si>
  <si>
    <t>Aumentar a 80% el Índice de seguridad y privacidad de la información</t>
  </si>
  <si>
    <t xml:space="preserve">Implementar una estrategia de Innovación de los procesos públicos (Catalizadores). </t>
  </si>
  <si>
    <t>Adoptar un plan estratégico de Tecnología e información y Arquitectura Empresarial</t>
  </si>
  <si>
    <t xml:space="preserve">Crear y mantener 1 Fondo de ciencia, tecnología e innovación  </t>
  </si>
  <si>
    <t>Fortalecer y/o acompañar el desarrollo de 6 soluciones innovadoras de base científica y tecnológica.</t>
  </si>
  <si>
    <t>Desarrollar 3 soluciones tecnológicas autosostenibles</t>
  </si>
  <si>
    <t xml:space="preserve">Implementar y/o acompañar un programa de fortalecimiento para proyectos de emprendimiento en Ciencia, tecnología, Innovación y TIC </t>
  </si>
  <si>
    <t xml:space="preserve">Gestionar 1 Centro de Innovación Tecnológica </t>
  </si>
  <si>
    <t>Realizar 12 eventos y/o campañas de promoción TIC</t>
  </si>
  <si>
    <t>Apoyar la implementación de la política de Innovación Social.</t>
  </si>
  <si>
    <t>JUAN VICENTE ESPINOSA REYES</t>
  </si>
  <si>
    <t>Secretario de Hacienda</t>
  </si>
  <si>
    <t>Secretario de Planeacion</t>
  </si>
  <si>
    <t>SECRTARÍA: GOBIERNO</t>
  </si>
  <si>
    <t>A.4.6.1</t>
  </si>
  <si>
    <t>Espacio Público para la Integración</t>
  </si>
  <si>
    <t xml:space="preserve">Implementación del control urbano y espacio público eficiente en el municipio de Ibagué </t>
  </si>
  <si>
    <t>A.4.6.1.3</t>
  </si>
  <si>
    <t>Recuperar 24.689 m2 de espacio Público a través de operativos en compañía de delegados de la Personería Municipal y la Defensoría del Pueblo, en vías, andenes, parques, zonas verdes, zonas de aislamiento de quebradas, ríos y espacio aéreo..</t>
  </si>
  <si>
    <t xml:space="preserve">Espacio Público De Todos Y Para Todos </t>
  </si>
  <si>
    <t>SECRETARIA DE GOBIERNO</t>
  </si>
  <si>
    <t>Secretario de Gobierno - Dr. Espacio Público y Control Urbano</t>
  </si>
  <si>
    <t>Desarrollo fase 1 biopolis granja san jorge municipio de ibagué</t>
  </si>
  <si>
    <t xml:space="preserve">Promover la construcción de 1 parque “Biopolis” </t>
  </si>
  <si>
    <t>A.4.6.2</t>
  </si>
  <si>
    <t>Control del Espacio Público y Urbano para una ciudad Organizada</t>
  </si>
  <si>
    <t>A.4.6.2.1</t>
  </si>
  <si>
    <t>Elaborar 1 censo de vendedores informarles ubicados en la zona centro de la ciudad, Barrio Cádiz, calle 60, plazas de mercado, Carrera 5ª y Universidad del Tolima</t>
  </si>
  <si>
    <t>A.4.6.2.2</t>
  </si>
  <si>
    <t xml:space="preserve">Realizar un plan de reubicación de vendedores ambulantes y estacionarios. </t>
  </si>
  <si>
    <t>A.4.6.2.3</t>
  </si>
  <si>
    <t>Recuperar 1.000 m2 de espacio público y/o de construcción indebida mediante cumplimiento de fallos por infracciones urbanísticas.</t>
  </si>
  <si>
    <t>A.4.6.2.4</t>
  </si>
  <si>
    <t>Implementar 1 Plan de control urbano para la ciudad de Ibagué.</t>
  </si>
  <si>
    <t>INSTITUCIONAL</t>
  </si>
  <si>
    <t>Democratización del control social a la gestión publica</t>
  </si>
  <si>
    <t>A.5.1.1.8</t>
  </si>
  <si>
    <t>Formar 1 Red de veedurías ciudadanas capacitadas y formadas</t>
  </si>
  <si>
    <t>Buen Gobierno para la  Prosperidad de Ibague</t>
  </si>
  <si>
    <t>Secretario de Gobierno - Juan Lozano</t>
  </si>
  <si>
    <t>A.5.2.1</t>
  </si>
  <si>
    <t>Familia, escuela y comunidad escenarios básicos para la convivencia</t>
  </si>
  <si>
    <t>Fortalecimiento mecanismos participativos, sociales y educativos de familia, escuela y comunidad</t>
  </si>
  <si>
    <t>A.5.2.1.1</t>
  </si>
  <si>
    <t>Capacitar a 2.000 Personas en la prevención de conductas contravencionales (querellas) y delictivas.</t>
  </si>
  <si>
    <t>Justicia,Seguridad y Convivencia para la Vida y la Paz</t>
  </si>
  <si>
    <t>A.5.2.1.4</t>
  </si>
  <si>
    <t>Capacitar a 20.000 Nuevas Personas en promoción y divulgación mecanismos protección al consumidor</t>
  </si>
  <si>
    <t>A.5.2.1.5</t>
  </si>
  <si>
    <t>Capacitar a 385 Asociaciones Comunitarias en Mecanismos Alternativos de Solución de Conflictos</t>
  </si>
  <si>
    <t>A.5.2.1.7</t>
  </si>
  <si>
    <t>Capacitar en las 58 Instituciones Educativas sobre mecanismos de prevención de la Explotación Sexual – Comercial del NNA (ESCNNA) y trata de personas</t>
  </si>
  <si>
    <t>A.5.2.2</t>
  </si>
  <si>
    <t>Ibagué, Capital Andina de los derechos humanos y la Paz</t>
  </si>
  <si>
    <t>A.5.2.2.2</t>
  </si>
  <si>
    <t>Capacitar el 100% de Jueces de paz y Conciliadores en equidad en Mecanismo Alternativos de Solución de Conflictos (MASC)</t>
  </si>
  <si>
    <t>A.5.2.2.3</t>
  </si>
  <si>
    <t>Gestionar una Nueva casa de Justicia en la ciudad de Ibagué</t>
  </si>
  <si>
    <t>A.5.2.2.4</t>
  </si>
  <si>
    <t xml:space="preserve">Fortalecer la Casa de Justicia de la comuna 8 con modelo integral de atención y con enfoque diferencial </t>
  </si>
  <si>
    <t>A.5.2.2.5</t>
  </si>
  <si>
    <t xml:space="preserve">Operar  una  Casa de Justicia móvil </t>
  </si>
  <si>
    <t>A.5.2.2.7</t>
  </si>
  <si>
    <t>Capacitar  a las comunidades educativas de las  58 Instituciones Educativas sobre Mecanismos Alternativos de Solución de Conflictos (MASC)</t>
  </si>
  <si>
    <t>FORTALECIMIENTO DEL SISTEMA DE DERECHOS HUMANOS EN EL MUNICPIO DE IBAGUÉ</t>
  </si>
  <si>
    <t>A.5.2.1.2</t>
  </si>
  <si>
    <t xml:space="preserve">Implementar 1 Sistema municipal de prevención, mediación y resolución pacífica de conflictos </t>
  </si>
  <si>
    <t xml:space="preserve">Implementar 1 Escuela de planeación participativa y construcción de paz </t>
  </si>
  <si>
    <t>A.5.2.1.6</t>
  </si>
  <si>
    <t xml:space="preserve">Implementar 1 Estrategia local de reconciliación y cultura de paz </t>
  </si>
  <si>
    <t>A.5.2.1.8</t>
  </si>
  <si>
    <t>Fortalecer el Comité Municipal contra la trata de personas</t>
  </si>
  <si>
    <t>A.5.2.1.9</t>
  </si>
  <si>
    <t xml:space="preserve">Implementar 1 Política Pública de derechos humanos </t>
  </si>
  <si>
    <t>A.5.2.2.1</t>
  </si>
  <si>
    <t xml:space="preserve">Formular e Implementar 1 Estrategia de apoyo a  iniciativas de construcción de paz  </t>
  </si>
  <si>
    <t>A.5.2.2.6</t>
  </si>
  <si>
    <t>Crear e Implementar 1 Consejo Territorial de Paz</t>
  </si>
  <si>
    <t>A.5.2.2.8</t>
  </si>
  <si>
    <t xml:space="preserve">Formular e implementar 1 Política Pública para la  libertad religiosa </t>
  </si>
  <si>
    <t>A.5.2.2.9</t>
  </si>
  <si>
    <t>Crear y poner en marcha 1 Comité Municipal de Libertad Religiosa</t>
  </si>
  <si>
    <t>A.5.2.2.10</t>
  </si>
  <si>
    <t>Adelantar 1 estrategia de comunicación para la promoción del derecho a la Libertad Religiosa y prevención del hostigamiento o discriminación por fines religiosos</t>
  </si>
  <si>
    <t>A.5.2.3</t>
  </si>
  <si>
    <t>Superación de la Estigmatización y Discriminación</t>
  </si>
  <si>
    <t>Implementación de una cultura para la no discriminación en el municipio</t>
  </si>
  <si>
    <t>A.5.2.3.1</t>
  </si>
  <si>
    <t xml:space="preserve">Implementar una Ruta metodológica  de inclusión de todas las poblaciones para evitar prácticas discriminatorias </t>
  </si>
  <si>
    <t>A.5.2.3.2</t>
  </si>
  <si>
    <t xml:space="preserve">Implementar una estrategia de promoción y atención diseñada y enfocada a la atención integral de víctimas de discriminación </t>
  </si>
  <si>
    <t>A.5.2.3.3</t>
  </si>
  <si>
    <t>Realizar un plan de sensibilización para servidores públicos de la administración y ciudadanía en general   sobre  la  Ley Antidiscriminación y derechos de grupos históricamente discriminados.</t>
  </si>
  <si>
    <t>A.5.2.4</t>
  </si>
  <si>
    <t>Reintegración para la Reconciliación y la Paz</t>
  </si>
  <si>
    <t>Implementación de estrategias para la reintegración en el municipio de Ibagué</t>
  </si>
  <si>
    <t>A.5.2.4.1</t>
  </si>
  <si>
    <t>Implementar 1 estrategia para  el desarrollo de iniciativas comunitarias que permitan fomentar la reintegración y reconciliación en las comunidades receptoras</t>
  </si>
  <si>
    <t>A.5.2.4.2</t>
  </si>
  <si>
    <t>Capacitar al 100% de las  la Personas en proceso de reintegración en ciudadanía y  participación política, asentadas en el territorio.</t>
  </si>
  <si>
    <t>A.5.2.4.3</t>
  </si>
  <si>
    <t>Implementar 1 Estrategia para reducir los factores de riesgo de reclutamiento en NNAJ por parte de Grupos Armados Organizados al Margen de la Ley GAM- Entornos protectores</t>
  </si>
  <si>
    <t>Justicia, Seguridad y Convivencia para la Vida y la Paz</t>
  </si>
  <si>
    <t>A.5.2.5</t>
  </si>
  <si>
    <t>Seguridad para la Convivencia y la Paz</t>
  </si>
  <si>
    <t xml:space="preserve">Mejoramiento de los sistemas de seguridad en el municipio de Ibagué </t>
  </si>
  <si>
    <t>A.5.2.5.1</t>
  </si>
  <si>
    <t xml:space="preserve">Implementar un Plan Integral de Seguridad Convivencia y Paz (PISC)  </t>
  </si>
  <si>
    <t>A.5.2.5.2</t>
  </si>
  <si>
    <t>Incrementar a 83 las Cámaras de vigilancia instaladas y funcionando</t>
  </si>
  <si>
    <t>A.5.2.5.3</t>
  </si>
  <si>
    <t xml:space="preserve">Instalar 50 Nuevas alarmas comunitarias </t>
  </si>
  <si>
    <t>A.5.2.5.4</t>
  </si>
  <si>
    <t xml:space="preserve">Implementar el Centro de comando y control ciudadano </t>
  </si>
  <si>
    <t>A.5.2.5.5</t>
  </si>
  <si>
    <t xml:space="preserve">Fortalecer la Línea 123 </t>
  </si>
  <si>
    <t>A.5.2.5.6</t>
  </si>
  <si>
    <t xml:space="preserve">Realizar 58 Campañas de sensibilización en prevención en el uso y utilización de NNA con grupos de delincuencia organizada. </t>
  </si>
  <si>
    <t>A.5.2.5.7</t>
  </si>
  <si>
    <t xml:space="preserve">Implementar la Política integral para la garantía de los derechos de los NNA desvinculados de los grupos armados al margen de ley </t>
  </si>
  <si>
    <t>A.3</t>
  </si>
  <si>
    <t>AMBIENTAL</t>
  </si>
  <si>
    <t>A.3.2.4</t>
  </si>
  <si>
    <t>Educación ambiental</t>
  </si>
  <si>
    <t>Fortalecimiento del sistema de gestión ambiental municipal SIGAM</t>
  </si>
  <si>
    <t>A.3.2.4.5</t>
  </si>
  <si>
    <t>Realizar 40 campañas preventivas en temas ambientales a establecimientos comerciales</t>
  </si>
  <si>
    <t xml:space="preserve">Medio Ambiente </t>
  </si>
  <si>
    <t>A.3.2.1</t>
  </si>
  <si>
    <t>Ibagué con un sistema de gestión ambiental sostenible</t>
  </si>
  <si>
    <t>A.3.2.1.4</t>
  </si>
  <si>
    <t>Conformar 3 grupos de inspección ambiental y ecológica</t>
  </si>
  <si>
    <t>A.3.5.1</t>
  </si>
  <si>
    <t>Ibagué amiga de los animales</t>
  </si>
  <si>
    <t>Mejoramiento de la cultura para la protección y respeto a la fauna urbana en el municipio de Ibagué</t>
  </si>
  <si>
    <t>A.3.5.1.1</t>
  </si>
  <si>
    <t>Realizar 100 campañas para promover una tenencia responsable de la fauna, creando conciencia en la ciudadanía sobre la salud, bienestar y condiciones dignas de tenencia</t>
  </si>
  <si>
    <t>Promoción de la salud (hábitat saludable)</t>
  </si>
  <si>
    <t xml:space="preserve"> Dirección de justicia- CAPA</t>
  </si>
  <si>
    <t>A.3.5.1.2</t>
  </si>
  <si>
    <t>Capacitar 7.200 ciudadanos en cultura, manejo y protección de los animales bajo un marco de convivencia efectiva y segura</t>
  </si>
  <si>
    <t>A.3.5.1.3</t>
  </si>
  <si>
    <t>Formular e implementar 1 plan de manejo integral de mascotas y fauna callejera</t>
  </si>
  <si>
    <t>A.3.5.1.4</t>
  </si>
  <si>
    <t>Crear 1 red interinstitucional y multisectorial para fortalecer la atención, protección y adopción animal</t>
  </si>
  <si>
    <t>A.3.5.1.5</t>
  </si>
  <si>
    <t>Realizar 4 campañas comunicativas para fomentar la denuncia de maltrato animal</t>
  </si>
  <si>
    <t>A.3.5.2</t>
  </si>
  <si>
    <t>Huellitas con atención integral</t>
  </si>
  <si>
    <t>A.3.5.2.1</t>
  </si>
  <si>
    <t>Implementar 1 sistema de identificación y registro de fauna</t>
  </si>
  <si>
    <t>A.3.5.2.2</t>
  </si>
  <si>
    <t>Implementar un Plan de Manejo del Coso Municipal</t>
  </si>
  <si>
    <t>A.3.5.2.3</t>
  </si>
  <si>
    <t>Crear 1 centro de protección animal CPA del municipio de Ibagué</t>
  </si>
  <si>
    <t>A.3.5.2.4</t>
  </si>
  <si>
    <t>Realizar 24 brigadas y jornadas de atención médica, recolección y adopción</t>
  </si>
  <si>
    <t>A.2.1.1.2</t>
  </si>
  <si>
    <t>A.2.1.2.3</t>
  </si>
  <si>
    <t>A.2.1.2.4</t>
  </si>
  <si>
    <t>A.2.1.2.5</t>
  </si>
  <si>
    <t>A.2.1.2.6</t>
  </si>
  <si>
    <t>A.2.1.2.7</t>
  </si>
  <si>
    <t>A.2.1.2.9</t>
  </si>
  <si>
    <t>A.2.1.2.10</t>
  </si>
  <si>
    <t>A.2.1.2.12</t>
  </si>
  <si>
    <t>A.2.1.2.13</t>
  </si>
  <si>
    <t>A.2.1.2.14</t>
  </si>
  <si>
    <t>A.2.1.2.16</t>
  </si>
  <si>
    <t>A.2.1.3.1</t>
  </si>
  <si>
    <t>A.2.1.3.2</t>
  </si>
  <si>
    <t>A.2.1.3.4</t>
  </si>
  <si>
    <t>A.2.1.4.1</t>
  </si>
  <si>
    <t>A.2.1.4.2</t>
  </si>
  <si>
    <t>A.2.1.5.1</t>
  </si>
  <si>
    <t>A.2.1.5.3</t>
  </si>
  <si>
    <t>A.2.1.5.4</t>
  </si>
  <si>
    <t>A.2.1.5.5</t>
  </si>
  <si>
    <t>A.2.1.5.6</t>
  </si>
  <si>
    <t>A.2.1.5.7</t>
  </si>
  <si>
    <t>A.2.1.5.8</t>
  </si>
  <si>
    <t>A.2.1.5.9</t>
  </si>
  <si>
    <t>A.2.1.5.10</t>
  </si>
  <si>
    <t>A.2.1.5.11</t>
  </si>
  <si>
    <t>A.2.1.5.12</t>
  </si>
  <si>
    <t>A.1.7.2</t>
  </si>
  <si>
    <t>Atencion integral a la comunidad LGBTI por Ibagué con todo el corazón.</t>
  </si>
  <si>
    <t>FORTALECIMIENTO EN LA ATENCION INTEGRAL A LA COMUNIDAD LGBTI POR IBAGUE CON TODO EL CORAZON MUNICIPIO DE IBAGUE</t>
  </si>
  <si>
    <t>A.1.7.3</t>
  </si>
  <si>
    <t>Ibague con todo el Corazon por las Personas Mayores</t>
  </si>
  <si>
    <t>FORTALECIMIENTO EN EL FUNCIONMIENTO Y LA OPERATIVIDAD DEL PROGRAMA A LAS PERSONAS MAYORES EN CONDICION DE VULNERABILIDAD, MUNICIPIO DE IBAGUE, TOLIMA, CENTRO ORIENTE.</t>
  </si>
  <si>
    <t>A.1.7.4</t>
  </si>
  <si>
    <t>Una Mirada de Derechos hacia la Discapacidad con todo el Corazon</t>
  </si>
  <si>
    <t>MEJORAMIENTO Y GARANTIA DE DERECHOS PARA LAS PERSONAS CON DISCAPACIDAD IBAGUÉ TOLIMA</t>
  </si>
  <si>
    <t>A.1.7.8</t>
  </si>
  <si>
    <t>A.1.7.5</t>
  </si>
  <si>
    <t>Atención integral al Habitante de la calle con corazón, equidad e inclusión social</t>
  </si>
  <si>
    <t>APOYO A ESTRATEGIAS DE ATENCIÓN INTEGRAL AL HABITANTE DE LA CALLE, CON CORAZÓN, EQUIDAD E INCLUSIÓN.</t>
  </si>
  <si>
    <t>A.1.7.6</t>
  </si>
  <si>
    <t>Por una Ibagué equitativa y sin pobreza extrema</t>
  </si>
  <si>
    <t>AMPLIACION DE LAS CAPACIDADES PARA SUPERACIÓN DE LA POBREZA EXTREMA EN IBAGUÉ, TOLIMA,CENTRO ORIENTE</t>
  </si>
  <si>
    <t>A.1.7.7</t>
  </si>
  <si>
    <t>Grupos Etnicos - Ibagué incluyente, equitativa en convivencia y en paz con las Etnias</t>
  </si>
  <si>
    <t>MEJORAMIENTO EN LA ATENCION DE LA POBLACION PERTENECIENTES A LOS GRUPOS ETNICOS QUE HABITAN EN IBAGUE, TOLIMA, CENTRO ORIENTE.</t>
  </si>
  <si>
    <t>Población víctima del conflicto armado</t>
  </si>
  <si>
    <t>AMPLIACION DE LA CAPACIDAD INSTALADA PARA LA ATENCION Y ORIENTACION DE LA POBLACION VICTIMA DEL CONFLICTO ARMADO IBAGUE,TOLIMA, CENTRO ORIENTE</t>
  </si>
  <si>
    <t>PROYECTADO</t>
  </si>
  <si>
    <t>EJECUTADO</t>
  </si>
  <si>
    <t>EN EL POAI SOLO SE REPORTA LOS RECURSOS DE IINVERSION</t>
  </si>
  <si>
    <t xml:space="preserve">POR TAL RAZON NO SE INCLUYE LOS RUBROS RELACIONADOS CON FONDO LOCAL </t>
  </si>
  <si>
    <t>DE SALUD, OTRAS TRANSFERENCIAS " RESOLUCION MINISTERIO", LAS RESERVAS.</t>
  </si>
  <si>
    <t>COMO SE EXPLICA A CONTINUACION:</t>
  </si>
  <si>
    <t>ITEM</t>
  </si>
  <si>
    <t>PROGRAMA</t>
  </si>
  <si>
    <t>P</t>
  </si>
  <si>
    <t>E</t>
  </si>
  <si>
    <t>NO TRANSMISBLES</t>
  </si>
  <si>
    <t>MENTAL</t>
  </si>
  <si>
    <t>NUTRICION</t>
  </si>
  <si>
    <t>SEXUAL</t>
  </si>
  <si>
    <t>TRANSMISBLES</t>
  </si>
  <si>
    <t>E Y D</t>
  </si>
  <si>
    <t>AMBITO LABORAL</t>
  </si>
  <si>
    <t>POBLACIONES VULNERABLES</t>
  </si>
  <si>
    <t>AUTORIDAD SANITARIA</t>
  </si>
  <si>
    <t>TOTAL GASTOS DE INVERSION</t>
  </si>
  <si>
    <t>OTROS RECURSOS DIFERENTES A INVERSION.</t>
  </si>
  <si>
    <t>SUPERAVIT RESOLUCION 1311 DE 14 DE ABRIL DE 2016 MINPROTECCION SOCIAL</t>
  </si>
  <si>
    <t>RESERVAS CONTRATOS VIGENCIAS ANTERIORES</t>
  </si>
  <si>
    <t>GASTOS DE FUNCIONAMIENTO</t>
  </si>
  <si>
    <t>TOTAL OTROS GASTOS DIFERENTES A INVERSION</t>
  </si>
  <si>
    <t>TOTAL GASTOS SALUD</t>
  </si>
  <si>
    <t>EJECUCION GASTOS  TESORERIA</t>
  </si>
  <si>
    <t>DIFERENCIAS</t>
  </si>
  <si>
    <t>OBSERVACIONES:</t>
  </si>
  <si>
    <t>EN EL PLAN INDICATIVO SOLO SE REPORTA LOS RECURSOS DE INVERSION</t>
  </si>
  <si>
    <t>RESERVAS CONTRATOS VIGENCIAS ANTERIORES PRIMERA INFANCIA</t>
  </si>
  <si>
    <t>RESERVAS</t>
  </si>
  <si>
    <t>SECRTARÍA: DESARROLLO SOCIAL COMUNITARIO</t>
  </si>
  <si>
    <t>FECHA: 30 DE JUNIO 2019</t>
  </si>
  <si>
    <t>A.1.5.1</t>
  </si>
  <si>
    <t>Desde la gestación  hasta los 5 años Ibagué me quiere y me protege    integralmente con todo el corazón</t>
  </si>
  <si>
    <t>MEJORAMIENTO DE LAS CONDICIONES DE LOS NIÑOS, NIÑAS Y ADOLESCENTES PARA LA DISMINUCION DEL TRABAJO INFANTIL EN EL MUNICIPIO DE IBAGUÉ,TOLIMA, CENTRO ORIENTE</t>
  </si>
  <si>
    <t>A.1.5.2</t>
  </si>
  <si>
    <t>Con todo el corazón Ibagué trabaja para  el desarrollo integral de mi infancia</t>
  </si>
  <si>
    <t>FORTALECIMIENTO  DEL ESTADO NUTRICIONAL DE LA POBLACION VULNERABLE EN SITUACION DE INSEGURIDAD ALIMENTARIA Y NUTRICIONAL IBAGUE, TOLIMA, CENTRO ORIENTE.</t>
  </si>
  <si>
    <t>A.1.5.3</t>
  </si>
  <si>
    <t xml:space="preserve">En Ibagué las y los adolescentes somos reconocidos  como ciudadanos activos  de la sociedad. </t>
  </si>
  <si>
    <t>A.1.5.4</t>
  </si>
  <si>
    <t>Gestión social integral y fortalecimiento institucional para la implementación de la política pública de infancia y adolescencia de Ibagué.</t>
  </si>
  <si>
    <t>Implementación de la política pública de infancia y adolescencia Ibagué en el municipio de Ibague</t>
  </si>
  <si>
    <t>A.1.6.1</t>
  </si>
  <si>
    <t>Ciudadanías Juveniles en Acción</t>
  </si>
  <si>
    <t>Fortalecimiento de culturas de paz y ciudadanías mediante la promoción, protección y prevención de derechos juveniles en Ibagué - Tolima</t>
  </si>
  <si>
    <t>A.1.6.2</t>
  </si>
  <si>
    <t xml:space="preserve">Derechos a los hechos </t>
  </si>
  <si>
    <t>A.1.7.1</t>
  </si>
  <si>
    <t>Mujer y Equidad de Genero</t>
  </si>
  <si>
    <t>Fortalecimiento del desarrollo integral de la mujer en el campo económico, político y social en condiciones de equidad de género  Ibagué</t>
  </si>
  <si>
    <t xml:space="preserve">OBSERVACIONES :la diferencia en la ejecución presupuestal es de $840.338, que corresponde al programa Niñez-Comedores, ya que solo se relaciona la ejecución del presupuesto correspondiente a los comedores de los que se ha reportado a la fecha evidencia de su funcionamiento.
</t>
  </si>
  <si>
    <t>FECHA: JUNIO 30 DE 2019</t>
  </si>
  <si>
    <t>Secretario de Gobierno - Dr. Justicia y Orden Público</t>
  </si>
  <si>
    <t>Secretario de Gobierno - Juan Manuel Lozano Rodríguez</t>
  </si>
  <si>
    <t xml:space="preserve"> Dirección de Justicia- Inspección Ambiental </t>
  </si>
  <si>
    <t>A.5.3.1</t>
  </si>
  <si>
    <t xml:space="preserve">POR UNA IBAGUÉ ORGANIZADA Y PARTICIPATIVA, PARA LA VIDA Y LA PAZ </t>
  </si>
  <si>
    <t>FORTALECIMIENTO DE ORGANIZACIONES SOCIALES Y COMUNITARIAS PARA UNA IBAGUE ORGANIZADA Y PARTICIPATIVA, PARA LA VIDA Y LA PAZ IBAGUE</t>
  </si>
  <si>
    <t>A.5.3.1.1</t>
  </si>
  <si>
    <t xml:space="preserve">Fortalecer, legalizar y capacitar a 550 Organizaciones comunales </t>
  </si>
  <si>
    <t>Justicia, Seguridad y Convivencia, para la Vida y la Paz</t>
  </si>
  <si>
    <t>Dirección de Participación Ciudadana y Comunitaria</t>
  </si>
  <si>
    <t>A.5.3.1.2</t>
  </si>
  <si>
    <t xml:space="preserve">Realizar 150 Dotaciones a salones culturales </t>
  </si>
  <si>
    <t>A.5.3.1.3</t>
  </si>
  <si>
    <t>Formar a 2.000 conciliadores de paz dentro de las organizaciones sociales</t>
  </si>
  <si>
    <t>A.5.3.1.4</t>
  </si>
  <si>
    <t>Sensibilizar a 70.000 personas en Acción Comunal</t>
  </si>
  <si>
    <t>DIMENSIÓN TERRITORIAL</t>
  </si>
  <si>
    <t>A.4.3.1</t>
  </si>
  <si>
    <t>Sistema Estratégico de Transporte Público para una ciudad moderna / Infraestructura para la competitividad y el desarrollo sostenible</t>
  </si>
  <si>
    <t>Optimizacion de la Malla Vial Urbana</t>
  </si>
  <si>
    <t>A.4.3.3</t>
  </si>
  <si>
    <t>Movilidad para la gente y para la vida</t>
  </si>
  <si>
    <t>Mejoramiento, rehabilitación y construcción de Infraestructura para peatones</t>
  </si>
  <si>
    <r>
      <t>Intervenir y recuperar 5.000 m</t>
    </r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de andenes.</t>
    </r>
  </si>
  <si>
    <r>
      <t>Construir 2.000 m</t>
    </r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de nuevos andes</t>
    </r>
  </si>
  <si>
    <t>Construcción de bici infraestructura para fomentar el uso de medios no motorizados en el Mpio de Ibagué</t>
  </si>
  <si>
    <t>A.4.3.4</t>
  </si>
  <si>
    <t>Optimización de la malla vial urbana de la ciudad de ibagué</t>
  </si>
  <si>
    <t>Infraestructura para la competitividad y el desarrollo sostenible</t>
  </si>
  <si>
    <t>A.4.5.1</t>
  </si>
  <si>
    <t>Equipamientos urbanos para la integración social</t>
  </si>
  <si>
    <t>Construcción, mantenimiento y rehabilitación de equipamientos de uso público en el Mpio de Ibagué</t>
  </si>
  <si>
    <t>Mejoramiento de entorno urbano y rural para el Municipio de Ibagué</t>
  </si>
  <si>
    <t>A.4.3.1.2</t>
  </si>
  <si>
    <t>Sistema Estratégico de Transporte Público para una ciudad moderna</t>
  </si>
  <si>
    <t>Desarrollo de un sistema de transporte público eficiente y moderno para las necesidades de la ciudad</t>
  </si>
  <si>
    <t>Implementar 3 Intersecciones críticas para la operación del SETP.</t>
  </si>
  <si>
    <t>Dirección Operativa y de la Movilidad, STTM</t>
  </si>
  <si>
    <t>JOSE ALEXIS MAHECHA ACOSTA</t>
  </si>
  <si>
    <t>A.6</t>
  </si>
  <si>
    <t>A.4.3.1.3</t>
  </si>
  <si>
    <t>Implementar el Centro de control de tránsito</t>
  </si>
  <si>
    <t>A.4.3.1.4</t>
  </si>
  <si>
    <t>Desarrollar 1 Plan de modernización semafórica  para las intersecciones y pasos peatonales de la ciudad.</t>
  </si>
  <si>
    <t>A.4.3.1.7</t>
  </si>
  <si>
    <t>Gestionar la renovación de flota de  buses, terminales de ruta, paraderos en el nuevo SETP.</t>
  </si>
  <si>
    <t>A.4.3.1.8</t>
  </si>
  <si>
    <t>Constituir 1 Ente Gestor del Sistema de Transporte Público para Ibagué.</t>
  </si>
  <si>
    <t>A.4.3.2.5</t>
  </si>
  <si>
    <t>Cultura ciudadana para la seguridad vial</t>
  </si>
  <si>
    <t>Ibagué Transforma la Cultura para conseguir una movilidad segura</t>
  </si>
  <si>
    <t>Desarrollar 1 Programa de articulación con centros de enseñanza de conducción, centros de evaluación de conductores e infractores y empresas de transporte público.</t>
  </si>
  <si>
    <t>A.4.3.2.6</t>
  </si>
  <si>
    <t>Desarrollar 4 campañas de capacitación en movilidad segura, sostenible e incluyente.</t>
  </si>
  <si>
    <t>A.4.3.2.7</t>
  </si>
  <si>
    <t>Desarrollar 4 campañas de transformación de la cultura ciudadana desarrolladas para promover el respeto por la vida de las personas</t>
  </si>
  <si>
    <t>A.4.3.2.9</t>
  </si>
  <si>
    <t>Implementar 100 km de dispositivos para el control de tránsito a través de demarcación lineal.</t>
  </si>
  <si>
    <t>A.4.3.2.10</t>
  </si>
  <si>
    <t>Implementar 40.000 m lineales  de demarcación vial.</t>
  </si>
  <si>
    <t>A.4.3.2.11</t>
  </si>
  <si>
    <t>Instalar 1.000 señales verticales para el control del tránsito.</t>
  </si>
  <si>
    <t>A.4.3.2.12</t>
  </si>
  <si>
    <t>Realizar 1 Inventario de dispositivos para el control del tránsito.</t>
  </si>
  <si>
    <t>A.4.3.2.13</t>
  </si>
  <si>
    <t>Intervenir y mantener 89 intersecciones semaforizadas.</t>
  </si>
  <si>
    <t>A.4.3.2.14</t>
  </si>
  <si>
    <t>Diseñar e implementar 10 intersecciones semaforizadas</t>
  </si>
  <si>
    <t>A.4.3.2.15</t>
  </si>
  <si>
    <t>Promover 1 programa para el control de Tránsito de la ciudad</t>
  </si>
  <si>
    <t>A.4.3.2.16</t>
  </si>
  <si>
    <t>Implementar 1 programa de vigías de Tránsito</t>
  </si>
  <si>
    <t>A.4.3.2.17</t>
  </si>
  <si>
    <t>DOTACIÓN DE VEHÍCULOS Y DISPOSITIVOS PARA LA REGULACIÓN DEL TRÁNSITO EN EL MUNICIPIO DE IBAGUÉ</t>
  </si>
  <si>
    <t>Creación de un cuerpo de agentes de Tránsito</t>
  </si>
  <si>
    <t>A.4.3.3.3</t>
  </si>
  <si>
    <t>Movilidad para la Gente y para la Vida</t>
  </si>
  <si>
    <t>Fomento a la movilidad no motorizada</t>
  </si>
  <si>
    <t>Desarrollar 1 Plan piloto de bicicletas públicas.</t>
  </si>
  <si>
    <t>A.4.3.3.9</t>
  </si>
  <si>
    <t>Habilitar 40 zonas para el estacionamiento de bicicletas en puntos de gran demanda de la ciudad.</t>
  </si>
  <si>
    <t>A.4.3.3.10</t>
  </si>
  <si>
    <t>Desarrollar 1 Plan de ecomovilidad dirigido a las empresas privadas e instituciones públicas.</t>
  </si>
  <si>
    <t>A.4.3.3.11</t>
  </si>
  <si>
    <t>Implementar 4 corredores seguros para el transporte no motorizado con acompañamiento permanente por parte de las autoridades en las horas de mayor demanda.</t>
  </si>
  <si>
    <t>A.4.3.3.12</t>
  </si>
  <si>
    <t>Certificar 60 establecimientos comerciales y de servicios como “biciamigables” y “amables con el peatón”</t>
  </si>
  <si>
    <t>A.4.3.4.8</t>
  </si>
  <si>
    <t>Gestión del Estacionamiento sobre la Vía</t>
  </si>
  <si>
    <t>Adecuar 20 sectores de estacionamiento permitidos, pago y no pago, para automóviles y motocicletas debidamente regulados.</t>
  </si>
  <si>
    <t>A.4.3.4.9</t>
  </si>
  <si>
    <t>Adecuar 10 zonas de cargue y descargue debidamente reguladas.</t>
  </si>
  <si>
    <t>A.4.3.4.10</t>
  </si>
  <si>
    <t>Adecuar 8 zonas amarillas o de espera de taxis debidamente reguladas.</t>
  </si>
  <si>
    <t>A.4.3.5.1</t>
  </si>
  <si>
    <t>Modernización institucional para el desempeño eficiente y transparente</t>
  </si>
  <si>
    <t>Modernización institucional para el desempeño eficiente y transparente de la Secretaría de Tránsito, Transporte y de la Movilidad de Ibagué</t>
  </si>
  <si>
    <t>Adquirir y/o desarrollar 1 Software para la administración integral de la información y bases de datos de la Secretaría de Tránsito, Transporte y de la Movilidad.</t>
  </si>
  <si>
    <t>Dirección Asministrativa y de Contravenciones, STTM</t>
  </si>
  <si>
    <t>A.4.3.5.2</t>
  </si>
  <si>
    <t>Implementar un sistema integral de  información y servicios en la Secretaría de Tránsito, Transporte y de la Movilidad.</t>
  </si>
  <si>
    <t>A.4.3.5.3</t>
  </si>
  <si>
    <t>Desarrollar e implementar 1 Plan institucional de gestión ambiental  para fomentar prácticas amigables con el medio ambiente en la ejecución de los procesos de las entidades del sector</t>
  </si>
  <si>
    <t>A.4.3.5.4</t>
  </si>
  <si>
    <t>Habilitar una plataforma tecnológica para la prestación de los servicios de tránsito y transporte e infraestructura vial.</t>
  </si>
  <si>
    <t>A.4.3.5.5</t>
  </si>
  <si>
    <t>Desarrollar 1 Estrategia para la ampliación de servicios complementarios de tránsito y transporte.</t>
  </si>
  <si>
    <t>FECHA:30 DE JUNIO DE 2019</t>
  </si>
  <si>
    <t>FECHA: 1  DE ENERO A 30 DE JUNIO DE 2019</t>
  </si>
  <si>
    <t>Ejecución Vigencia 2019 - corte 30/06/2019</t>
  </si>
  <si>
    <t>CODIGO DE LA META DE OPRODUCTO</t>
  </si>
  <si>
    <t>COFINANCIACION</t>
  </si>
  <si>
    <t>CULTURA</t>
  </si>
  <si>
    <t>DEPORTE</t>
  </si>
  <si>
    <t>PROPIOS</t>
  </si>
  <si>
    <t>A.2.1.2.11</t>
  </si>
  <si>
    <t>APOYO A LA GESTIÓN</t>
  </si>
  <si>
    <t>POAI SECRETARÍA DESARROLLO ECONÓMICO CON CORTE A JUNIO 30 DE 2019</t>
  </si>
  <si>
    <t>APROPIACION</t>
  </si>
  <si>
    <t>Fuentes de financIacIón para la vigencia</t>
  </si>
  <si>
    <t xml:space="preserve">Recursos ejecutados a Junio 30 de 2019 </t>
  </si>
  <si>
    <t>Código de Viabilidad</t>
  </si>
  <si>
    <t>CODIGO DE LA META DE PRODUCTO</t>
  </si>
  <si>
    <t>DIMENSION ECONÓMICA</t>
  </si>
  <si>
    <t>A.2.3.3</t>
  </si>
  <si>
    <t>Ibagué emprende, produce e innova</t>
  </si>
  <si>
    <t>Apoyo al fomento y fortalecimiento  integral del emprendimiento, la empleabilidad y la proyección de ciudad del municipio de Ibagué.</t>
  </si>
  <si>
    <t>A.2.3.3.1</t>
  </si>
  <si>
    <t>Capacitar 1000 personas registradas en Laboratorios Microempresariales</t>
  </si>
  <si>
    <t>Fortalecimiento de la industria, el comercio y el empleo</t>
  </si>
  <si>
    <t>SECRETARIA DESARROLLO ECONÓMICO</t>
  </si>
  <si>
    <t>Sebastian Sánchez</t>
  </si>
  <si>
    <t>A.2.3.3.2</t>
  </si>
  <si>
    <t>Fortaler 100  unidades productivas mediante la asignación de capital semilla</t>
  </si>
  <si>
    <t>A.2.3.3.3</t>
  </si>
  <si>
    <t>Realizar 25 Eventos o ferias  para la promoción y fortalecimiento de los emprendedores y/o microempresarios.</t>
  </si>
  <si>
    <t>A.2.3.3.4</t>
  </si>
  <si>
    <t>Fomentar 2 nuevas alianzas de voluntariado empresarial</t>
  </si>
  <si>
    <t>A.2.3.3.5</t>
  </si>
  <si>
    <t>Presentar 60 Ideas de negocio a convocatorias.</t>
  </si>
  <si>
    <t>A.2.3.3.6</t>
  </si>
  <si>
    <t>Formular 7 Estrategia de crecimiento para la potencialización de las microempresas</t>
  </si>
  <si>
    <t>A.2.3.3.7</t>
  </si>
  <si>
    <t>Fortaler 7 ideas de negocio para la población joven en la ciudad</t>
  </si>
  <si>
    <t>A.2.3.3.8</t>
  </si>
  <si>
    <t>Formular e implementar 1 Plan estratégico para el seguimiento de la política pública de empleo digno y decente.</t>
  </si>
  <si>
    <t>A.2.3.3.9</t>
  </si>
  <si>
    <t>Sensibilizar  y capacitar 70 empresas para promociónar la política pública de empleo digno y decente</t>
  </si>
  <si>
    <t>A.2.3.3.10</t>
  </si>
  <si>
    <t>Formalizar 36 empresas como MIPYMES</t>
  </si>
  <si>
    <t>A.2.3.3.11</t>
  </si>
  <si>
    <t xml:space="preserve">Implementar un Plan anual para la  estrategia de responsabilidad social integral. </t>
  </si>
  <si>
    <t>A.2.3.3.12</t>
  </si>
  <si>
    <t>Realizar 1 encuentro regional anual de experiencias exitosas en responsabilidad social integral y otras estrategias</t>
  </si>
  <si>
    <t>A.2.3.3.13</t>
  </si>
  <si>
    <t>Implementar una estrategia para la gestión de microcreditos de fortalecimiento empresarial</t>
  </si>
  <si>
    <t>INSTITUCIONALIDAD PARA LA SEGURIDAD INTEGRAL Y LA PAZ</t>
  </si>
  <si>
    <t>Diseño e implementación de tres medios de comunicación institucional impreso, radial y televisivo.</t>
  </si>
  <si>
    <t>A.5.1.1.2</t>
  </si>
  <si>
    <t>Implementar 3 nuevos medios de comunicación institucional (prensa, radio, tv).</t>
  </si>
  <si>
    <t>A.5.1.2.12</t>
  </si>
  <si>
    <t>Implementar un Plan de cooperación nacional e internacional de la Alcaldía Municipal</t>
  </si>
  <si>
    <t>A.5.1.1.7</t>
  </si>
  <si>
    <t>Implementar una estrategia para la rendición de cuentas</t>
  </si>
  <si>
    <t>A.2.2.1</t>
  </si>
  <si>
    <t>FORTALECIMIENTO INTERSECTORIAL PARA UN DESARROLLO  TURISTICO SOSTENIBLE</t>
  </si>
  <si>
    <t>DISEÑO E IMPLEMENTACIÓN DE UN PLAN ESTRATÉGICO DE DESARROLLO TURÍSTICO SOSTENIBLE PARA LA CIUDAD DE IBAGUÉ</t>
  </si>
  <si>
    <t>A.2.3.2.1</t>
  </si>
  <si>
    <t>Formular e implementar la politica pública de turismo sostenible</t>
  </si>
  <si>
    <t>TURISMO PARA LA PAZ, LA CONVIVENCIA Y EL DESARROLLO ECONOMICO</t>
  </si>
  <si>
    <t>A.2.2.1.2</t>
  </si>
  <si>
    <t>Capacitar y asesorar a 300 prestadores de servicios turisticos y complementarios</t>
  </si>
  <si>
    <t>Realizar 3 alianzas interinstitucionales e interadministrativas para el fortalecimiento del turismo</t>
  </si>
  <si>
    <t>A.2.2.1.3</t>
  </si>
  <si>
    <t>Obtener la certificación de destino en sostenibilidad turistica</t>
  </si>
  <si>
    <t>A.2.2.2</t>
  </si>
  <si>
    <t>DIVERSIFICACION E INNOVACION TURISTICA</t>
  </si>
  <si>
    <t>IMPLEMENTACIÓN PRODUCTO TURÍSTICO IBAGUÉ CAPITAL MUSICAL</t>
  </si>
  <si>
    <t>A.2.2.2.1</t>
  </si>
  <si>
    <t>Desarrollar 12 proyectos de innovación y diversificación de oferta turistica de Ibagué</t>
  </si>
  <si>
    <t>Implementar 3 rutas de turismo rural en la Ciudad</t>
  </si>
  <si>
    <t>A.2.2.2.3</t>
  </si>
  <si>
    <t>Diseñar 4 nuevas rutas turisticas</t>
  </si>
  <si>
    <t>A.2.2.2.2</t>
  </si>
  <si>
    <t>Diseñar e implementar una estrategia de promoción de la inversión en un atractivo turístico temático para la ciudad de Ibagué</t>
  </si>
  <si>
    <t>A.2.2.2.5</t>
  </si>
  <si>
    <t>Crear un sistema de información turistico de la Ciudad</t>
  </si>
  <si>
    <t>A.2.2.3</t>
  </si>
  <si>
    <t>TURISMO  DE CALIDAD GENERADOR DE EMPLEO Y DESARROLLO</t>
  </si>
  <si>
    <t>CALIDAD TURÍSTICA COMO MODELO DE DESARROLLO ECONÓMICO</t>
  </si>
  <si>
    <t>A.2.2.3.1</t>
  </si>
  <si>
    <t>Fomentar 20 nuevos emprendimientos en el sector turismo</t>
  </si>
  <si>
    <t>A.2.2.3.2</t>
  </si>
  <si>
    <t>Generar 9 productos de turismo de aventura para la Ciudad de Ibagué</t>
  </si>
  <si>
    <t>A.2.2.3.3</t>
  </si>
  <si>
    <t>Fomentar 40 nuevas empresas eco-turisticas en la Ciudad de Ibagué</t>
  </si>
  <si>
    <t>A.2.2.4</t>
  </si>
  <si>
    <t>PROMOCION TURISTICA EFECTIVA</t>
  </si>
  <si>
    <t xml:space="preserve">IBAGUÉ MARKETING DE DESTINO </t>
  </si>
  <si>
    <t>A.2.2.4.1</t>
  </si>
  <si>
    <t>Apoyar a 30 prestadores y operadores de servicios turisticos para participar en eventos locales, nacionales e internacionales</t>
  </si>
  <si>
    <t>A.2.2.4.2</t>
  </si>
  <si>
    <t>Diseñar y desarrollar 2 estrategias institucionales multimedia de promoción turistica de la Ciudad</t>
  </si>
  <si>
    <t>A.2.2.4.5</t>
  </si>
  <si>
    <t>Implementar 2 nuevos puntos de información turistica en epoca de gran afluencia de visitantes</t>
  </si>
  <si>
    <t>A.2.3.1</t>
  </si>
  <si>
    <t>IBAGUÉ IMPULSA EL DESARROLLO COMERCIAL</t>
  </si>
  <si>
    <t>DISEÑO E IMPLEMENTACIÓN DE ESTRATEGIAS, PROGRAMAS Y ACCIONES PARA EL FORTALECIMIENTO EMPRESARIAL EN LA CIUDAD DE IBAGUÉ</t>
  </si>
  <si>
    <t>A.2.3.1.1.</t>
  </si>
  <si>
    <t>Capacitar a 1000 empresarios en procesos de comercio local</t>
  </si>
  <si>
    <t>FORTALECIMIENTO DE LA INDUSTRIA,
EL COMERCIO Y EL EMPLEO</t>
  </si>
  <si>
    <t>A.2.3.1.2</t>
  </si>
  <si>
    <t>Capacitar a 50 empresarios en procesos de comercio nacional e internacional</t>
  </si>
  <si>
    <t>A.2.3.1.3</t>
  </si>
  <si>
    <t>Brindar asistencia técnica empresarial en comercio local a 150 empresarios</t>
  </si>
  <si>
    <t>A.2.3.1.4</t>
  </si>
  <si>
    <t>Proporcionar asistencia técnica empresarial en comercio nacional e internacional a 40 empresarios de la Ciudad</t>
  </si>
  <si>
    <t>A.2.3.1.5</t>
  </si>
  <si>
    <t xml:space="preserve">Apoyar a micro y medianos empresarios para la participación en 20 eventos comerciales (ferias, ruedas de negocios y misiones comerciales) </t>
  </si>
  <si>
    <t>A.2.3.1.6</t>
  </si>
  <si>
    <t>Realizar 16 jornadas de preparación para la formalización de las empresas</t>
  </si>
  <si>
    <t>A.2.3.1.7</t>
  </si>
  <si>
    <t>Formular una estrategia comercial para el sector urbano y rural del Municipio</t>
  </si>
  <si>
    <t>SECRETARIA DE CULTURA TURISMO Y COMERCIO</t>
  </si>
  <si>
    <t>Diana Mosquera Solano</t>
  </si>
  <si>
    <t>A.2.3.2</t>
  </si>
  <si>
    <t>IBAGUÉ GESTIÓN COMERCIAL E INDUSTRIAL</t>
  </si>
  <si>
    <t xml:space="preserve">DISEÑO E IMPLEMENTACIÓN DE ESTRATEGIAS, PROGRAMAS Y ACCIONES PARA EL FORTALECIMIENTO DEL DESARROLLO ECONÓMICO, INDUSTRIAL Y DE LOS CLÚSTER DEL MUNICIPIO DE IBAGUÉ </t>
  </si>
  <si>
    <t>Realizar un portafolio de inversión para la Ciudad de Ibagué</t>
  </si>
  <si>
    <t>A.2.3.2.2</t>
  </si>
  <si>
    <t>Fortalecer el cluster textil-confecciones</t>
  </si>
  <si>
    <t>A.2.3.2.3</t>
  </si>
  <si>
    <t>Realizar 40 eventos para la promoción de  prácticas de sostenibilidad empresarial y buenas prácticas de manufactura (BPM)</t>
  </si>
  <si>
    <t>A.2.3.2.4</t>
  </si>
  <si>
    <t>Formular e implementar una politica de publica de desarrollo económico</t>
  </si>
  <si>
    <t>A.2.3.2.5</t>
  </si>
  <si>
    <t>Promover el desarrollo de 6 cluster (salud, educación, Turismo, cultura, hortifruticola y tic e innovación</t>
  </si>
  <si>
    <t>A.2.3.2.6</t>
  </si>
  <si>
    <t>Crear un programa de innovación empresarial articulando universidades, empresa y g obierno</t>
  </si>
  <si>
    <t>A.2.3.2.7</t>
  </si>
  <si>
    <t>Promover la economia naranja "Ibagué el mejor vividero"</t>
  </si>
  <si>
    <t>A.2.3.2.8</t>
  </si>
  <si>
    <t>Promover el centro logistico de operación y carga de Ibagué</t>
  </si>
  <si>
    <t>A.2.3.2.9</t>
  </si>
  <si>
    <t>Apoyar la implementación y desarrollo de la Zona Franca de Ibagué</t>
  </si>
  <si>
    <t>SECRETARIA TIC</t>
  </si>
  <si>
    <t>Codigo Meta de Producto</t>
  </si>
  <si>
    <t>Ejecutado</t>
  </si>
  <si>
    <t>A.5.1.1.3</t>
  </si>
  <si>
    <t>A.5.1.2.1</t>
  </si>
  <si>
    <t>A.5.1.2.2</t>
  </si>
  <si>
    <t>A.5.1.2.3</t>
  </si>
  <si>
    <t>A.5.1.2.4.</t>
  </si>
  <si>
    <t>A.2.4.1.1</t>
  </si>
  <si>
    <t>A.2.4.1.2</t>
  </si>
  <si>
    <t>A.2.4.1.3</t>
  </si>
  <si>
    <t>A.2.4.1.4</t>
  </si>
  <si>
    <t>A.2.4.1.5</t>
  </si>
  <si>
    <t>A.2.4.1.6</t>
  </si>
  <si>
    <t>A.2.4.1.7</t>
  </si>
  <si>
    <t>A.2.4.1.8</t>
  </si>
  <si>
    <t>A.2.4.1.9</t>
  </si>
  <si>
    <t>A.2.4.1.10</t>
  </si>
  <si>
    <t>A.2.4.2.1</t>
  </si>
  <si>
    <t>A.2.4.2.2</t>
  </si>
  <si>
    <t>A.2.4.2.3</t>
  </si>
  <si>
    <t>A.2.4.2.4</t>
  </si>
  <si>
    <t>A.2.4.2.5</t>
  </si>
  <si>
    <t>A.2.4.2.6</t>
  </si>
  <si>
    <t>A.2.4.2.7</t>
  </si>
  <si>
    <t>A.2.4.2.8</t>
  </si>
  <si>
    <t>A.2.4.2.9</t>
  </si>
  <si>
    <t>A.2.4.2.10</t>
  </si>
  <si>
    <t>A.2.4.2.11</t>
  </si>
  <si>
    <t>A.2.4.2.12</t>
  </si>
  <si>
    <t>A.2.4.2.13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</si>
</sst>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  <numFmt numFmtId="167" formatCode="_ * #,##0_ ;_ * \-#,##0_ ;_ * &quot;-&quot;_ ;_ @_ "/>
    <numFmt numFmtId="168" formatCode="#,##0\ &quot;€&quot;;[Red]\-#,##0\ &quot;€&quot;"/>
    <numFmt numFmtId="169" formatCode="_(* #,##0_);_(* \(#,##0\);_(* &quot;-&quot;??_);_(@_)"/>
    <numFmt numFmtId="170" formatCode="[$$-240A]\ #,##0"/>
    <numFmt numFmtId="171" formatCode="#,##0_ ;\-#,##0\ "/>
    <numFmt numFmtId="172" formatCode="_(* #,##0.00_);_(* \(#,##0.00\);_(* &quot;-&quot;??_);_(@_)"/>
    <numFmt numFmtId="173" formatCode="_(&quot;$&quot;\ * #,##0_);_(&quot;$&quot;\ * \(#,##0\);_(&quot;$&quot;\ * &quot;-&quot;??_);_(@_)"/>
    <numFmt numFmtId="174" formatCode="_ &quot;$&quot;\ * #,##0.00_ ;_ &quot;$&quot;\ * \-#,##0.00_ ;_ &quot;$&quot;\ * &quot;-&quot;??_ ;_ @_ "/>
    <numFmt numFmtId="175" formatCode="_ &quot;$&quot;\ * #,##0_ ;_ &quot;$&quot;\ * \-#,##0_ ;_ &quot;$&quot;\ * &quot;-&quot;??_ ;_ @_ "/>
    <numFmt numFmtId="176" formatCode="_(* #,##0_);_(* \(#,##0\);_(* &quot;-&quot;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Verdana"/>
      <family val="2"/>
    </font>
    <font>
      <b/>
      <sz val="14"/>
      <color theme="3"/>
      <name val="Verdana"/>
      <family val="2"/>
    </font>
    <font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7" fillId="0" borderId="0"/>
    <xf numFmtId="9" fontId="10" fillId="0" borderId="0" applyFont="0" applyFill="0" applyBorder="0" applyAlignment="0" applyProtection="0"/>
    <xf numFmtId="0" fontId="10" fillId="0" borderId="0"/>
    <xf numFmtId="164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4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6" fontId="10" fillId="0" borderId="0" applyFont="0" applyFill="0" applyBorder="0" applyAlignment="0" applyProtection="0"/>
  </cellStyleXfs>
  <cellXfs count="7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0" fillId="0" borderId="0" xfId="0" applyBorder="1"/>
    <xf numFmtId="0" fontId="9" fillId="2" borderId="0" xfId="0" applyFont="1" applyFill="1" applyAlignment="1">
      <alignment horizontal="center" vertical="center" wrapText="1"/>
    </xf>
    <xf numFmtId="166" fontId="9" fillId="2" borderId="0" xfId="1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10" fillId="2" borderId="0" xfId="12" applyFill="1"/>
    <xf numFmtId="0" fontId="10" fillId="2" borderId="0" xfId="12" applyFill="1" applyAlignment="1">
      <alignment horizontal="center" vertical="center"/>
    </xf>
    <xf numFmtId="0" fontId="10" fillId="0" borderId="0" xfId="12"/>
    <xf numFmtId="0" fontId="8" fillId="2" borderId="0" xfId="12" applyFont="1" applyFill="1" applyAlignment="1">
      <alignment vertical="center" wrapText="1"/>
    </xf>
    <xf numFmtId="0" fontId="10" fillId="2" borderId="0" xfId="12" applyFill="1" applyBorder="1"/>
    <xf numFmtId="0" fontId="10" fillId="0" borderId="0" xfId="12" applyBorder="1"/>
    <xf numFmtId="0" fontId="9" fillId="2" borderId="0" xfId="12" applyFont="1" applyFill="1" applyAlignment="1">
      <alignment horizontal="center" vertical="center" wrapText="1"/>
    </xf>
    <xf numFmtId="0" fontId="8" fillId="2" borderId="0" xfId="12" applyFont="1" applyFill="1" applyAlignment="1">
      <alignment wrapText="1"/>
    </xf>
    <xf numFmtId="0" fontId="8" fillId="2" borderId="0" xfId="12" applyFont="1" applyFill="1" applyAlignment="1">
      <alignment horizontal="center" vertical="center" wrapText="1"/>
    </xf>
    <xf numFmtId="0" fontId="11" fillId="3" borderId="4" xfId="12" applyFont="1" applyFill="1" applyBorder="1" applyAlignment="1">
      <alignment horizontal="center" vertical="center" wrapText="1"/>
    </xf>
    <xf numFmtId="0" fontId="10" fillId="2" borderId="0" xfId="12" applyFont="1" applyFill="1"/>
    <xf numFmtId="0" fontId="10" fillId="0" borderId="8" xfId="12" applyFont="1" applyFill="1" applyBorder="1" applyAlignment="1">
      <alignment vertical="center" wrapText="1"/>
    </xf>
    <xf numFmtId="0" fontId="10" fillId="0" borderId="5" xfId="12" applyFont="1" applyFill="1" applyBorder="1" applyAlignment="1">
      <alignment vertical="center" wrapText="1"/>
    </xf>
    <xf numFmtId="9" fontId="10" fillId="0" borderId="8" xfId="12" applyNumberFormat="1" applyFont="1" applyFill="1" applyBorder="1" applyAlignment="1">
      <alignment horizontal="center" vertical="center" wrapText="1"/>
    </xf>
    <xf numFmtId="0" fontId="14" fillId="0" borderId="8" xfId="12" applyFont="1" applyFill="1" applyBorder="1" applyAlignment="1">
      <alignment horizontal="center" vertical="center" wrapText="1"/>
    </xf>
    <xf numFmtId="1" fontId="10" fillId="0" borderId="8" xfId="12" applyNumberFormat="1" applyFont="1" applyFill="1" applyBorder="1" applyAlignment="1">
      <alignment horizontal="center" vertical="center"/>
    </xf>
    <xf numFmtId="0" fontId="14" fillId="0" borderId="8" xfId="12" applyFont="1" applyFill="1" applyBorder="1" applyAlignment="1">
      <alignment vertical="top" wrapText="1"/>
    </xf>
    <xf numFmtId="0" fontId="14" fillId="2" borderId="8" xfId="12" applyFont="1" applyFill="1" applyBorder="1" applyAlignment="1">
      <alignment horizontal="center" vertical="center"/>
    </xf>
    <xf numFmtId="0" fontId="20" fillId="0" borderId="8" xfId="12" applyFont="1" applyFill="1" applyBorder="1" applyAlignment="1">
      <alignment horizontal="center" vertical="center" wrapText="1"/>
    </xf>
    <xf numFmtId="0" fontId="10" fillId="4" borderId="0" xfId="12" applyFont="1" applyFill="1"/>
    <xf numFmtId="0" fontId="10" fillId="0" borderId="8" xfId="12" applyFont="1" applyFill="1" applyBorder="1" applyAlignment="1">
      <alignment horizontal="center" vertical="center"/>
    </xf>
    <xf numFmtId="0" fontId="10" fillId="0" borderId="0" xfId="12" applyFont="1" applyFill="1"/>
    <xf numFmtId="0" fontId="10" fillId="2" borderId="8" xfId="12" applyFont="1" applyFill="1" applyBorder="1"/>
    <xf numFmtId="0" fontId="10" fillId="4" borderId="8" xfId="12" applyFont="1" applyFill="1" applyBorder="1"/>
    <xf numFmtId="0" fontId="10" fillId="0" borderId="0" xfId="12" applyFont="1"/>
    <xf numFmtId="0" fontId="10" fillId="0" borderId="0" xfId="12" applyFont="1" applyAlignment="1">
      <alignment horizontal="center" vertical="center"/>
    </xf>
    <xf numFmtId="0" fontId="10" fillId="2" borderId="0" xfId="12" applyFont="1" applyFill="1" applyAlignment="1">
      <alignment horizontal="center" vertical="center"/>
    </xf>
    <xf numFmtId="167" fontId="15" fillId="3" borderId="8" xfId="12" applyNumberFormat="1" applyFont="1" applyFill="1" applyBorder="1"/>
    <xf numFmtId="0" fontId="10" fillId="0" borderId="0" xfId="12" applyAlignment="1">
      <alignment horizontal="center" vertical="center"/>
    </xf>
    <xf numFmtId="0" fontId="13" fillId="0" borderId="8" xfId="12" applyFont="1" applyFill="1" applyBorder="1" applyAlignment="1">
      <alignment horizontal="center" vertical="center"/>
    </xf>
    <xf numFmtId="0" fontId="14" fillId="0" borderId="8" xfId="12" applyFont="1" applyFill="1" applyBorder="1" applyAlignment="1">
      <alignment horizontal="justify" vertical="top" wrapText="1"/>
    </xf>
    <xf numFmtId="0" fontId="9" fillId="2" borderId="0" xfId="0" applyFont="1" applyFill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23" fillId="2" borderId="8" xfId="12" applyFont="1" applyFill="1" applyBorder="1" applyAlignment="1">
      <alignment horizontal="center" vertical="center"/>
    </xf>
    <xf numFmtId="0" fontId="8" fillId="2" borderId="8" xfId="12" applyFont="1" applyFill="1" applyBorder="1" applyAlignment="1">
      <alignment horizontal="center" vertical="center" wrapText="1"/>
    </xf>
    <xf numFmtId="9" fontId="23" fillId="2" borderId="8" xfId="12" applyNumberFormat="1" applyFont="1" applyFill="1" applyBorder="1" applyAlignment="1">
      <alignment horizontal="center" vertical="center" wrapText="1"/>
    </xf>
    <xf numFmtId="0" fontId="21" fillId="2" borderId="8" xfId="12" applyFont="1" applyFill="1" applyBorder="1" applyAlignment="1">
      <alignment horizontal="center" vertical="center" wrapText="1"/>
    </xf>
    <xf numFmtId="0" fontId="22" fillId="0" borderId="8" xfId="12" applyFont="1" applyFill="1" applyBorder="1" applyAlignment="1">
      <alignment horizontal="left" vertical="top" wrapText="1"/>
    </xf>
    <xf numFmtId="0" fontId="10" fillId="2" borderId="8" xfId="12" applyFill="1" applyBorder="1"/>
    <xf numFmtId="0" fontId="10" fillId="2" borderId="8" xfId="12" applyFill="1" applyBorder="1" applyAlignment="1">
      <alignment horizontal="center" vertical="center"/>
    </xf>
    <xf numFmtId="0" fontId="10" fillId="0" borderId="8" xfId="12" applyBorder="1"/>
    <xf numFmtId="0" fontId="8" fillId="2" borderId="8" xfId="12" applyFont="1" applyFill="1" applyBorder="1" applyAlignment="1">
      <alignment vertical="center" wrapText="1"/>
    </xf>
    <xf numFmtId="166" fontId="9" fillId="2" borderId="8" xfId="1" applyNumberFormat="1" applyFont="1" applyFill="1" applyBorder="1" applyAlignment="1">
      <alignment horizontal="left" vertical="center" wrapText="1"/>
    </xf>
    <xf numFmtId="0" fontId="8" fillId="2" borderId="8" xfId="12" applyFont="1" applyFill="1" applyBorder="1" applyAlignment="1">
      <alignment wrapText="1"/>
    </xf>
    <xf numFmtId="0" fontId="11" fillId="3" borderId="8" xfId="12" applyFont="1" applyFill="1" applyBorder="1" applyAlignment="1">
      <alignment horizontal="center" vertical="center" wrapText="1"/>
    </xf>
    <xf numFmtId="0" fontId="10" fillId="2" borderId="8" xfId="12" applyFont="1" applyFill="1" applyBorder="1" applyAlignment="1">
      <alignment horizontal="center" vertical="center" wrapText="1"/>
    </xf>
    <xf numFmtId="0" fontId="10" fillId="0" borderId="8" xfId="12" applyFont="1" applyFill="1" applyBorder="1" applyAlignment="1">
      <alignment horizontal="center" vertical="center" wrapText="1"/>
    </xf>
    <xf numFmtId="1" fontId="10" fillId="0" borderId="8" xfId="12" applyNumberFormat="1" applyFont="1" applyFill="1" applyBorder="1" applyAlignment="1">
      <alignment horizontal="center" vertical="center" wrapText="1"/>
    </xf>
    <xf numFmtId="9" fontId="10" fillId="2" borderId="8" xfId="12" applyNumberFormat="1" applyFont="1" applyFill="1" applyBorder="1" applyAlignment="1">
      <alignment horizontal="left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5" borderId="13" xfId="12" applyNumberFormat="1" applyFont="1" applyFill="1" applyBorder="1" applyAlignment="1">
      <alignment horizontal="center" vertical="center" wrapText="1"/>
    </xf>
    <xf numFmtId="0" fontId="10" fillId="4" borderId="8" xfId="12" applyFont="1" applyFill="1" applyBorder="1" applyAlignment="1">
      <alignment horizontal="center" vertical="center" wrapText="1"/>
    </xf>
    <xf numFmtId="0" fontId="10" fillId="2" borderId="8" xfId="12" applyFont="1" applyFill="1" applyBorder="1" applyAlignment="1">
      <alignment horizontal="left" vertical="center" wrapText="1"/>
    </xf>
    <xf numFmtId="0" fontId="10" fillId="2" borderId="8" xfId="12" applyNumberFormat="1" applyFont="1" applyFill="1" applyBorder="1" applyAlignment="1">
      <alignment horizontal="center" vertical="center" wrapText="1"/>
    </xf>
    <xf numFmtId="10" fontId="10" fillId="2" borderId="8" xfId="12" applyNumberFormat="1" applyFont="1" applyFill="1" applyBorder="1" applyAlignment="1">
      <alignment horizontal="left" vertical="center" wrapText="1"/>
    </xf>
    <xf numFmtId="0" fontId="10" fillId="2" borderId="8" xfId="12" applyNumberFormat="1" applyFont="1" applyFill="1" applyBorder="1" applyAlignment="1">
      <alignment horizontal="left" vertical="center" wrapText="1"/>
    </xf>
    <xf numFmtId="0" fontId="18" fillId="2" borderId="8" xfId="12" applyFont="1" applyFill="1" applyBorder="1" applyAlignment="1">
      <alignment horizontal="center" vertical="center" wrapText="1"/>
    </xf>
    <xf numFmtId="0" fontId="10" fillId="2" borderId="8" xfId="2" applyNumberFormat="1" applyFont="1" applyFill="1" applyBorder="1" applyAlignment="1">
      <alignment horizontal="center" vertical="center" wrapText="1"/>
    </xf>
    <xf numFmtId="0" fontId="10" fillId="0" borderId="8" xfId="12" applyFont="1" applyBorder="1" applyAlignment="1">
      <alignment horizontal="center" vertical="center" wrapText="1"/>
    </xf>
    <xf numFmtId="167" fontId="15" fillId="2" borderId="8" xfId="12" applyNumberFormat="1" applyFont="1" applyFill="1" applyBorder="1" applyAlignment="1">
      <alignment horizontal="center" vertical="center" wrapText="1"/>
    </xf>
    <xf numFmtId="3" fontId="10" fillId="2" borderId="8" xfId="12" applyNumberFormat="1" applyFont="1" applyFill="1" applyBorder="1" applyAlignment="1">
      <alignment horizontal="left" vertical="center" wrapText="1"/>
    </xf>
    <xf numFmtId="0" fontId="14" fillId="2" borderId="8" xfId="12" applyFont="1" applyFill="1" applyBorder="1" applyAlignment="1">
      <alignment horizontal="center" vertical="center" wrapText="1"/>
    </xf>
    <xf numFmtId="3" fontId="10" fillId="2" borderId="8" xfId="12" applyNumberFormat="1" applyFont="1" applyFill="1" applyBorder="1" applyAlignment="1">
      <alignment horizontal="center" vertical="center" wrapText="1"/>
    </xf>
    <xf numFmtId="0" fontId="10" fillId="3" borderId="8" xfId="12" applyFill="1" applyBorder="1"/>
    <xf numFmtId="0" fontId="10" fillId="3" borderId="8" xfId="12" applyFill="1" applyBorder="1" applyAlignment="1">
      <alignment horizontal="center" vertical="center"/>
    </xf>
    <xf numFmtId="0" fontId="15" fillId="3" borderId="8" xfId="2" applyNumberFormat="1" applyFont="1" applyFill="1" applyBorder="1" applyAlignment="1">
      <alignment horizontal="center" vertical="center" wrapText="1"/>
    </xf>
    <xf numFmtId="0" fontId="10" fillId="3" borderId="8" xfId="12" applyFont="1" applyFill="1" applyBorder="1"/>
    <xf numFmtId="0" fontId="15" fillId="3" borderId="8" xfId="12" applyFont="1" applyFill="1" applyBorder="1" applyAlignment="1">
      <alignment horizontal="center" vertical="center" wrapText="1"/>
    </xf>
    <xf numFmtId="0" fontId="24" fillId="3" borderId="8" xfId="12" applyNumberFormat="1" applyFont="1" applyFill="1" applyBorder="1" applyAlignment="1">
      <alignment vertical="center" wrapText="1"/>
    </xf>
    <xf numFmtId="3" fontId="24" fillId="3" borderId="8" xfId="12" applyNumberFormat="1" applyFont="1" applyFill="1" applyBorder="1" applyAlignment="1">
      <alignment vertical="center" wrapText="1"/>
    </xf>
    <xf numFmtId="0" fontId="10" fillId="0" borderId="8" xfId="12" applyBorder="1" applyAlignment="1">
      <alignment horizontal="center" vertical="center"/>
    </xf>
    <xf numFmtId="167" fontId="10" fillId="0" borderId="8" xfId="12" applyNumberFormat="1" applyBorder="1"/>
    <xf numFmtId="0" fontId="10" fillId="0" borderId="0" xfId="12" applyFill="1"/>
    <xf numFmtId="0" fontId="10" fillId="0" borderId="0" xfId="12" applyFill="1" applyBorder="1"/>
    <xf numFmtId="1" fontId="13" fillId="0" borderId="8" xfId="1" applyNumberFormat="1" applyFont="1" applyFill="1" applyBorder="1" applyAlignment="1">
      <alignment horizontal="center" vertical="center"/>
    </xf>
    <xf numFmtId="0" fontId="13" fillId="0" borderId="8" xfId="12" applyFont="1" applyFill="1" applyBorder="1" applyAlignment="1">
      <alignment vertical="center" wrapText="1"/>
    </xf>
    <xf numFmtId="1" fontId="13" fillId="0" borderId="8" xfId="19" applyNumberFormat="1" applyFont="1" applyFill="1" applyBorder="1" applyAlignment="1">
      <alignment horizontal="center" vertical="center" wrapText="1"/>
    </xf>
    <xf numFmtId="1" fontId="21" fillId="0" borderId="8" xfId="2" applyNumberFormat="1" applyFont="1" applyFill="1" applyBorder="1" applyAlignment="1">
      <alignment horizontal="center" vertical="center"/>
    </xf>
    <xf numFmtId="0" fontId="10" fillId="0" borderId="8" xfId="12" applyFill="1" applyBorder="1"/>
    <xf numFmtId="1" fontId="13" fillId="0" borderId="8" xfId="12" applyNumberFormat="1" applyFont="1" applyBorder="1" applyAlignment="1">
      <alignment horizontal="center" vertical="center"/>
    </xf>
    <xf numFmtId="0" fontId="13" fillId="0" borderId="8" xfId="12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vertical="center" wrapText="1"/>
    </xf>
    <xf numFmtId="9" fontId="13" fillId="0" borderId="8" xfId="12" applyNumberFormat="1" applyFont="1" applyFill="1" applyBorder="1" applyAlignment="1">
      <alignment horizontal="center" vertical="center" wrapText="1"/>
    </xf>
    <xf numFmtId="0" fontId="21" fillId="0" borderId="8" xfId="12" applyFont="1" applyFill="1" applyBorder="1" applyAlignment="1">
      <alignment horizontal="center" vertical="center" wrapText="1"/>
    </xf>
    <xf numFmtId="0" fontId="22" fillId="0" borderId="8" xfId="12" applyFont="1" applyFill="1" applyBorder="1" applyAlignment="1">
      <alignment horizontal="center" vertical="center" wrapText="1"/>
    </xf>
    <xf numFmtId="169" fontId="13" fillId="0" borderId="8" xfId="1" applyNumberFormat="1" applyFont="1" applyFill="1" applyBorder="1" applyAlignment="1">
      <alignment horizontal="center" vertical="center"/>
    </xf>
    <xf numFmtId="0" fontId="8" fillId="2" borderId="0" xfId="12" applyFont="1" applyFill="1" applyBorder="1" applyAlignment="1">
      <alignment horizontal="center" vertical="center" wrapText="1"/>
    </xf>
    <xf numFmtId="0" fontId="8" fillId="2" borderId="0" xfId="12" applyFont="1" applyFill="1" applyBorder="1" applyAlignment="1">
      <alignment vertical="center" wrapText="1"/>
    </xf>
    <xf numFmtId="9" fontId="21" fillId="0" borderId="8" xfId="12" applyNumberFormat="1" applyFont="1" applyFill="1" applyBorder="1" applyAlignment="1">
      <alignment horizontal="center" vertical="center" wrapText="1"/>
    </xf>
    <xf numFmtId="1" fontId="8" fillId="0" borderId="8" xfId="12" applyNumberFormat="1" applyFont="1" applyFill="1" applyBorder="1" applyAlignment="1">
      <alignment horizontal="center" vertical="center" wrapText="1"/>
    </xf>
    <xf numFmtId="0" fontId="13" fillId="0" borderId="8" xfId="12" applyFont="1" applyFill="1" applyBorder="1" applyAlignment="1">
      <alignment horizontal="center" vertical="center" wrapText="1"/>
    </xf>
    <xf numFmtId="9" fontId="21" fillId="2" borderId="8" xfId="12" applyNumberFormat="1" applyFont="1" applyFill="1" applyBorder="1" applyAlignment="1">
      <alignment horizontal="center" vertical="center" wrapText="1"/>
    </xf>
    <xf numFmtId="1" fontId="8" fillId="2" borderId="7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justify" vertical="center"/>
    </xf>
    <xf numFmtId="0" fontId="21" fillId="2" borderId="0" xfId="12" applyFont="1" applyFill="1" applyBorder="1" applyAlignment="1">
      <alignment vertical="center" wrapText="1"/>
    </xf>
    <xf numFmtId="170" fontId="10" fillId="0" borderId="0" xfId="12" applyNumberFormat="1"/>
    <xf numFmtId="3" fontId="10" fillId="0" borderId="0" xfId="12" applyNumberFormat="1"/>
    <xf numFmtId="9" fontId="8" fillId="2" borderId="8" xfId="14" applyFont="1" applyFill="1" applyBorder="1" applyAlignment="1">
      <alignment vertical="center" wrapText="1"/>
    </xf>
    <xf numFmtId="1" fontId="8" fillId="2" borderId="8" xfId="12" applyNumberFormat="1" applyFont="1" applyFill="1" applyBorder="1" applyAlignment="1">
      <alignment horizontal="center" vertical="center" textRotation="90" wrapText="1"/>
    </xf>
    <xf numFmtId="0" fontId="27" fillId="0" borderId="8" xfId="12" applyFont="1" applyFill="1" applyBorder="1" applyAlignment="1">
      <alignment horizontal="center" vertical="center" wrapText="1"/>
    </xf>
    <xf numFmtId="0" fontId="10" fillId="0" borderId="8" xfId="12" applyFill="1" applyBorder="1" applyAlignment="1">
      <alignment horizontal="center" vertical="center" wrapText="1"/>
    </xf>
    <xf numFmtId="0" fontId="23" fillId="2" borderId="8" xfId="12" applyFont="1" applyFill="1" applyBorder="1" applyAlignment="1">
      <alignment vertical="center" wrapText="1"/>
    </xf>
    <xf numFmtId="9" fontId="23" fillId="2" borderId="8" xfId="14" applyFont="1" applyFill="1" applyBorder="1" applyAlignment="1">
      <alignment vertical="center" wrapText="1"/>
    </xf>
    <xf numFmtId="1" fontId="23" fillId="2" borderId="8" xfId="12" applyNumberFormat="1" applyFont="1" applyFill="1" applyBorder="1" applyAlignment="1">
      <alignment horizontal="center" vertical="center" textRotation="90" wrapText="1"/>
    </xf>
    <xf numFmtId="9" fontId="14" fillId="2" borderId="8" xfId="12" applyNumberFormat="1" applyFont="1" applyFill="1" applyBorder="1" applyAlignment="1">
      <alignment horizontal="center" vertical="center" wrapText="1"/>
    </xf>
    <xf numFmtId="0" fontId="20" fillId="0" borderId="8" xfId="12" applyFont="1" applyFill="1" applyBorder="1" applyAlignment="1">
      <alignment horizontal="center" vertical="center"/>
    </xf>
    <xf numFmtId="0" fontId="18" fillId="0" borderId="8" xfId="12" applyFont="1" applyFill="1" applyBorder="1" applyAlignment="1">
      <alignment horizontal="center" vertical="center" wrapText="1"/>
    </xf>
    <xf numFmtId="0" fontId="18" fillId="0" borderId="8" xfId="12" applyFont="1" applyFill="1" applyBorder="1" applyAlignment="1">
      <alignment horizontal="justify" vertical="top" wrapText="1"/>
    </xf>
    <xf numFmtId="0" fontId="10" fillId="2" borderId="8" xfId="12" applyFont="1" applyFill="1" applyBorder="1" applyAlignment="1">
      <alignment horizontal="center" vertical="center"/>
    </xf>
    <xf numFmtId="0" fontId="10" fillId="0" borderId="0" xfId="12" applyFont="1" applyFill="1" applyBorder="1"/>
    <xf numFmtId="0" fontId="9" fillId="2" borderId="0" xfId="12" applyFont="1" applyFill="1" applyAlignment="1">
      <alignment horizontal="left" vertical="center"/>
    </xf>
    <xf numFmtId="49" fontId="11" fillId="0" borderId="8" xfId="12" applyNumberFormat="1" applyFont="1" applyFill="1" applyBorder="1" applyAlignment="1">
      <alignment horizontal="center" vertical="center" textRotation="90" wrapText="1"/>
    </xf>
    <xf numFmtId="0" fontId="15" fillId="0" borderId="8" xfId="12" applyFont="1" applyFill="1" applyBorder="1" applyAlignment="1">
      <alignment vertical="center" wrapText="1"/>
    </xf>
    <xf numFmtId="0" fontId="8" fillId="0" borderId="8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0" borderId="1" xfId="12" applyFill="1" applyBorder="1"/>
    <xf numFmtId="0" fontId="10" fillId="0" borderId="3" xfId="12" applyFont="1" applyFill="1" applyBorder="1"/>
    <xf numFmtId="9" fontId="10" fillId="0" borderId="8" xfId="14" applyFont="1" applyFill="1" applyBorder="1" applyAlignment="1">
      <alignment vertical="center" wrapText="1"/>
    </xf>
    <xf numFmtId="10" fontId="10" fillId="0" borderId="8" xfId="12" applyNumberFormat="1" applyFont="1" applyFill="1" applyBorder="1" applyAlignment="1">
      <alignment horizontal="center" vertical="center" wrapText="1"/>
    </xf>
    <xf numFmtId="0" fontId="10" fillId="0" borderId="8" xfId="12" applyFont="1" applyFill="1" applyBorder="1" applyAlignment="1">
      <alignment vertical="center"/>
    </xf>
    <xf numFmtId="0" fontId="13" fillId="2" borderId="8" xfId="12" applyFont="1" applyFill="1" applyBorder="1" applyAlignment="1">
      <alignment horizontal="left" vertical="center" wrapText="1"/>
    </xf>
    <xf numFmtId="0" fontId="32" fillId="0" borderId="8" xfId="12" applyFont="1" applyFill="1" applyBorder="1" applyAlignment="1">
      <alignment horizontal="center" vertical="center" wrapText="1"/>
    </xf>
    <xf numFmtId="0" fontId="10" fillId="0" borderId="8" xfId="12" applyFont="1" applyFill="1" applyBorder="1" applyAlignment="1"/>
    <xf numFmtId="9" fontId="13" fillId="2" borderId="8" xfId="12" applyNumberFormat="1" applyFont="1" applyFill="1" applyBorder="1" applyAlignment="1">
      <alignment horizontal="center" vertical="center" wrapText="1"/>
    </xf>
    <xf numFmtId="0" fontId="10" fillId="0" borderId="8" xfId="12" applyFont="1" applyBorder="1" applyAlignment="1">
      <alignment vertical="center" wrapText="1"/>
    </xf>
    <xf numFmtId="0" fontId="10" fillId="4" borderId="0" xfId="12" applyFill="1" applyBorder="1"/>
    <xf numFmtId="167" fontId="15" fillId="3" borderId="7" xfId="12" applyNumberFormat="1" applyFont="1" applyFill="1" applyBorder="1"/>
    <xf numFmtId="167" fontId="10" fillId="2" borderId="0" xfId="12" applyNumberFormat="1" applyFill="1"/>
    <xf numFmtId="1" fontId="10" fillId="2" borderId="8" xfId="12" applyNumberFormat="1" applyFont="1" applyFill="1" applyBorder="1" applyAlignment="1">
      <alignment horizontal="center" vertical="center" textRotation="90" wrapText="1"/>
    </xf>
    <xf numFmtId="0" fontId="34" fillId="0" borderId="8" xfId="9" applyFont="1" applyFill="1" applyBorder="1" applyAlignment="1">
      <alignment vertical="center" wrapText="1"/>
    </xf>
    <xf numFmtId="0" fontId="10" fillId="0" borderId="18" xfId="12" applyFont="1" applyFill="1" applyBorder="1" applyAlignment="1">
      <alignment vertical="center" wrapText="1"/>
    </xf>
    <xf numFmtId="0" fontId="10" fillId="0" borderId="19" xfId="12" applyFont="1" applyFill="1" applyBorder="1" applyAlignment="1">
      <alignment vertical="center" wrapText="1"/>
    </xf>
    <xf numFmtId="41" fontId="13" fillId="0" borderId="8" xfId="23" applyFont="1" applyFill="1" applyBorder="1" applyAlignment="1">
      <alignment horizontal="center" vertical="center"/>
    </xf>
    <xf numFmtId="0" fontId="10" fillId="0" borderId="0" xfId="12" applyFont="1" applyBorder="1"/>
    <xf numFmtId="0" fontId="10" fillId="2" borderId="0" xfId="12" applyFont="1" applyFill="1" applyAlignment="1">
      <alignment vertical="center" wrapText="1"/>
    </xf>
    <xf numFmtId="0" fontId="15" fillId="0" borderId="0" xfId="12" applyFont="1" applyFill="1" applyAlignment="1">
      <alignment horizontal="left" vertical="center" wrapText="1"/>
    </xf>
    <xf numFmtId="0" fontId="15" fillId="2" borderId="0" xfId="12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center" wrapText="1"/>
    </xf>
    <xf numFmtId="0" fontId="15" fillId="0" borderId="0" xfId="12" applyFont="1" applyFill="1" applyAlignment="1">
      <alignment horizontal="center" vertical="center" wrapText="1"/>
    </xf>
    <xf numFmtId="0" fontId="10" fillId="0" borderId="0" xfId="12" applyFont="1" applyFill="1" applyAlignment="1">
      <alignment horizontal="center" vertical="center" wrapText="1"/>
    </xf>
    <xf numFmtId="0" fontId="15" fillId="0" borderId="8" xfId="12" applyFont="1" applyFill="1" applyBorder="1" applyAlignment="1">
      <alignment horizontal="center" vertical="center" textRotation="90" wrapText="1"/>
    </xf>
    <xf numFmtId="0" fontId="10" fillId="2" borderId="8" xfId="12" applyFont="1" applyFill="1" applyBorder="1" applyAlignment="1">
      <alignment vertical="center" wrapText="1"/>
    </xf>
    <xf numFmtId="9" fontId="10" fillId="2" borderId="8" xfId="14" applyFont="1" applyFill="1" applyBorder="1" applyAlignment="1">
      <alignment vertical="center" wrapText="1"/>
    </xf>
    <xf numFmtId="0" fontId="10" fillId="0" borderId="1" xfId="12" applyNumberFormat="1" applyFont="1" applyFill="1" applyBorder="1" applyAlignment="1">
      <alignment horizontal="center" vertical="center" wrapText="1"/>
    </xf>
    <xf numFmtId="9" fontId="10" fillId="0" borderId="8" xfId="12" applyNumberFormat="1" applyFont="1" applyBorder="1" applyAlignment="1">
      <alignment horizontal="center" vertical="center" wrapText="1"/>
    </xf>
    <xf numFmtId="0" fontId="10" fillId="2" borderId="8" xfId="12" applyFont="1" applyFill="1" applyBorder="1" applyAlignment="1">
      <alignment wrapText="1"/>
    </xf>
    <xf numFmtId="9" fontId="14" fillId="2" borderId="8" xfId="12" applyNumberFormat="1" applyFont="1" applyFill="1" applyBorder="1" applyAlignment="1">
      <alignment horizontal="center" vertical="center"/>
    </xf>
    <xf numFmtId="0" fontId="10" fillId="0" borderId="8" xfId="12" applyFont="1" applyBorder="1"/>
    <xf numFmtId="9" fontId="10" fillId="2" borderId="8" xfId="12" applyNumberFormat="1" applyFont="1" applyFill="1" applyBorder="1" applyAlignment="1">
      <alignment horizontal="center" vertical="center" wrapText="1"/>
    </xf>
    <xf numFmtId="0" fontId="15" fillId="3" borderId="8" xfId="12" applyNumberFormat="1" applyFont="1" applyFill="1" applyBorder="1" applyAlignment="1">
      <alignment horizontal="center" vertical="center"/>
    </xf>
    <xf numFmtId="0" fontId="13" fillId="2" borderId="0" xfId="12" applyFont="1" applyFill="1"/>
    <xf numFmtId="0" fontId="13" fillId="0" borderId="0" xfId="12" applyFont="1"/>
    <xf numFmtId="0" fontId="13" fillId="0" borderId="0" xfId="12" applyFont="1" applyAlignment="1">
      <alignment horizontal="center" vertical="center"/>
    </xf>
    <xf numFmtId="0" fontId="13" fillId="0" borderId="0" xfId="12" applyFont="1" applyFill="1" applyAlignment="1">
      <alignment horizontal="center" vertical="center"/>
    </xf>
    <xf numFmtId="0" fontId="13" fillId="2" borderId="0" xfId="12" applyFont="1" applyFill="1" applyAlignment="1">
      <alignment horizontal="center"/>
    </xf>
    <xf numFmtId="0" fontId="13" fillId="0" borderId="0" xfId="12" applyFont="1" applyFill="1"/>
    <xf numFmtId="0" fontId="13" fillId="2" borderId="0" xfId="12" applyFont="1" applyFill="1" applyAlignment="1">
      <alignment horizontal="center" vertical="center"/>
    </xf>
    <xf numFmtId="0" fontId="13" fillId="2" borderId="0" xfId="12" applyFont="1" applyFill="1" applyAlignment="1">
      <alignment vertical="center" wrapText="1"/>
    </xf>
    <xf numFmtId="0" fontId="13" fillId="2" borderId="0" xfId="12" applyFont="1" applyFill="1" applyBorder="1" applyAlignment="1">
      <alignment horizontal="center"/>
    </xf>
    <xf numFmtId="0" fontId="13" fillId="0" borderId="0" xfId="12" applyFont="1" applyFill="1" applyBorder="1"/>
    <xf numFmtId="0" fontId="13" fillId="2" borderId="0" xfId="12" applyFont="1" applyFill="1" applyBorder="1"/>
    <xf numFmtId="0" fontId="13" fillId="0" borderId="0" xfId="12" applyFont="1" applyBorder="1"/>
    <xf numFmtId="0" fontId="25" fillId="2" borderId="0" xfId="12" applyFont="1" applyFill="1" applyAlignment="1">
      <alignment horizontal="center" vertical="center" wrapText="1"/>
    </xf>
    <xf numFmtId="0" fontId="25" fillId="0" borderId="0" xfId="12" applyFont="1" applyFill="1" applyAlignment="1">
      <alignment horizontal="center" vertical="center" wrapText="1"/>
    </xf>
    <xf numFmtId="166" fontId="25" fillId="2" borderId="0" xfId="1" applyNumberFormat="1" applyFont="1" applyFill="1" applyAlignment="1">
      <alignment horizontal="left" vertical="center" wrapText="1"/>
    </xf>
    <xf numFmtId="0" fontId="13" fillId="2" borderId="0" xfId="12" applyFont="1" applyFill="1" applyAlignment="1">
      <alignment horizontal="center" wrapText="1"/>
    </xf>
    <xf numFmtId="0" fontId="13" fillId="0" borderId="0" xfId="12" applyFont="1" applyFill="1" applyAlignment="1">
      <alignment wrapText="1"/>
    </xf>
    <xf numFmtId="0" fontId="13" fillId="2" borderId="0" xfId="12" applyFont="1" applyFill="1" applyAlignment="1">
      <alignment horizontal="center" vertical="center" wrapText="1"/>
    </xf>
    <xf numFmtId="0" fontId="13" fillId="0" borderId="0" xfId="12" applyFont="1" applyFill="1" applyAlignment="1">
      <alignment horizontal="center" vertical="center" wrapText="1"/>
    </xf>
    <xf numFmtId="0" fontId="25" fillId="0" borderId="3" xfId="12" applyFont="1" applyFill="1" applyBorder="1" applyAlignment="1">
      <alignment horizontal="center" vertical="center" wrapText="1"/>
    </xf>
    <xf numFmtId="0" fontId="25" fillId="3" borderId="3" xfId="12" applyFont="1" applyFill="1" applyBorder="1" applyAlignment="1">
      <alignment horizontal="center" vertical="center" wrapText="1"/>
    </xf>
    <xf numFmtId="0" fontId="25" fillId="3" borderId="4" xfId="12" applyFont="1" applyFill="1" applyBorder="1" applyAlignment="1">
      <alignment horizontal="center" vertical="center" wrapText="1"/>
    </xf>
    <xf numFmtId="0" fontId="25" fillId="2" borderId="8" xfId="12" applyFont="1" applyFill="1" applyBorder="1" applyAlignment="1">
      <alignment horizontal="center" vertical="center" textRotation="90" wrapText="1"/>
    </xf>
    <xf numFmtId="0" fontId="25" fillId="0" borderId="8" xfId="12" applyFont="1" applyFill="1" applyBorder="1" applyAlignment="1">
      <alignment horizontal="center" vertical="center" textRotation="90" wrapText="1"/>
    </xf>
    <xf numFmtId="169" fontId="22" fillId="0" borderId="8" xfId="24" applyNumberFormat="1" applyFont="1" applyFill="1" applyBorder="1" applyAlignment="1">
      <alignment horizontal="center" vertical="center" wrapText="1"/>
    </xf>
    <xf numFmtId="9" fontId="22" fillId="0" borderId="8" xfId="14" applyFont="1" applyFill="1" applyBorder="1" applyAlignment="1">
      <alignment horizontal="center" vertical="center" wrapText="1"/>
    </xf>
    <xf numFmtId="169" fontId="22" fillId="0" borderId="8" xfId="24" applyNumberFormat="1" applyFont="1" applyFill="1" applyBorder="1" applyAlignment="1">
      <alignment horizontal="left" vertical="center" wrapText="1"/>
    </xf>
    <xf numFmtId="1" fontId="36" fillId="0" borderId="8" xfId="14" applyNumberFormat="1" applyFont="1" applyFill="1" applyBorder="1" applyAlignment="1">
      <alignment horizontal="center" vertical="center"/>
    </xf>
    <xf numFmtId="0" fontId="22" fillId="0" borderId="8" xfId="12" applyFont="1" applyFill="1" applyBorder="1" applyAlignment="1">
      <alignment horizontal="justify" vertical="center" wrapText="1"/>
    </xf>
    <xf numFmtId="1" fontId="13" fillId="0" borderId="8" xfId="12" applyNumberFormat="1" applyFont="1" applyFill="1" applyBorder="1" applyAlignment="1">
      <alignment horizontal="center" vertical="center" wrapText="1"/>
    </xf>
    <xf numFmtId="0" fontId="21" fillId="0" borderId="8" xfId="12" applyFont="1" applyFill="1" applyBorder="1" applyAlignment="1">
      <alignment vertical="top" wrapText="1"/>
    </xf>
    <xf numFmtId="0" fontId="13" fillId="2" borderId="8" xfId="12" applyFont="1" applyFill="1" applyBorder="1" applyAlignment="1">
      <alignment horizontal="center" vertical="center" wrapText="1"/>
    </xf>
    <xf numFmtId="0" fontId="13" fillId="2" borderId="8" xfId="12" applyFont="1" applyFill="1" applyBorder="1" applyAlignment="1">
      <alignment vertical="center" wrapText="1"/>
    </xf>
    <xf numFmtId="0" fontId="21" fillId="0" borderId="8" xfId="12" applyFont="1" applyFill="1" applyBorder="1" applyAlignment="1">
      <alignment horizontal="left" vertical="center" wrapText="1"/>
    </xf>
    <xf numFmtId="0" fontId="13" fillId="4" borderId="0" xfId="12" applyFont="1" applyFill="1"/>
    <xf numFmtId="1" fontId="21" fillId="0" borderId="8" xfId="12" applyNumberFormat="1" applyFont="1" applyFill="1" applyBorder="1" applyAlignment="1">
      <alignment horizontal="left" vertical="center" wrapText="1"/>
    </xf>
    <xf numFmtId="0" fontId="22" fillId="0" borderId="8" xfId="12" applyFont="1" applyFill="1" applyBorder="1" applyAlignment="1">
      <alignment horizontal="left" vertical="center" wrapText="1"/>
    </xf>
    <xf numFmtId="1" fontId="13" fillId="2" borderId="8" xfId="12" applyNumberFormat="1" applyFont="1" applyFill="1" applyBorder="1" applyAlignment="1">
      <alignment horizontal="center" vertical="center" wrapText="1"/>
    </xf>
    <xf numFmtId="0" fontId="21" fillId="2" borderId="8" xfId="12" applyFont="1" applyFill="1" applyBorder="1" applyAlignment="1">
      <alignment horizontal="left" vertical="center" wrapText="1"/>
    </xf>
    <xf numFmtId="1" fontId="21" fillId="2" borderId="8" xfId="12" applyNumberFormat="1" applyFont="1" applyFill="1" applyBorder="1" applyAlignment="1">
      <alignment horizontal="center" vertical="center" wrapText="1"/>
    </xf>
    <xf numFmtId="1" fontId="21" fillId="2" borderId="8" xfId="12" applyNumberFormat="1" applyFont="1" applyFill="1" applyBorder="1" applyAlignment="1">
      <alignment horizontal="left" vertical="center" wrapText="1"/>
    </xf>
    <xf numFmtId="0" fontId="22" fillId="2" borderId="8" xfId="12" applyFont="1" applyFill="1" applyBorder="1" applyAlignment="1">
      <alignment horizontal="left" vertical="center" wrapText="1"/>
    </xf>
    <xf numFmtId="0" fontId="22" fillId="2" borderId="8" xfId="12" applyFont="1" applyFill="1" applyBorder="1" applyAlignment="1">
      <alignment horizontal="justify" vertical="center" wrapText="1"/>
    </xf>
    <xf numFmtId="0" fontId="13" fillId="2" borderId="8" xfId="12" applyFont="1" applyFill="1" applyBorder="1"/>
    <xf numFmtId="0" fontId="13" fillId="4" borderId="8" xfId="12" applyFont="1" applyFill="1" applyBorder="1"/>
    <xf numFmtId="9" fontId="13" fillId="0" borderId="8" xfId="12" applyNumberFormat="1" applyFont="1" applyFill="1" applyBorder="1" applyAlignment="1">
      <alignment horizontal="center" vertical="center"/>
    </xf>
    <xf numFmtId="0" fontId="13" fillId="2" borderId="8" xfId="12" applyFont="1" applyFill="1" applyBorder="1" applyAlignment="1">
      <alignment horizontal="left" vertical="top" wrapText="1"/>
    </xf>
    <xf numFmtId="1" fontId="13" fillId="0" borderId="8" xfId="12" applyNumberFormat="1" applyFont="1" applyFill="1" applyBorder="1" applyAlignment="1">
      <alignment horizontal="center" vertical="center"/>
    </xf>
    <xf numFmtId="0" fontId="9" fillId="2" borderId="0" xfId="12" applyFont="1" applyFill="1" applyAlignment="1">
      <alignment horizontal="left" vertical="center" wrapText="1"/>
    </xf>
    <xf numFmtId="49" fontId="11" fillId="2" borderId="4" xfId="12" applyNumberFormat="1" applyFont="1" applyFill="1" applyBorder="1" applyAlignment="1">
      <alignment horizontal="center" vertical="center" wrapText="1"/>
    </xf>
    <xf numFmtId="0" fontId="11" fillId="2" borderId="8" xfId="12" applyFont="1" applyFill="1" applyBorder="1" applyAlignment="1">
      <alignment horizontal="center" vertical="center" textRotation="90" wrapText="1"/>
    </xf>
    <xf numFmtId="49" fontId="11" fillId="2" borderId="8" xfId="12" applyNumberFormat="1" applyFont="1" applyFill="1" applyBorder="1" applyAlignment="1">
      <alignment horizontal="center" vertical="center" wrapText="1"/>
    </xf>
    <xf numFmtId="0" fontId="11" fillId="3" borderId="3" xfId="12" applyFont="1" applyFill="1" applyBorder="1" applyAlignment="1">
      <alignment horizontal="center" vertical="center" wrapText="1"/>
    </xf>
    <xf numFmtId="0" fontId="8" fillId="0" borderId="8" xfId="12" applyNumberFormat="1" applyFont="1" applyFill="1" applyBorder="1" applyAlignment="1">
      <alignment horizontal="center" vertical="center" wrapText="1"/>
    </xf>
    <xf numFmtId="0" fontId="8" fillId="0" borderId="9" xfId="12" applyNumberFormat="1" applyFont="1" applyFill="1" applyBorder="1" applyAlignment="1">
      <alignment horizontal="center" vertical="center" wrapText="1"/>
    </xf>
    <xf numFmtId="0" fontId="8" fillId="2" borderId="8" xfId="12" applyNumberFormat="1" applyFont="1" applyFill="1" applyBorder="1" applyAlignment="1">
      <alignment horizontal="center" vertical="center" wrapText="1"/>
    </xf>
    <xf numFmtId="0" fontId="10" fillId="2" borderId="8" xfId="12" applyNumberFormat="1" applyFill="1" applyBorder="1" applyAlignment="1">
      <alignment horizontal="center" vertical="center"/>
    </xf>
    <xf numFmtId="0" fontId="8" fillId="0" borderId="5" xfId="12" applyFont="1" applyFill="1" applyBorder="1" applyAlignment="1">
      <alignment horizontal="center" vertical="center" wrapText="1"/>
    </xf>
    <xf numFmtId="49" fontId="11" fillId="2" borderId="4" xfId="12" applyNumberFormat="1" applyFont="1" applyFill="1" applyBorder="1" applyAlignment="1">
      <alignment horizontal="center" vertical="center" wrapText="1"/>
    </xf>
    <xf numFmtId="0" fontId="9" fillId="2" borderId="0" xfId="12" applyFont="1" applyFill="1" applyAlignment="1">
      <alignment horizontal="left" vertical="center" wrapText="1"/>
    </xf>
    <xf numFmtId="0" fontId="9" fillId="2" borderId="8" xfId="12" applyFont="1" applyFill="1" applyBorder="1" applyAlignment="1">
      <alignment horizontal="left" vertical="center" wrapText="1"/>
    </xf>
    <xf numFmtId="0" fontId="9" fillId="2" borderId="8" xfId="12" applyFont="1" applyFill="1" applyBorder="1" applyAlignment="1">
      <alignment horizontal="center" vertical="center" wrapText="1"/>
    </xf>
    <xf numFmtId="0" fontId="11" fillId="2" borderId="8" xfId="12" applyFont="1" applyFill="1" applyBorder="1" applyAlignment="1">
      <alignment horizontal="center" vertical="center" textRotation="90" wrapText="1"/>
    </xf>
    <xf numFmtId="49" fontId="11" fillId="2" borderId="8" xfId="12" applyNumberFormat="1" applyFont="1" applyFill="1" applyBorder="1" applyAlignment="1">
      <alignment horizontal="center" vertical="center" wrapText="1"/>
    </xf>
    <xf numFmtId="0" fontId="25" fillId="2" borderId="0" xfId="12" applyFont="1" applyFill="1" applyAlignment="1">
      <alignment horizontal="left" vertical="center" wrapText="1"/>
    </xf>
    <xf numFmtId="49" fontId="25" fillId="2" borderId="4" xfId="12" applyNumberFormat="1" applyFont="1" applyFill="1" applyBorder="1" applyAlignment="1">
      <alignment horizontal="center" vertical="center" wrapText="1"/>
    </xf>
    <xf numFmtId="0" fontId="11" fillId="3" borderId="3" xfId="12" applyFont="1" applyFill="1" applyBorder="1" applyAlignment="1">
      <alignment horizontal="center" vertical="center" wrapText="1"/>
    </xf>
    <xf numFmtId="0" fontId="18" fillId="2" borderId="13" xfId="25" applyNumberFormat="1" applyFont="1" applyFill="1" applyBorder="1" applyAlignment="1">
      <alignment horizontal="center" vertical="center" wrapText="1"/>
    </xf>
    <xf numFmtId="169" fontId="10" fillId="4" borderId="0" xfId="12" applyNumberFormat="1" applyFont="1" applyFill="1"/>
    <xf numFmtId="3" fontId="13" fillId="0" borderId="8" xfId="1" applyNumberFormat="1" applyFont="1" applyFill="1" applyBorder="1" applyAlignment="1">
      <alignment horizontal="right" vertical="center"/>
    </xf>
    <xf numFmtId="3" fontId="13" fillId="0" borderId="8" xfId="1" applyNumberFormat="1" applyFont="1" applyFill="1" applyBorder="1" applyAlignment="1">
      <alignment horizontal="center" vertical="center"/>
    </xf>
    <xf numFmtId="167" fontId="10" fillId="0" borderId="0" xfId="12" applyNumberFormat="1"/>
    <xf numFmtId="166" fontId="8" fillId="2" borderId="0" xfId="1" applyNumberFormat="1" applyFont="1" applyFill="1" applyAlignment="1">
      <alignment vertical="center"/>
    </xf>
    <xf numFmtId="167" fontId="8" fillId="2" borderId="0" xfId="2" applyFont="1" applyFill="1" applyAlignment="1">
      <alignment vertical="center"/>
    </xf>
    <xf numFmtId="167" fontId="8" fillId="2" borderId="0" xfId="2" applyFont="1" applyFill="1" applyAlignment="1">
      <alignment horizontal="center"/>
    </xf>
    <xf numFmtId="0" fontId="8" fillId="2" borderId="0" xfId="12" applyFont="1" applyFill="1" applyAlignment="1">
      <alignment horizontal="center"/>
    </xf>
    <xf numFmtId="167" fontId="24" fillId="7" borderId="8" xfId="2" applyFont="1" applyFill="1" applyBorder="1" applyAlignment="1">
      <alignment vertical="center"/>
    </xf>
    <xf numFmtId="3" fontId="24" fillId="7" borderId="8" xfId="12" applyNumberFormat="1" applyFont="1" applyFill="1" applyBorder="1" applyAlignment="1">
      <alignment vertical="center"/>
    </xf>
    <xf numFmtId="166" fontId="8" fillId="2" borderId="0" xfId="1" applyNumberFormat="1" applyFont="1" applyFill="1" applyAlignment="1">
      <alignment horizontal="center"/>
    </xf>
    <xf numFmtId="167" fontId="8" fillId="0" borderId="8" xfId="2" applyFont="1" applyFill="1" applyBorder="1" applyAlignment="1">
      <alignment vertical="center"/>
    </xf>
    <xf numFmtId="3" fontId="8" fillId="2" borderId="8" xfId="12" applyNumberFormat="1" applyFont="1" applyFill="1" applyBorder="1" applyAlignment="1">
      <alignment vertical="center"/>
    </xf>
    <xf numFmtId="167" fontId="8" fillId="0" borderId="0" xfId="2" applyFont="1" applyFill="1" applyAlignment="1">
      <alignment vertical="center"/>
    </xf>
    <xf numFmtId="0" fontId="8" fillId="2" borderId="0" xfId="12" applyFont="1" applyFill="1" applyAlignment="1">
      <alignment vertical="center"/>
    </xf>
    <xf numFmtId="0" fontId="21" fillId="2" borderId="9" xfId="12" applyFont="1" applyFill="1" applyBorder="1" applyAlignment="1"/>
    <xf numFmtId="0" fontId="21" fillId="2" borderId="10" xfId="12" applyFont="1" applyFill="1" applyBorder="1" applyAlignment="1"/>
    <xf numFmtId="0" fontId="21" fillId="2" borderId="10" xfId="12" applyFont="1" applyFill="1" applyBorder="1" applyAlignment="1">
      <alignment horizontal="center"/>
    </xf>
    <xf numFmtId="0" fontId="21" fillId="0" borderId="10" xfId="12" applyFont="1" applyFill="1" applyBorder="1" applyAlignment="1">
      <alignment horizontal="center"/>
    </xf>
    <xf numFmtId="0" fontId="21" fillId="0" borderId="4" xfId="12" applyFont="1" applyFill="1" applyBorder="1" applyAlignment="1">
      <alignment horizontal="center"/>
    </xf>
    <xf numFmtId="0" fontId="21" fillId="2" borderId="15" xfId="12" applyFont="1" applyFill="1" applyBorder="1" applyAlignment="1"/>
    <xf numFmtId="0" fontId="21" fillId="2" borderId="0" xfId="12" applyFont="1" applyFill="1" applyBorder="1" applyAlignment="1"/>
    <xf numFmtId="0" fontId="21" fillId="2" borderId="0" xfId="12" applyFont="1" applyFill="1" applyBorder="1" applyAlignment="1">
      <alignment horizontal="center"/>
    </xf>
    <xf numFmtId="0" fontId="21" fillId="0" borderId="0" xfId="12" applyFont="1" applyFill="1" applyBorder="1" applyAlignment="1">
      <alignment horizontal="center"/>
    </xf>
    <xf numFmtId="0" fontId="21" fillId="0" borderId="16" xfId="12" applyFont="1" applyFill="1" applyBorder="1" applyAlignment="1">
      <alignment horizontal="center"/>
    </xf>
    <xf numFmtId="0" fontId="21" fillId="2" borderId="11" xfId="12" applyFont="1" applyFill="1" applyBorder="1" applyAlignment="1"/>
    <xf numFmtId="0" fontId="21" fillId="2" borderId="12" xfId="12" applyFont="1" applyFill="1" applyBorder="1" applyAlignment="1"/>
    <xf numFmtId="0" fontId="21" fillId="2" borderId="12" xfId="12" applyFont="1" applyFill="1" applyBorder="1" applyAlignment="1">
      <alignment horizontal="center"/>
    </xf>
    <xf numFmtId="0" fontId="21" fillId="0" borderId="12" xfId="12" applyFont="1" applyFill="1" applyBorder="1" applyAlignment="1">
      <alignment horizontal="center"/>
    </xf>
    <xf numFmtId="0" fontId="21" fillId="0" borderId="17" xfId="12" applyFont="1" applyFill="1" applyBorder="1" applyAlignment="1">
      <alignment horizontal="center"/>
    </xf>
    <xf numFmtId="0" fontId="21" fillId="0" borderId="0" xfId="12" applyFont="1" applyFill="1" applyAlignment="1"/>
    <xf numFmtId="0" fontId="21" fillId="2" borderId="0" xfId="12" applyFont="1" applyFill="1" applyAlignment="1"/>
    <xf numFmtId="0" fontId="21" fillId="0" borderId="0" xfId="12" applyFont="1" applyFill="1" applyAlignment="1">
      <alignment horizontal="center"/>
    </xf>
    <xf numFmtId="0" fontId="26" fillId="2" borderId="0" xfId="12" applyFont="1" applyFill="1" applyAlignment="1"/>
    <xf numFmtId="0" fontId="21" fillId="2" borderId="0" xfId="12" applyFont="1" applyFill="1" applyAlignment="1">
      <alignment horizontal="center"/>
    </xf>
    <xf numFmtId="167" fontId="26" fillId="0" borderId="8" xfId="2" applyFont="1" applyFill="1" applyBorder="1" applyAlignment="1">
      <alignment horizontal="center"/>
    </xf>
    <xf numFmtId="167" fontId="21" fillId="0" borderId="8" xfId="2" applyFont="1" applyFill="1" applyBorder="1" applyAlignment="1"/>
    <xf numFmtId="167" fontId="21" fillId="0" borderId="8" xfId="2" applyFont="1" applyFill="1" applyBorder="1" applyAlignment="1">
      <alignment wrapText="1"/>
    </xf>
    <xf numFmtId="167" fontId="26" fillId="6" borderId="8" xfId="2" applyFont="1" applyFill="1" applyBorder="1" applyAlignment="1">
      <alignment wrapText="1"/>
    </xf>
    <xf numFmtId="167" fontId="26" fillId="6" borderId="8" xfId="2" applyFont="1" applyFill="1" applyBorder="1" applyAlignment="1"/>
    <xf numFmtId="167" fontId="26" fillId="8" borderId="8" xfId="2" applyFont="1" applyFill="1" applyBorder="1" applyAlignment="1">
      <alignment wrapText="1"/>
    </xf>
    <xf numFmtId="167" fontId="26" fillId="0" borderId="8" xfId="2" applyFont="1" applyFill="1" applyBorder="1" applyAlignment="1"/>
    <xf numFmtId="0" fontId="18" fillId="0" borderId="8" xfId="12" applyFont="1" applyBorder="1" applyAlignment="1">
      <alignment vertical="top" wrapText="1"/>
    </xf>
    <xf numFmtId="167" fontId="26" fillId="8" borderId="8" xfId="2" applyFont="1" applyFill="1" applyBorder="1" applyAlignment="1"/>
    <xf numFmtId="167" fontId="26" fillId="0" borderId="8" xfId="2" applyFont="1" applyFill="1" applyBorder="1" applyAlignment="1">
      <alignment wrapText="1"/>
    </xf>
    <xf numFmtId="0" fontId="10" fillId="0" borderId="0" xfId="12" applyFont="1" applyAlignment="1">
      <alignment horizontal="justify"/>
    </xf>
    <xf numFmtId="0" fontId="10" fillId="0" borderId="0" xfId="12" applyFont="1" applyAlignment="1">
      <alignment horizontal="justify" vertical="center"/>
    </xf>
    <xf numFmtId="41" fontId="0" fillId="0" borderId="0" xfId="1" applyNumberFormat="1" applyFont="1" applyAlignment="1">
      <alignment horizontal="center"/>
    </xf>
    <xf numFmtId="0" fontId="38" fillId="9" borderId="21" xfId="12" applyFont="1" applyFill="1" applyBorder="1" applyAlignment="1">
      <alignment vertical="top"/>
    </xf>
    <xf numFmtId="0" fontId="21" fillId="2" borderId="22" xfId="12" applyFont="1" applyFill="1" applyBorder="1" applyAlignment="1"/>
    <xf numFmtId="41" fontId="25" fillId="0" borderId="23" xfId="26" applyFont="1" applyFill="1" applyBorder="1" applyAlignment="1"/>
    <xf numFmtId="41" fontId="21" fillId="0" borderId="23" xfId="26" applyFont="1" applyFill="1" applyBorder="1" applyAlignment="1"/>
    <xf numFmtId="41" fontId="21" fillId="0" borderId="24" xfId="26" applyFont="1" applyFill="1" applyBorder="1" applyAlignment="1"/>
    <xf numFmtId="0" fontId="38" fillId="9" borderId="25" xfId="12" applyFont="1" applyFill="1" applyBorder="1" applyAlignment="1">
      <alignment vertical="top"/>
    </xf>
    <xf numFmtId="41" fontId="25" fillId="0" borderId="0" xfId="26" applyFont="1" applyFill="1" applyBorder="1" applyAlignment="1"/>
    <xf numFmtId="41" fontId="21" fillId="0" borderId="0" xfId="26" applyFont="1" applyFill="1" applyBorder="1" applyAlignment="1"/>
    <xf numFmtId="41" fontId="21" fillId="0" borderId="26" xfId="26" applyFont="1" applyFill="1" applyBorder="1" applyAlignment="1"/>
    <xf numFmtId="0" fontId="38" fillId="9" borderId="27" xfId="12" applyFont="1" applyFill="1" applyBorder="1" applyAlignment="1">
      <alignment vertical="top"/>
    </xf>
    <xf numFmtId="0" fontId="21" fillId="2" borderId="28" xfId="12" applyFont="1" applyFill="1" applyBorder="1" applyAlignment="1"/>
    <xf numFmtId="41" fontId="25" fillId="0" borderId="29" xfId="26" applyFont="1" applyFill="1" applyBorder="1" applyAlignment="1"/>
    <xf numFmtId="41" fontId="21" fillId="0" borderId="29" xfId="26" applyFont="1" applyFill="1" applyBorder="1" applyAlignment="1"/>
    <xf numFmtId="41" fontId="21" fillId="0" borderId="30" xfId="26" applyFont="1" applyFill="1" applyBorder="1" applyAlignment="1"/>
    <xf numFmtId="0" fontId="13" fillId="0" borderId="0" xfId="12" applyFont="1" applyFill="1" applyAlignment="1"/>
    <xf numFmtId="41" fontId="21" fillId="0" borderId="0" xfId="26" applyFont="1" applyFill="1" applyAlignment="1"/>
    <xf numFmtId="41" fontId="25" fillId="0" borderId="0" xfId="26" applyFont="1" applyFill="1" applyAlignment="1"/>
    <xf numFmtId="0" fontId="25" fillId="2" borderId="0" xfId="12" applyFont="1" applyFill="1" applyAlignment="1"/>
    <xf numFmtId="41" fontId="13" fillId="0" borderId="0" xfId="26" applyFont="1" applyFill="1" applyAlignment="1"/>
    <xf numFmtId="41" fontId="26" fillId="0" borderId="8" xfId="26" applyFont="1" applyFill="1" applyBorder="1" applyAlignment="1">
      <alignment horizontal="center"/>
    </xf>
    <xf numFmtId="41" fontId="25" fillId="0" borderId="8" xfId="26" applyFont="1" applyFill="1" applyBorder="1" applyAlignment="1">
      <alignment horizontal="center"/>
    </xf>
    <xf numFmtId="41" fontId="21" fillId="0" borderId="8" xfId="26" applyFont="1" applyFill="1" applyBorder="1" applyAlignment="1"/>
    <xf numFmtId="41" fontId="13" fillId="0" borderId="8" xfId="26" applyFont="1" applyFill="1" applyBorder="1" applyAlignment="1">
      <alignment wrapText="1"/>
    </xf>
    <xf numFmtId="41" fontId="25" fillId="6" borderId="8" xfId="26" applyFont="1" applyFill="1" applyBorder="1" applyAlignment="1">
      <alignment wrapText="1"/>
    </xf>
    <xf numFmtId="41" fontId="26" fillId="6" borderId="8" xfId="26" applyFont="1" applyFill="1" applyBorder="1" applyAlignment="1"/>
    <xf numFmtId="41" fontId="25" fillId="8" borderId="8" xfId="26" applyFont="1" applyFill="1" applyBorder="1" applyAlignment="1">
      <alignment wrapText="1"/>
    </xf>
    <xf numFmtId="41" fontId="26" fillId="0" borderId="8" xfId="26" applyFont="1" applyFill="1" applyBorder="1" applyAlignment="1"/>
    <xf numFmtId="0" fontId="10" fillId="0" borderId="8" xfId="12" applyFont="1" applyBorder="1" applyAlignment="1">
      <alignment vertical="top" wrapText="1"/>
    </xf>
    <xf numFmtId="41" fontId="13" fillId="0" borderId="8" xfId="26" applyFont="1" applyFill="1" applyBorder="1" applyAlignment="1"/>
    <xf numFmtId="41" fontId="26" fillId="8" borderId="8" xfId="26" applyFont="1" applyFill="1" applyBorder="1" applyAlignment="1"/>
    <xf numFmtId="41" fontId="25" fillId="0" borderId="8" xfId="26" applyFont="1" applyFill="1" applyBorder="1" applyAlignment="1">
      <alignment wrapText="1"/>
    </xf>
    <xf numFmtId="41" fontId="25" fillId="0" borderId="8" xfId="26" applyFont="1" applyFill="1" applyBorder="1" applyAlignment="1"/>
    <xf numFmtId="0" fontId="18" fillId="2" borderId="31" xfId="25" applyNumberFormat="1" applyFont="1" applyFill="1" applyBorder="1" applyAlignment="1">
      <alignment horizontal="center" vertical="center" wrapText="1"/>
    </xf>
    <xf numFmtId="0" fontId="18" fillId="2" borderId="8" xfId="25" applyNumberFormat="1" applyFont="1" applyFill="1" applyBorder="1" applyAlignment="1">
      <alignment horizontal="center" vertical="center" wrapText="1"/>
    </xf>
    <xf numFmtId="0" fontId="10" fillId="4" borderId="0" xfId="12" applyFont="1" applyFill="1" applyBorder="1"/>
    <xf numFmtId="0" fontId="10" fillId="2" borderId="0" xfId="12" applyFont="1" applyFill="1" applyBorder="1"/>
    <xf numFmtId="0" fontId="10" fillId="10" borderId="0" xfId="12" applyFont="1" applyFill="1"/>
    <xf numFmtId="0" fontId="10" fillId="10" borderId="0" xfId="12" applyFont="1" applyFill="1" applyBorder="1"/>
    <xf numFmtId="0" fontId="10" fillId="10" borderId="8" xfId="12" applyFont="1" applyFill="1" applyBorder="1"/>
    <xf numFmtId="0" fontId="10" fillId="10" borderId="3" xfId="12" applyFont="1" applyFill="1" applyBorder="1"/>
    <xf numFmtId="0" fontId="10" fillId="2" borderId="3" xfId="12" applyFont="1" applyFill="1" applyBorder="1"/>
    <xf numFmtId="0" fontId="10" fillId="4" borderId="3" xfId="12" applyFont="1" applyFill="1" applyBorder="1"/>
    <xf numFmtId="167" fontId="15" fillId="3" borderId="1" xfId="12" applyNumberFormat="1" applyFont="1" applyFill="1" applyBorder="1"/>
    <xf numFmtId="1" fontId="8" fillId="2" borderId="8" xfId="27" applyNumberFormat="1" applyFont="1" applyFill="1" applyBorder="1" applyAlignment="1">
      <alignment horizontal="center" vertical="center" textRotation="90" wrapText="1"/>
    </xf>
    <xf numFmtId="0" fontId="8" fillId="2" borderId="8" xfId="27" applyFont="1" applyFill="1" applyBorder="1" applyAlignment="1">
      <alignment vertical="center" wrapText="1"/>
    </xf>
    <xf numFmtId="0" fontId="8" fillId="2" borderId="8" xfId="27" applyFont="1" applyFill="1" applyBorder="1" applyAlignment="1">
      <alignment horizontal="center" vertical="center" wrapText="1"/>
    </xf>
    <xf numFmtId="0" fontId="22" fillId="2" borderId="8" xfId="12" applyFont="1" applyFill="1" applyBorder="1" applyAlignment="1">
      <alignment horizontal="left" vertical="top" wrapText="1"/>
    </xf>
    <xf numFmtId="0" fontId="13" fillId="2" borderId="8" xfId="12" applyFont="1" applyFill="1" applyBorder="1" applyAlignment="1">
      <alignment horizontal="center" vertical="center"/>
    </xf>
    <xf numFmtId="0" fontId="14" fillId="2" borderId="8" xfId="12" applyFont="1" applyFill="1" applyBorder="1" applyAlignment="1">
      <alignment horizontal="justify" vertical="top" wrapText="1"/>
    </xf>
    <xf numFmtId="1" fontId="8" fillId="0" borderId="8" xfId="27" applyNumberFormat="1" applyFont="1" applyFill="1" applyBorder="1" applyAlignment="1">
      <alignment horizontal="center" vertical="center" textRotation="90" wrapText="1"/>
    </xf>
    <xf numFmtId="0" fontId="8" fillId="0" borderId="8" xfId="27" applyFont="1" applyFill="1" applyBorder="1" applyAlignment="1">
      <alignment vertical="center" wrapText="1"/>
    </xf>
    <xf numFmtId="171" fontId="15" fillId="3" borderId="8" xfId="12" applyNumberFormat="1" applyFont="1" applyFill="1" applyBorder="1"/>
    <xf numFmtId="0" fontId="10" fillId="2" borderId="5" xfId="12" applyFont="1" applyFill="1" applyBorder="1" applyAlignment="1">
      <alignment vertical="center" wrapText="1"/>
    </xf>
    <xf numFmtId="1" fontId="10" fillId="2" borderId="8" xfId="12" applyNumberFormat="1" applyFont="1" applyFill="1" applyBorder="1" applyAlignment="1">
      <alignment horizontal="center" vertical="center"/>
    </xf>
    <xf numFmtId="0" fontId="14" fillId="2" borderId="8" xfId="12" applyFont="1" applyFill="1" applyBorder="1" applyAlignment="1">
      <alignment vertical="top" wrapText="1"/>
    </xf>
    <xf numFmtId="0" fontId="20" fillId="2" borderId="8" xfId="12" applyFont="1" applyFill="1" applyBorder="1" applyAlignment="1">
      <alignment horizontal="center" vertical="center"/>
    </xf>
    <xf numFmtId="0" fontId="20" fillId="2" borderId="8" xfId="12" applyFont="1" applyFill="1" applyBorder="1" applyAlignment="1">
      <alignment horizontal="center" vertical="center" wrapText="1"/>
    </xf>
    <xf numFmtId="0" fontId="18" fillId="2" borderId="8" xfId="12" applyFont="1" applyFill="1" applyBorder="1" applyAlignment="1">
      <alignment horizontal="justify" vertical="top" wrapText="1"/>
    </xf>
    <xf numFmtId="0" fontId="18" fillId="2" borderId="8" xfId="12" applyFont="1" applyFill="1" applyBorder="1" applyAlignment="1">
      <alignment horizontal="left" vertical="top" wrapText="1"/>
    </xf>
    <xf numFmtId="0" fontId="14" fillId="2" borderId="8" xfId="12" applyFont="1" applyFill="1" applyBorder="1" applyAlignment="1">
      <alignment horizontal="justify" vertical="top"/>
    </xf>
    <xf numFmtId="3" fontId="37" fillId="2" borderId="8" xfId="12" applyNumberFormat="1" applyFont="1" applyFill="1" applyBorder="1" applyAlignment="1">
      <alignment horizontal="center" vertical="center"/>
    </xf>
    <xf numFmtId="3" fontId="27" fillId="2" borderId="8" xfId="12" applyNumberFormat="1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/>
    </xf>
    <xf numFmtId="167" fontId="10" fillId="2" borderId="8" xfId="2" applyFont="1" applyFill="1" applyBorder="1" applyAlignment="1">
      <alignment horizontal="center" vertical="center"/>
    </xf>
    <xf numFmtId="3" fontId="0" fillId="2" borderId="8" xfId="1" applyNumberFormat="1" applyFont="1" applyFill="1" applyBorder="1" applyAlignment="1">
      <alignment horizontal="center"/>
    </xf>
    <xf numFmtId="9" fontId="10" fillId="2" borderId="8" xfId="12" applyNumberFormat="1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9" fontId="10" fillId="2" borderId="8" xfId="14" applyFont="1" applyFill="1" applyBorder="1" applyAlignment="1">
      <alignment horizontal="center" vertical="center"/>
    </xf>
    <xf numFmtId="9" fontId="10" fillId="2" borderId="5" xfId="14" applyFont="1" applyFill="1" applyBorder="1" applyAlignment="1">
      <alignment horizontal="center" vertical="center"/>
    </xf>
    <xf numFmtId="9" fontId="10" fillId="2" borderId="5" xfId="12" applyNumberFormat="1" applyFont="1" applyFill="1" applyBorder="1" applyAlignment="1">
      <alignment horizontal="center" vertical="center"/>
    </xf>
    <xf numFmtId="0" fontId="14" fillId="2" borderId="8" xfId="12" applyFont="1" applyFill="1" applyBorder="1" applyAlignment="1">
      <alignment horizontal="left" wrapText="1"/>
    </xf>
    <xf numFmtId="10" fontId="10" fillId="2" borderId="8" xfId="12" applyNumberFormat="1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9" fontId="8" fillId="2" borderId="8" xfId="12" applyNumberFormat="1" applyFont="1" applyFill="1" applyBorder="1" applyAlignment="1">
      <alignment horizontal="center" vertical="center" wrapText="1"/>
    </xf>
    <xf numFmtId="0" fontId="10" fillId="2" borderId="8" xfId="12" applyFont="1" applyFill="1" applyBorder="1" applyAlignment="1">
      <alignment horizontal="justify" vertical="center" wrapText="1"/>
    </xf>
    <xf numFmtId="0" fontId="13" fillId="2" borderId="8" xfId="12" applyFont="1" applyFill="1" applyBorder="1" applyAlignment="1">
      <alignment horizontal="justify" vertical="top" wrapText="1"/>
    </xf>
    <xf numFmtId="0" fontId="10" fillId="2" borderId="8" xfId="12" applyFont="1" applyFill="1" applyBorder="1" applyAlignment="1">
      <alignment horizontal="justify" vertical="top" wrapText="1"/>
    </xf>
    <xf numFmtId="0" fontId="21" fillId="2" borderId="8" xfId="12" applyFont="1" applyFill="1" applyBorder="1" applyAlignment="1">
      <alignment horizontal="justify" vertical="top" wrapText="1"/>
    </xf>
    <xf numFmtId="0" fontId="10" fillId="2" borderId="8" xfId="12" applyFont="1" applyFill="1" applyBorder="1" applyAlignment="1">
      <alignment horizontal="justify" vertical="center"/>
    </xf>
    <xf numFmtId="0" fontId="10" fillId="2" borderId="8" xfId="12" applyNumberFormat="1" applyFont="1" applyFill="1" applyBorder="1" applyAlignment="1">
      <alignment horizontal="center" vertical="center"/>
    </xf>
    <xf numFmtId="1" fontId="10" fillId="2" borderId="13" xfId="25" applyNumberFormat="1" applyFont="1" applyFill="1" applyBorder="1" applyAlignment="1">
      <alignment horizontal="center" vertical="center" wrapText="1"/>
    </xf>
    <xf numFmtId="0" fontId="10" fillId="2" borderId="13" xfId="25" applyNumberFormat="1" applyFont="1" applyFill="1" applyBorder="1" applyAlignment="1">
      <alignment horizontal="center" vertical="center" wrapText="1"/>
    </xf>
    <xf numFmtId="49" fontId="11" fillId="2" borderId="4" xfId="12" applyNumberFormat="1" applyFont="1" applyFill="1" applyBorder="1" applyAlignment="1">
      <alignment horizontal="center" vertical="center" wrapText="1"/>
    </xf>
    <xf numFmtId="0" fontId="12" fillId="2" borderId="5" xfId="12" applyFont="1" applyFill="1" applyBorder="1" applyAlignment="1">
      <alignment horizontal="center" vertical="center" textRotation="90" wrapText="1"/>
    </xf>
    <xf numFmtId="0" fontId="12" fillId="2" borderId="7" xfId="12" applyFont="1" applyFill="1" applyBorder="1" applyAlignment="1">
      <alignment horizontal="center" vertical="center" textRotation="90" wrapText="1"/>
    </xf>
    <xf numFmtId="0" fontId="9" fillId="2" borderId="0" xfId="12" applyFont="1" applyFill="1" applyAlignment="1">
      <alignment horizontal="left" vertical="center" wrapText="1"/>
    </xf>
    <xf numFmtId="49" fontId="11" fillId="3" borderId="2" xfId="12" applyNumberFormat="1" applyFont="1" applyFill="1" applyBorder="1" applyAlignment="1">
      <alignment horizontal="center" vertical="center" wrapText="1"/>
    </xf>
    <xf numFmtId="0" fontId="11" fillId="2" borderId="5" xfId="12" applyFont="1" applyFill="1" applyBorder="1" applyAlignment="1">
      <alignment horizontal="center" vertical="center" textRotation="90" wrapText="1"/>
    </xf>
    <xf numFmtId="0" fontId="11" fillId="2" borderId="7" xfId="12" applyFont="1" applyFill="1" applyBorder="1" applyAlignment="1">
      <alignment horizontal="center" vertical="center" textRotation="90" wrapText="1"/>
    </xf>
    <xf numFmtId="49" fontId="11" fillId="2" borderId="8" xfId="12" applyNumberFormat="1" applyFont="1" applyFill="1" applyBorder="1" applyAlignment="1">
      <alignment horizontal="center" vertical="center" textRotation="90" wrapText="1"/>
    </xf>
    <xf numFmtId="0" fontId="11" fillId="2" borderId="8" xfId="12" applyFont="1" applyFill="1" applyBorder="1" applyAlignment="1">
      <alignment horizontal="center" vertical="center" textRotation="90" wrapText="1"/>
    </xf>
    <xf numFmtId="0" fontId="15" fillId="2" borderId="8" xfId="12" applyFont="1" applyFill="1" applyBorder="1" applyAlignment="1">
      <alignment horizontal="center" vertical="center" textRotation="90" wrapText="1"/>
    </xf>
    <xf numFmtId="0" fontId="15" fillId="2" borderId="8" xfId="12" applyFont="1" applyFill="1" applyBorder="1" applyAlignment="1">
      <alignment horizontal="center" vertical="center" wrapText="1"/>
    </xf>
    <xf numFmtId="0" fontId="15" fillId="2" borderId="0" xfId="12" applyFont="1" applyFill="1" applyAlignment="1">
      <alignment horizontal="left" vertical="center" wrapText="1"/>
    </xf>
    <xf numFmtId="49" fontId="15" fillId="2" borderId="8" xfId="12" applyNumberFormat="1" applyFont="1" applyFill="1" applyBorder="1" applyAlignment="1">
      <alignment horizontal="center" vertical="center" wrapText="1"/>
    </xf>
    <xf numFmtId="0" fontId="11" fillId="3" borderId="3" xfId="12" applyFont="1" applyFill="1" applyBorder="1" applyAlignment="1">
      <alignment horizontal="center" vertical="center" wrapText="1"/>
    </xf>
    <xf numFmtId="0" fontId="18" fillId="2" borderId="8" xfId="29" applyNumberFormat="1" applyFont="1" applyFill="1" applyBorder="1" applyAlignment="1">
      <alignment horizontal="center" vertical="center" wrapText="1"/>
    </xf>
    <xf numFmtId="1" fontId="10" fillId="0" borderId="8" xfId="12" applyNumberFormat="1" applyFont="1" applyBorder="1" applyAlignment="1">
      <alignment horizontal="center" vertical="center" wrapText="1"/>
    </xf>
    <xf numFmtId="1" fontId="10" fillId="2" borderId="8" xfId="12" applyNumberFormat="1" applyFont="1" applyFill="1" applyBorder="1" applyAlignment="1">
      <alignment horizontal="center" vertical="center" wrapText="1"/>
    </xf>
    <xf numFmtId="0" fontId="10" fillId="0" borderId="8" xfId="12" applyBorder="1" applyAlignment="1">
      <alignment horizontal="center" vertical="center" wrapText="1"/>
    </xf>
    <xf numFmtId="0" fontId="13" fillId="2" borderId="29" xfId="12" applyFont="1" applyFill="1" applyBorder="1"/>
    <xf numFmtId="169" fontId="22" fillId="0" borderId="20" xfId="24" applyNumberFormat="1" applyFont="1" applyFill="1" applyBorder="1" applyAlignment="1">
      <alignment horizontal="center" vertical="center" wrapText="1"/>
    </xf>
    <xf numFmtId="9" fontId="22" fillId="0" borderId="20" xfId="14" applyFont="1" applyFill="1" applyBorder="1" applyAlignment="1">
      <alignment horizontal="center" vertical="center" wrapText="1"/>
    </xf>
    <xf numFmtId="169" fontId="22" fillId="0" borderId="20" xfId="24" applyNumberFormat="1" applyFont="1" applyFill="1" applyBorder="1" applyAlignment="1">
      <alignment horizontal="left" vertical="center" wrapText="1"/>
    </xf>
    <xf numFmtId="1" fontId="36" fillId="0" borderId="20" xfId="14" applyNumberFormat="1" applyFont="1" applyFill="1" applyBorder="1" applyAlignment="1">
      <alignment horizontal="center" vertical="center"/>
    </xf>
    <xf numFmtId="0" fontId="13" fillId="2" borderId="20" xfId="12" applyFont="1" applyFill="1" applyBorder="1" applyAlignment="1">
      <alignment horizontal="center" vertical="center" wrapText="1"/>
    </xf>
    <xf numFmtId="0" fontId="22" fillId="0" borderId="20" xfId="12" applyFont="1" applyFill="1" applyBorder="1" applyAlignment="1">
      <alignment horizontal="justify" vertical="center" wrapText="1"/>
    </xf>
    <xf numFmtId="1" fontId="13" fillId="0" borderId="20" xfId="12" applyNumberFormat="1" applyFont="1" applyBorder="1" applyAlignment="1">
      <alignment horizontal="center" vertical="center"/>
    </xf>
    <xf numFmtId="1" fontId="21" fillId="0" borderId="20" xfId="2" applyNumberFormat="1" applyFont="1" applyFill="1" applyBorder="1" applyAlignment="1">
      <alignment horizontal="center" vertical="center"/>
    </xf>
    <xf numFmtId="0" fontId="13" fillId="2" borderId="20" xfId="12" applyFont="1" applyFill="1" applyBorder="1" applyAlignment="1">
      <alignment vertical="center" wrapText="1"/>
    </xf>
    <xf numFmtId="1" fontId="13" fillId="0" borderId="20" xfId="12" applyNumberFormat="1" applyFont="1" applyFill="1" applyBorder="1" applyAlignment="1">
      <alignment horizontal="center" vertical="center" wrapText="1"/>
    </xf>
    <xf numFmtId="1" fontId="13" fillId="0" borderId="20" xfId="1" applyNumberFormat="1" applyFont="1" applyFill="1" applyBorder="1" applyAlignment="1">
      <alignment horizontal="center" vertical="center"/>
    </xf>
    <xf numFmtId="0" fontId="13" fillId="2" borderId="32" xfId="12" applyFont="1" applyFill="1" applyBorder="1"/>
    <xf numFmtId="0" fontId="21" fillId="0" borderId="33" xfId="12" applyFont="1" applyFill="1" applyBorder="1" applyAlignment="1">
      <alignment horizontal="center" vertical="center" wrapText="1"/>
    </xf>
    <xf numFmtId="0" fontId="21" fillId="0" borderId="33" xfId="12" applyFont="1" applyFill="1" applyBorder="1" applyAlignment="1">
      <alignment horizontal="left" vertical="center" wrapText="1"/>
    </xf>
    <xf numFmtId="0" fontId="13" fillId="2" borderId="33" xfId="12" applyFont="1" applyFill="1" applyBorder="1" applyAlignment="1">
      <alignment vertical="center" wrapText="1"/>
    </xf>
    <xf numFmtId="1" fontId="36" fillId="0" borderId="33" xfId="14" applyNumberFormat="1" applyFont="1" applyFill="1" applyBorder="1" applyAlignment="1">
      <alignment horizontal="center" vertical="center"/>
    </xf>
    <xf numFmtId="0" fontId="13" fillId="2" borderId="33" xfId="12" applyFont="1" applyFill="1" applyBorder="1" applyAlignment="1">
      <alignment horizontal="center" vertical="center" wrapText="1"/>
    </xf>
    <xf numFmtId="3" fontId="13" fillId="2" borderId="33" xfId="12" applyNumberFormat="1" applyFont="1" applyFill="1" applyBorder="1" applyAlignment="1">
      <alignment vertical="center" wrapText="1"/>
    </xf>
    <xf numFmtId="1" fontId="13" fillId="0" borderId="33" xfId="12" applyNumberFormat="1" applyFont="1" applyBorder="1" applyAlignment="1">
      <alignment horizontal="center" vertical="center"/>
    </xf>
    <xf numFmtId="1" fontId="21" fillId="0" borderId="33" xfId="2" applyNumberFormat="1" applyFont="1" applyFill="1" applyBorder="1" applyAlignment="1">
      <alignment horizontal="center" vertical="center"/>
    </xf>
    <xf numFmtId="169" fontId="22" fillId="0" borderId="33" xfId="24" applyNumberFormat="1" applyFont="1" applyFill="1" applyBorder="1" applyAlignment="1">
      <alignment horizontal="left" vertical="center" wrapText="1"/>
    </xf>
    <xf numFmtId="1" fontId="13" fillId="0" borderId="33" xfId="12" applyNumberFormat="1" applyFont="1" applyFill="1" applyBorder="1" applyAlignment="1">
      <alignment horizontal="center" vertical="center" wrapText="1"/>
    </xf>
    <xf numFmtId="1" fontId="13" fillId="0" borderId="33" xfId="1" applyNumberFormat="1" applyFont="1" applyFill="1" applyBorder="1" applyAlignment="1">
      <alignment horizontal="center" vertical="center"/>
    </xf>
    <xf numFmtId="0" fontId="13" fillId="4" borderId="32" xfId="12" applyFont="1" applyFill="1" applyBorder="1"/>
    <xf numFmtId="0" fontId="21" fillId="0" borderId="7" xfId="12" applyFont="1" applyFill="1" applyBorder="1" applyAlignment="1">
      <alignment horizontal="center" vertical="center" wrapText="1"/>
    </xf>
    <xf numFmtId="0" fontId="21" fillId="0" borderId="7" xfId="12" applyFont="1" applyFill="1" applyBorder="1" applyAlignment="1">
      <alignment horizontal="left" vertical="center" wrapText="1"/>
    </xf>
    <xf numFmtId="1" fontId="36" fillId="0" borderId="7" xfId="14" applyNumberFormat="1" applyFont="1" applyFill="1" applyBorder="1" applyAlignment="1">
      <alignment horizontal="center" vertical="center"/>
    </xf>
    <xf numFmtId="1" fontId="21" fillId="0" borderId="7" xfId="12" applyNumberFormat="1" applyFont="1" applyFill="1" applyBorder="1" applyAlignment="1">
      <alignment horizontal="left" vertical="center" wrapText="1"/>
    </xf>
    <xf numFmtId="0" fontId="22" fillId="0" borderId="7" xfId="12" applyFont="1" applyFill="1" applyBorder="1" applyAlignment="1">
      <alignment horizontal="left" vertical="center" wrapText="1"/>
    </xf>
    <xf numFmtId="0" fontId="13" fillId="2" borderId="7" xfId="12" applyFont="1" applyFill="1" applyBorder="1" applyAlignment="1">
      <alignment horizontal="center" vertical="center" wrapText="1"/>
    </xf>
    <xf numFmtId="0" fontId="22" fillId="0" borderId="7" xfId="12" applyFont="1" applyFill="1" applyBorder="1" applyAlignment="1">
      <alignment horizontal="justify" vertical="center" wrapText="1"/>
    </xf>
    <xf numFmtId="1" fontId="13" fillId="0" borderId="7" xfId="12" applyNumberFormat="1" applyFont="1" applyBorder="1" applyAlignment="1">
      <alignment horizontal="center" vertical="center"/>
    </xf>
    <xf numFmtId="1" fontId="21" fillId="0" borderId="7" xfId="2" applyNumberFormat="1" applyFont="1" applyFill="1" applyBorder="1" applyAlignment="1">
      <alignment horizontal="center" vertical="center"/>
    </xf>
    <xf numFmtId="0" fontId="13" fillId="2" borderId="7" xfId="12" applyFont="1" applyFill="1" applyBorder="1" applyAlignment="1">
      <alignment vertical="center" wrapText="1"/>
    </xf>
    <xf numFmtId="169" fontId="22" fillId="0" borderId="7" xfId="24" applyNumberFormat="1" applyFont="1" applyFill="1" applyBorder="1" applyAlignment="1">
      <alignment horizontal="left" vertical="center" wrapText="1"/>
    </xf>
    <xf numFmtId="1" fontId="13" fillId="0" borderId="7" xfId="12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/>
    </xf>
    <xf numFmtId="0" fontId="21" fillId="2" borderId="20" xfId="12" applyFont="1" applyFill="1" applyBorder="1" applyAlignment="1">
      <alignment horizontal="center" vertical="center" wrapText="1"/>
    </xf>
    <xf numFmtId="0" fontId="21" fillId="0" borderId="20" xfId="12" applyFont="1" applyFill="1" applyBorder="1" applyAlignment="1">
      <alignment horizontal="center" vertical="center" wrapText="1"/>
    </xf>
    <xf numFmtId="0" fontId="21" fillId="2" borderId="20" xfId="12" applyFont="1" applyFill="1" applyBorder="1" applyAlignment="1">
      <alignment horizontal="left" vertical="center" wrapText="1"/>
    </xf>
    <xf numFmtId="1" fontId="21" fillId="2" borderId="20" xfId="12" applyNumberFormat="1" applyFont="1" applyFill="1" applyBorder="1" applyAlignment="1">
      <alignment horizontal="center" vertical="center" wrapText="1"/>
    </xf>
    <xf numFmtId="1" fontId="21" fillId="2" borderId="20" xfId="12" applyNumberFormat="1" applyFont="1" applyFill="1" applyBorder="1" applyAlignment="1">
      <alignment horizontal="left" vertical="center" wrapText="1"/>
    </xf>
    <xf numFmtId="0" fontId="22" fillId="2" borderId="20" xfId="12" applyFont="1" applyFill="1" applyBorder="1" applyAlignment="1">
      <alignment horizontal="left" vertical="center" wrapText="1"/>
    </xf>
    <xf numFmtId="0" fontId="22" fillId="2" borderId="20" xfId="12" applyFont="1" applyFill="1" applyBorder="1" applyAlignment="1">
      <alignment horizontal="justify" vertical="center" wrapText="1"/>
    </xf>
    <xf numFmtId="169" fontId="22" fillId="0" borderId="34" xfId="24" applyNumberFormat="1" applyFont="1" applyFill="1" applyBorder="1" applyAlignment="1">
      <alignment horizontal="left" vertical="center" wrapText="1"/>
    </xf>
    <xf numFmtId="1" fontId="13" fillId="2" borderId="20" xfId="12" applyNumberFormat="1" applyFont="1" applyFill="1" applyBorder="1" applyAlignment="1">
      <alignment horizontal="center" vertical="center" wrapText="1"/>
    </xf>
    <xf numFmtId="0" fontId="13" fillId="2" borderId="20" xfId="12" applyFont="1" applyFill="1" applyBorder="1"/>
    <xf numFmtId="1" fontId="21" fillId="0" borderId="20" xfId="12" applyNumberFormat="1" applyFont="1" applyFill="1" applyBorder="1" applyAlignment="1">
      <alignment horizontal="left" vertical="center" wrapText="1"/>
    </xf>
    <xf numFmtId="0" fontId="13" fillId="2" borderId="7" xfId="12" applyFont="1" applyFill="1" applyBorder="1"/>
    <xf numFmtId="1" fontId="21" fillId="2" borderId="7" xfId="12" applyNumberFormat="1" applyFont="1" applyFill="1" applyBorder="1" applyAlignment="1">
      <alignment horizontal="center" vertical="center" wrapText="1"/>
    </xf>
    <xf numFmtId="0" fontId="21" fillId="0" borderId="20" xfId="12" applyFont="1" applyFill="1" applyBorder="1" applyAlignment="1">
      <alignment horizontal="left" vertical="center" wrapText="1"/>
    </xf>
    <xf numFmtId="0" fontId="22" fillId="0" borderId="20" xfId="12" applyFont="1" applyFill="1" applyBorder="1" applyAlignment="1">
      <alignment horizontal="left" vertical="center" wrapText="1"/>
    </xf>
    <xf numFmtId="0" fontId="13" fillId="4" borderId="20" xfId="12" applyFont="1" applyFill="1" applyBorder="1"/>
    <xf numFmtId="0" fontId="13" fillId="4" borderId="7" xfId="12" applyFont="1" applyFill="1" applyBorder="1"/>
    <xf numFmtId="0" fontId="13" fillId="0" borderId="7" xfId="12" applyFont="1" applyFill="1" applyBorder="1" applyAlignment="1">
      <alignment horizontal="center" vertical="center"/>
    </xf>
    <xf numFmtId="0" fontId="13" fillId="0" borderId="7" xfId="12" applyFont="1" applyFill="1" applyBorder="1" applyAlignment="1">
      <alignment horizontal="center" vertical="center" wrapText="1"/>
    </xf>
    <xf numFmtId="9" fontId="13" fillId="0" borderId="7" xfId="12" applyNumberFormat="1" applyFont="1" applyFill="1" applyBorder="1" applyAlignment="1">
      <alignment horizontal="center" vertical="center"/>
    </xf>
    <xf numFmtId="0" fontId="13" fillId="2" borderId="7" xfId="12" applyFont="1" applyFill="1" applyBorder="1" applyAlignment="1">
      <alignment horizontal="left" vertical="top" wrapText="1"/>
    </xf>
    <xf numFmtId="0" fontId="13" fillId="0" borderId="7" xfId="12" applyFont="1" applyFill="1" applyBorder="1" applyAlignment="1">
      <alignment horizontal="left" vertical="center" wrapText="1"/>
    </xf>
    <xf numFmtId="0" fontId="13" fillId="2" borderId="7" xfId="12" applyFont="1" applyFill="1" applyBorder="1" applyAlignment="1">
      <alignment horizontal="left" vertical="center" wrapText="1"/>
    </xf>
    <xf numFmtId="0" fontId="13" fillId="0" borderId="20" xfId="12" applyFont="1" applyFill="1" applyBorder="1" applyAlignment="1">
      <alignment horizontal="center" vertical="center"/>
    </xf>
    <xf numFmtId="0" fontId="13" fillId="0" borderId="20" xfId="12" applyFont="1" applyFill="1" applyBorder="1" applyAlignment="1">
      <alignment horizontal="center" vertical="center" wrapText="1"/>
    </xf>
    <xf numFmtId="9" fontId="13" fillId="0" borderId="20" xfId="12" applyNumberFormat="1" applyFont="1" applyFill="1" applyBorder="1" applyAlignment="1">
      <alignment horizontal="center" vertical="center"/>
    </xf>
    <xf numFmtId="0" fontId="13" fillId="2" borderId="20" xfId="12" applyFont="1" applyFill="1" applyBorder="1" applyAlignment="1">
      <alignment horizontal="left" vertical="center" wrapText="1"/>
    </xf>
    <xf numFmtId="0" fontId="13" fillId="2" borderId="20" xfId="12" applyFont="1" applyFill="1" applyBorder="1" applyAlignment="1">
      <alignment horizontal="left" vertical="top" wrapText="1"/>
    </xf>
    <xf numFmtId="0" fontId="13" fillId="0" borderId="20" xfId="12" applyFont="1" applyFill="1" applyBorder="1" applyAlignment="1">
      <alignment horizontal="left" vertical="center" wrapText="1"/>
    </xf>
    <xf numFmtId="1" fontId="13" fillId="0" borderId="7" xfId="12" applyNumberFormat="1" applyFont="1" applyFill="1" applyBorder="1" applyAlignment="1">
      <alignment horizontal="center" vertical="center"/>
    </xf>
    <xf numFmtId="1" fontId="13" fillId="0" borderId="20" xfId="12" applyNumberFormat="1" applyFont="1" applyFill="1" applyBorder="1" applyAlignment="1">
      <alignment horizontal="center" vertical="center"/>
    </xf>
    <xf numFmtId="0" fontId="13" fillId="0" borderId="8" xfId="12" applyFont="1" applyFill="1" applyBorder="1" applyAlignment="1">
      <alignment horizontal="left" vertical="top" wrapText="1"/>
    </xf>
    <xf numFmtId="0" fontId="18" fillId="2" borderId="13" xfId="29" applyNumberFormat="1" applyFont="1" applyFill="1" applyBorder="1" applyAlignment="1">
      <alignment horizontal="center" vertical="center" wrapText="1"/>
    </xf>
    <xf numFmtId="0" fontId="40" fillId="0" borderId="0" xfId="12" applyNumberFormat="1" applyFont="1" applyFill="1" applyAlignment="1">
      <alignment horizontal="center"/>
    </xf>
    <xf numFmtId="0" fontId="40" fillId="2" borderId="8" xfId="9" applyNumberFormat="1" applyFont="1" applyFill="1" applyBorder="1" applyAlignment="1">
      <alignment horizontal="center" vertical="center" wrapText="1"/>
    </xf>
    <xf numFmtId="0" fontId="40" fillId="2" borderId="8" xfId="20" applyNumberFormat="1" applyFont="1" applyFill="1" applyBorder="1" applyAlignment="1">
      <alignment horizontal="center" vertical="center" wrapText="1"/>
    </xf>
    <xf numFmtId="0" fontId="40" fillId="2" borderId="7" xfId="1" applyNumberFormat="1" applyFont="1" applyFill="1" applyBorder="1" applyAlignment="1">
      <alignment horizontal="center" vertical="center" wrapText="1"/>
    </xf>
    <xf numFmtId="1" fontId="31" fillId="0" borderId="8" xfId="9" applyNumberFormat="1" applyFont="1" applyFill="1" applyBorder="1" applyAlignment="1">
      <alignment horizontal="center" vertical="center"/>
    </xf>
    <xf numFmtId="0" fontId="40" fillId="2" borderId="8" xfId="35" applyNumberFormat="1" applyFont="1" applyFill="1" applyBorder="1" applyAlignment="1">
      <alignment horizontal="center" vertical="center" wrapText="1"/>
    </xf>
    <xf numFmtId="0" fontId="40" fillId="2" borderId="8" xfId="22" applyNumberFormat="1" applyFont="1" applyFill="1" applyBorder="1" applyAlignment="1">
      <alignment horizontal="center" vertical="center" wrapText="1"/>
    </xf>
    <xf numFmtId="0" fontId="40" fillId="2" borderId="8" xfId="1" applyNumberFormat="1" applyFont="1" applyFill="1" applyBorder="1" applyAlignment="1">
      <alignment horizontal="center" vertical="center"/>
    </xf>
    <xf numFmtId="0" fontId="40" fillId="2" borderId="8" xfId="2" applyNumberFormat="1" applyFont="1" applyFill="1" applyBorder="1" applyAlignment="1">
      <alignment horizontal="center" vertical="center"/>
    </xf>
    <xf numFmtId="0" fontId="40" fillId="2" borderId="8" xfId="9" applyNumberFormat="1" applyFont="1" applyFill="1" applyBorder="1" applyAlignment="1">
      <alignment horizontal="center" vertical="center" textRotation="90" wrapText="1"/>
    </xf>
    <xf numFmtId="0" fontId="40" fillId="2" borderId="8" xfId="12" applyNumberFormat="1" applyFont="1" applyFill="1" applyBorder="1" applyAlignment="1">
      <alignment horizontal="center" vertical="center" wrapText="1"/>
    </xf>
    <xf numFmtId="0" fontId="40" fillId="2" borderId="0" xfId="12" applyNumberFormat="1" applyFont="1" applyFill="1" applyAlignment="1">
      <alignment horizontal="center"/>
    </xf>
    <xf numFmtId="0" fontId="10" fillId="4" borderId="0" xfId="12" applyFill="1"/>
    <xf numFmtId="0" fontId="40" fillId="2" borderId="8" xfId="1" applyNumberFormat="1" applyFont="1" applyFill="1" applyBorder="1" applyAlignment="1">
      <alignment horizontal="center" vertical="center" wrapText="1"/>
    </xf>
    <xf numFmtId="0" fontId="40" fillId="2" borderId="8" xfId="14" applyNumberFormat="1" applyFont="1" applyFill="1" applyBorder="1" applyAlignment="1">
      <alignment horizontal="center" vertical="center" wrapText="1"/>
    </xf>
    <xf numFmtId="0" fontId="40" fillId="3" borderId="8" xfId="12" applyNumberFormat="1" applyFont="1" applyFill="1" applyBorder="1" applyAlignment="1">
      <alignment horizontal="center" vertical="center" wrapText="1"/>
    </xf>
    <xf numFmtId="0" fontId="40" fillId="3" borderId="5" xfId="12" applyNumberFormat="1" applyFont="1" applyFill="1" applyBorder="1" applyAlignment="1">
      <alignment horizontal="center" vertical="center" wrapText="1"/>
    </xf>
    <xf numFmtId="0" fontId="40" fillId="3" borderId="8" xfId="12" applyNumberFormat="1" applyFont="1" applyFill="1" applyBorder="1" applyAlignment="1">
      <alignment horizontal="center" vertical="center"/>
    </xf>
    <xf numFmtId="0" fontId="40" fillId="3" borderId="8" xfId="12" applyNumberFormat="1" applyFont="1" applyFill="1" applyBorder="1" applyAlignment="1">
      <alignment horizontal="center" vertical="top" wrapText="1"/>
    </xf>
    <xf numFmtId="0" fontId="40" fillId="3" borderId="8" xfId="1" applyNumberFormat="1" applyFont="1" applyFill="1" applyBorder="1" applyAlignment="1">
      <alignment horizontal="center" vertical="center"/>
    </xf>
    <xf numFmtId="0" fontId="40" fillId="3" borderId="8" xfId="2" applyNumberFormat="1" applyFont="1" applyFill="1" applyBorder="1" applyAlignment="1">
      <alignment horizontal="center" vertical="center"/>
    </xf>
    <xf numFmtId="0" fontId="40" fillId="3" borderId="7" xfId="2" applyNumberFormat="1" applyFont="1" applyFill="1" applyBorder="1" applyAlignment="1">
      <alignment horizontal="center" vertical="center"/>
    </xf>
    <xf numFmtId="0" fontId="8" fillId="2" borderId="5" xfId="12" applyFont="1" applyFill="1" applyBorder="1" applyAlignment="1">
      <alignment vertical="center" wrapText="1"/>
    </xf>
    <xf numFmtId="0" fontId="22" fillId="2" borderId="8" xfId="12" applyFont="1" applyFill="1" applyBorder="1" applyAlignment="1">
      <alignment horizontal="justify" vertical="top" wrapText="1"/>
    </xf>
    <xf numFmtId="3" fontId="13" fillId="2" borderId="8" xfId="1" applyNumberFormat="1" applyFont="1" applyFill="1" applyBorder="1" applyAlignment="1">
      <alignment horizontal="right" vertical="center"/>
    </xf>
    <xf numFmtId="167" fontId="21" fillId="2" borderId="8" xfId="2" applyFont="1" applyFill="1" applyBorder="1" applyAlignment="1">
      <alignment horizontal="center" vertical="center"/>
    </xf>
    <xf numFmtId="41" fontId="0" fillId="2" borderId="8" xfId="1" applyNumberFormat="1" applyFont="1" applyFill="1" applyBorder="1"/>
    <xf numFmtId="167" fontId="21" fillId="2" borderId="7" xfId="2" applyFont="1" applyFill="1" applyBorder="1" applyAlignment="1">
      <alignment horizontal="center" vertical="center"/>
    </xf>
    <xf numFmtId="173" fontId="38" fillId="2" borderId="8" xfId="36" applyNumberFormat="1" applyFont="1" applyFill="1" applyBorder="1" applyAlignment="1" applyProtection="1">
      <alignment vertical="center"/>
    </xf>
    <xf numFmtId="0" fontId="10" fillId="2" borderId="1" xfId="12" applyFont="1" applyFill="1" applyBorder="1" applyAlignment="1">
      <alignment horizontal="justify" vertical="top" wrapText="1"/>
    </xf>
    <xf numFmtId="41" fontId="8" fillId="2" borderId="8" xfId="12" applyNumberFormat="1" applyFont="1" applyFill="1" applyBorder="1" applyAlignment="1">
      <alignment wrapText="1"/>
    </xf>
    <xf numFmtId="0" fontId="22" fillId="2" borderId="8" xfId="12" applyFont="1" applyFill="1" applyBorder="1" applyAlignment="1">
      <alignment horizontal="center" vertical="center" wrapText="1"/>
    </xf>
    <xf numFmtId="0" fontId="10" fillId="4" borderId="8" xfId="12" applyFill="1" applyBorder="1"/>
    <xf numFmtId="169" fontId="13" fillId="2" borderId="8" xfId="1" applyNumberFormat="1" applyFont="1" applyFill="1" applyBorder="1" applyAlignment="1">
      <alignment horizontal="center" vertical="center"/>
    </xf>
    <xf numFmtId="0" fontId="42" fillId="2" borderId="8" xfId="12" applyFont="1" applyFill="1" applyBorder="1" applyAlignment="1">
      <alignment horizontal="justify" vertical="top"/>
    </xf>
    <xf numFmtId="0" fontId="21" fillId="2" borderId="1" xfId="12" applyFont="1" applyFill="1" applyBorder="1" applyAlignment="1">
      <alignment horizontal="center" vertical="center" wrapText="1"/>
    </xf>
    <xf numFmtId="0" fontId="8" fillId="0" borderId="0" xfId="37" applyFont="1" applyFill="1" applyAlignment="1">
      <alignment vertical="center" wrapText="1"/>
    </xf>
    <xf numFmtId="0" fontId="9" fillId="0" borderId="0" xfId="37" applyFont="1" applyFill="1" applyAlignment="1">
      <alignment horizontal="left" vertical="center" wrapText="1"/>
    </xf>
    <xf numFmtId="0" fontId="1" fillId="0" borderId="0" xfId="37" applyFill="1" applyBorder="1"/>
    <xf numFmtId="0" fontId="1" fillId="0" borderId="0" xfId="37" applyFill="1"/>
    <xf numFmtId="0" fontId="9" fillId="0" borderId="0" xfId="37" applyFont="1" applyFill="1" applyAlignment="1">
      <alignment horizontal="center" vertical="center" wrapText="1"/>
    </xf>
    <xf numFmtId="166" fontId="9" fillId="0" borderId="0" xfId="38" applyNumberFormat="1" applyFont="1" applyFill="1" applyAlignment="1">
      <alignment horizontal="left" vertical="center" wrapText="1"/>
    </xf>
    <xf numFmtId="0" fontId="8" fillId="0" borderId="0" xfId="37" applyFont="1" applyFill="1" applyAlignment="1">
      <alignment wrapText="1"/>
    </xf>
    <xf numFmtId="0" fontId="8" fillId="0" borderId="0" xfId="37" applyFont="1" applyFill="1" applyAlignment="1">
      <alignment horizontal="center" vertical="center" wrapText="1"/>
    </xf>
    <xf numFmtId="0" fontId="25" fillId="3" borderId="3" xfId="37" applyFont="1" applyFill="1" applyBorder="1" applyAlignment="1">
      <alignment horizontal="center" vertical="center" wrapText="1"/>
    </xf>
    <xf numFmtId="0" fontId="25" fillId="3" borderId="4" xfId="37" applyFont="1" applyFill="1" applyBorder="1" applyAlignment="1">
      <alignment horizontal="center" vertical="center" wrapText="1"/>
    </xf>
    <xf numFmtId="0" fontId="21" fillId="0" borderId="0" xfId="37" applyFont="1" applyFill="1" applyBorder="1"/>
    <xf numFmtId="0" fontId="21" fillId="0" borderId="0" xfId="37" applyFont="1" applyFill="1"/>
    <xf numFmtId="49" fontId="25" fillId="0" borderId="4" xfId="37" applyNumberFormat="1" applyFont="1" applyFill="1" applyBorder="1" applyAlignment="1">
      <alignment horizontal="center" vertical="center" wrapText="1"/>
    </xf>
    <xf numFmtId="0" fontId="25" fillId="0" borderId="8" xfId="37" applyFont="1" applyFill="1" applyBorder="1" applyAlignment="1">
      <alignment horizontal="center" vertical="center" textRotation="90" wrapText="1"/>
    </xf>
    <xf numFmtId="169" fontId="22" fillId="2" borderId="8" xfId="38" applyNumberFormat="1" applyFont="1" applyFill="1" applyBorder="1" applyAlignment="1">
      <alignment vertical="center" wrapText="1"/>
    </xf>
    <xf numFmtId="169" fontId="13" fillId="2" borderId="8" xfId="38" applyNumberFormat="1" applyFont="1" applyFill="1" applyBorder="1" applyAlignment="1">
      <alignment horizontal="center" vertical="center" wrapText="1"/>
    </xf>
    <xf numFmtId="169" fontId="22" fillId="0" borderId="5" xfId="38" applyNumberFormat="1" applyFont="1" applyFill="1" applyBorder="1" applyAlignment="1">
      <alignment horizontal="center" vertical="center" wrapText="1"/>
    </xf>
    <xf numFmtId="1" fontId="13" fillId="0" borderId="8" xfId="37" applyNumberFormat="1" applyFont="1" applyFill="1" applyBorder="1" applyAlignment="1">
      <alignment horizontal="center" vertical="center"/>
    </xf>
    <xf numFmtId="169" fontId="22" fillId="2" borderId="8" xfId="38" applyNumberFormat="1" applyFont="1" applyFill="1" applyBorder="1" applyAlignment="1">
      <alignment horizontal="left" vertical="center" wrapText="1"/>
    </xf>
    <xf numFmtId="169" fontId="22" fillId="0" borderId="8" xfId="38" applyNumberFormat="1" applyFont="1" applyFill="1" applyBorder="1" applyAlignment="1">
      <alignment horizontal="justify" vertical="center" wrapText="1"/>
    </xf>
    <xf numFmtId="1" fontId="13" fillId="0" borderId="8" xfId="38" applyNumberFormat="1" applyFont="1" applyFill="1" applyBorder="1" applyAlignment="1">
      <alignment horizontal="center" vertical="center"/>
    </xf>
    <xf numFmtId="0" fontId="13" fillId="0" borderId="8" xfId="37" applyFont="1" applyFill="1" applyBorder="1" applyAlignment="1">
      <alignment vertical="center" wrapText="1"/>
    </xf>
    <xf numFmtId="1" fontId="25" fillId="0" borderId="8" xfId="39" applyNumberFormat="1" applyFont="1" applyFill="1" applyBorder="1" applyAlignment="1">
      <alignment horizontal="center" vertical="center" wrapText="1"/>
    </xf>
    <xf numFmtId="1" fontId="13" fillId="2" borderId="8" xfId="39" applyNumberFormat="1" applyFont="1" applyFill="1" applyBorder="1" applyAlignment="1">
      <alignment horizontal="center" vertical="center" wrapText="1"/>
    </xf>
    <xf numFmtId="1" fontId="21" fillId="0" borderId="8" xfId="37" applyNumberFormat="1" applyFont="1" applyBorder="1" applyAlignment="1">
      <alignment horizontal="center" vertical="center"/>
    </xf>
    <xf numFmtId="1" fontId="13" fillId="0" borderId="8" xfId="39" applyNumberFormat="1" applyFont="1" applyFill="1" applyBorder="1" applyAlignment="1">
      <alignment horizontal="center" vertical="center" wrapText="1"/>
    </xf>
    <xf numFmtId="0" fontId="13" fillId="0" borderId="14" xfId="37" applyFont="1" applyFill="1" applyBorder="1" applyAlignment="1">
      <alignment vertical="center" wrapText="1"/>
    </xf>
    <xf numFmtId="1" fontId="43" fillId="0" borderId="8" xfId="37" applyNumberFormat="1" applyFont="1" applyBorder="1" applyAlignment="1">
      <alignment horizontal="center" vertical="center"/>
    </xf>
    <xf numFmtId="169" fontId="22" fillId="0" borderId="8" xfId="38" applyNumberFormat="1" applyFont="1" applyFill="1" applyBorder="1" applyAlignment="1">
      <alignment horizontal="center" vertical="center" wrapText="1"/>
    </xf>
    <xf numFmtId="1" fontId="21" fillId="0" borderId="8" xfId="40" applyNumberFormat="1" applyFont="1" applyFill="1" applyBorder="1" applyAlignment="1">
      <alignment horizontal="center" vertical="center"/>
    </xf>
    <xf numFmtId="169" fontId="13" fillId="0" borderId="8" xfId="38" applyNumberFormat="1" applyFont="1" applyFill="1" applyBorder="1" applyAlignment="1">
      <alignment horizontal="center" vertical="center" wrapText="1"/>
    </xf>
    <xf numFmtId="169" fontId="22" fillId="0" borderId="8" xfId="38" applyNumberFormat="1" applyFont="1" applyFill="1" applyBorder="1" applyAlignment="1">
      <alignment horizontal="left" vertical="center" wrapText="1"/>
    </xf>
    <xf numFmtId="1" fontId="21" fillId="0" borderId="8" xfId="37" applyNumberFormat="1" applyFont="1" applyFill="1" applyBorder="1" applyAlignment="1">
      <alignment horizontal="center" vertical="center"/>
    </xf>
    <xf numFmtId="1" fontId="43" fillId="0" borderId="8" xfId="37" applyNumberFormat="1" applyFont="1" applyFill="1" applyBorder="1" applyAlignment="1">
      <alignment horizontal="center" vertical="center"/>
    </xf>
    <xf numFmtId="0" fontId="21" fillId="0" borderId="8" xfId="37" applyFont="1" applyFill="1" applyBorder="1"/>
    <xf numFmtId="9" fontId="13" fillId="2" borderId="8" xfId="11" applyFont="1" applyFill="1" applyBorder="1" applyAlignment="1">
      <alignment horizontal="center" vertical="center" wrapText="1"/>
    </xf>
    <xf numFmtId="1" fontId="13" fillId="0" borderId="8" xfId="37" applyNumberFormat="1" applyFont="1" applyBorder="1" applyAlignment="1">
      <alignment horizontal="center" vertical="center"/>
    </xf>
    <xf numFmtId="0" fontId="13" fillId="0" borderId="8" xfId="37" applyFont="1" applyFill="1" applyBorder="1" applyAlignment="1">
      <alignment horizontal="left" vertical="center" wrapText="1"/>
    </xf>
    <xf numFmtId="169" fontId="13" fillId="0" borderId="8" xfId="38" applyNumberFormat="1" applyFont="1" applyFill="1" applyBorder="1" applyAlignment="1">
      <alignment horizontal="justify" vertical="center" wrapText="1"/>
    </xf>
    <xf numFmtId="0" fontId="25" fillId="3" borderId="8" xfId="37" applyFont="1" applyFill="1" applyBorder="1" applyAlignment="1">
      <alignment vertical="center" wrapText="1"/>
    </xf>
    <xf numFmtId="9" fontId="25" fillId="3" borderId="8" xfId="37" applyNumberFormat="1" applyFont="1" applyFill="1" applyBorder="1" applyAlignment="1">
      <alignment horizontal="center" vertical="center" wrapText="1"/>
    </xf>
    <xf numFmtId="0" fontId="26" fillId="3" borderId="8" xfId="37" applyFont="1" applyFill="1" applyBorder="1" applyAlignment="1">
      <alignment horizontal="center" vertical="center" wrapText="1"/>
    </xf>
    <xf numFmtId="1" fontId="25" fillId="3" borderId="8" xfId="37" applyNumberFormat="1" applyFont="1" applyFill="1" applyBorder="1" applyAlignment="1">
      <alignment horizontal="center" vertical="center"/>
    </xf>
    <xf numFmtId="0" fontId="26" fillId="3" borderId="8" xfId="37" applyFont="1" applyFill="1" applyBorder="1" applyAlignment="1">
      <alignment vertical="top" wrapText="1"/>
    </xf>
    <xf numFmtId="0" fontId="44" fillId="3" borderId="8" xfId="37" applyFont="1" applyFill="1" applyBorder="1" applyAlignment="1">
      <alignment horizontal="center" vertical="center" wrapText="1"/>
    </xf>
    <xf numFmtId="1" fontId="25" fillId="3" borderId="8" xfId="38" applyNumberFormat="1" applyFont="1" applyFill="1" applyBorder="1" applyAlignment="1">
      <alignment horizontal="center" vertical="center"/>
    </xf>
    <xf numFmtId="1" fontId="26" fillId="3" borderId="8" xfId="40" applyNumberFormat="1" applyFont="1" applyFill="1" applyBorder="1" applyAlignment="1">
      <alignment horizontal="center" vertical="center"/>
    </xf>
    <xf numFmtId="0" fontId="25" fillId="3" borderId="1" xfId="37" applyFont="1" applyFill="1" applyBorder="1" applyAlignment="1">
      <alignment horizontal="justify" vertical="top" wrapText="1"/>
    </xf>
    <xf numFmtId="41" fontId="25" fillId="3" borderId="8" xfId="37" applyNumberFormat="1" applyFont="1" applyFill="1" applyBorder="1" applyAlignment="1">
      <alignment horizontal="center" vertical="center" wrapText="1"/>
    </xf>
    <xf numFmtId="41" fontId="25" fillId="3" borderId="8" xfId="37" applyNumberFormat="1" applyFont="1" applyFill="1" applyBorder="1" applyAlignment="1">
      <alignment horizontal="right" vertical="center" wrapText="1"/>
    </xf>
    <xf numFmtId="41" fontId="26" fillId="3" borderId="8" xfId="40" applyFont="1" applyFill="1" applyBorder="1" applyAlignment="1">
      <alignment horizontal="center" vertical="center"/>
    </xf>
    <xf numFmtId="41" fontId="25" fillId="3" borderId="8" xfId="38" applyNumberFormat="1" applyFont="1" applyFill="1" applyBorder="1"/>
    <xf numFmtId="0" fontId="25" fillId="3" borderId="8" xfId="37" applyFont="1" applyFill="1" applyBorder="1"/>
    <xf numFmtId="0" fontId="25" fillId="0" borderId="0" xfId="37" applyFont="1" applyFill="1" applyBorder="1"/>
    <xf numFmtId="0" fontId="25" fillId="0" borderId="8" xfId="37" applyFont="1" applyFill="1" applyBorder="1"/>
    <xf numFmtId="0" fontId="1" fillId="0" borderId="0" xfId="37" applyFill="1" applyAlignment="1">
      <alignment horizontal="center" vertical="center"/>
    </xf>
    <xf numFmtId="0" fontId="18" fillId="2" borderId="13" xfId="41" applyNumberFormat="1" applyFont="1" applyFill="1" applyBorder="1" applyAlignment="1">
      <alignment horizontal="center" vertical="center" wrapText="1"/>
    </xf>
    <xf numFmtId="174" fontId="15" fillId="3" borderId="8" xfId="42" applyFont="1" applyFill="1" applyBorder="1"/>
    <xf numFmtId="175" fontId="15" fillId="3" borderId="8" xfId="42" applyNumberFormat="1" applyFont="1" applyFill="1" applyBorder="1"/>
    <xf numFmtId="3" fontId="10" fillId="0" borderId="0" xfId="12" applyNumberFormat="1" applyFont="1"/>
    <xf numFmtId="171" fontId="0" fillId="0" borderId="0" xfId="1" applyNumberFormat="1" applyFont="1"/>
    <xf numFmtId="166" fontId="9" fillId="2" borderId="0" xfId="35" applyNumberFormat="1" applyFont="1" applyFill="1" applyAlignment="1">
      <alignment horizontal="left" vertical="center" wrapText="1"/>
    </xf>
    <xf numFmtId="169" fontId="33" fillId="0" borderId="8" xfId="35" applyNumberFormat="1" applyFont="1" applyFill="1" applyBorder="1" applyAlignment="1">
      <alignment horizontal="center" vertical="center" wrapText="1"/>
    </xf>
    <xf numFmtId="1" fontId="25" fillId="3" borderId="8" xfId="19" applyNumberFormat="1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vertical="center" wrapText="1"/>
    </xf>
    <xf numFmtId="0" fontId="21" fillId="0" borderId="8" xfId="12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/>
    </xf>
    <xf numFmtId="0" fontId="21" fillId="0" borderId="8" xfId="12" applyFont="1" applyFill="1" applyBorder="1" applyAlignment="1">
      <alignment vertical="center" wrapText="1"/>
    </xf>
    <xf numFmtId="0" fontId="10" fillId="0" borderId="8" xfId="12" applyNumberFormat="1" applyFill="1" applyBorder="1" applyAlignment="1">
      <alignment horizontal="center" vertical="center"/>
    </xf>
    <xf numFmtId="0" fontId="21" fillId="2" borderId="8" xfId="12" applyFont="1" applyFill="1" applyBorder="1" applyAlignment="1">
      <alignment vertical="center" wrapText="1"/>
    </xf>
    <xf numFmtId="0" fontId="21" fillId="2" borderId="8" xfId="12" applyNumberFormat="1" applyFont="1" applyFill="1" applyBorder="1" applyAlignment="1">
      <alignment horizontal="center" vertical="center" wrapText="1"/>
    </xf>
    <xf numFmtId="0" fontId="8" fillId="2" borderId="9" xfId="12" applyNumberFormat="1" applyFont="1" applyFill="1" applyBorder="1" applyAlignment="1">
      <alignment horizontal="center" vertical="center" wrapText="1"/>
    </xf>
    <xf numFmtId="0" fontId="21" fillId="2" borderId="0" xfId="12" applyNumberFormat="1" applyFont="1" applyFill="1" applyBorder="1" applyAlignment="1">
      <alignment horizontal="center" vertical="center" wrapText="1"/>
    </xf>
    <xf numFmtId="0" fontId="24" fillId="3" borderId="8" xfId="12" applyNumberFormat="1" applyFont="1" applyFill="1" applyBorder="1" applyAlignment="1">
      <alignment horizontal="center" vertical="center"/>
    </xf>
    <xf numFmtId="0" fontId="15" fillId="0" borderId="8" xfId="12" applyNumberFormat="1" applyFont="1" applyBorder="1" applyAlignment="1">
      <alignment horizontal="center" vertical="center"/>
    </xf>
    <xf numFmtId="0" fontId="10" fillId="0" borderId="0" xfId="12" applyNumberFormat="1" applyBorder="1" applyAlignment="1">
      <alignment horizontal="center" vertical="center"/>
    </xf>
    <xf numFmtId="0" fontId="15" fillId="3" borderId="0" xfId="12" applyNumberFormat="1" applyFont="1" applyFill="1" applyBorder="1" applyAlignment="1">
      <alignment horizontal="center" vertical="center"/>
    </xf>
    <xf numFmtId="3" fontId="9" fillId="3" borderId="8" xfId="12" applyNumberFormat="1" applyFont="1" applyFill="1" applyBorder="1" applyAlignment="1">
      <alignment vertical="center" wrapText="1"/>
    </xf>
    <xf numFmtId="170" fontId="24" fillId="3" borderId="8" xfId="12" applyNumberFormat="1" applyFont="1" applyFill="1" applyBorder="1"/>
    <xf numFmtId="170" fontId="9" fillId="3" borderId="8" xfId="12" applyNumberFormat="1" applyFont="1" applyFill="1" applyBorder="1" applyAlignment="1">
      <alignment vertical="center" wrapText="1"/>
    </xf>
    <xf numFmtId="170" fontId="9" fillId="3" borderId="0" xfId="12" applyNumberFormat="1" applyFont="1" applyFill="1" applyBorder="1" applyAlignment="1">
      <alignment vertical="center" wrapText="1"/>
    </xf>
    <xf numFmtId="3" fontId="10" fillId="2" borderId="0" xfId="12" applyNumberFormat="1" applyFill="1" applyAlignment="1">
      <alignment vertical="center"/>
    </xf>
    <xf numFmtId="3" fontId="9" fillId="2" borderId="0" xfId="12" applyNumberFormat="1" applyFont="1" applyFill="1" applyAlignment="1">
      <alignment horizontal="left" vertical="center" wrapText="1"/>
    </xf>
    <xf numFmtId="0" fontId="8" fillId="2" borderId="0" xfId="12" applyFont="1" applyFill="1" applyBorder="1"/>
    <xf numFmtId="0" fontId="45" fillId="2" borderId="0" xfId="12" applyFont="1" applyFill="1" applyAlignment="1">
      <alignment horizontal="center" vertical="center" wrapText="1"/>
    </xf>
    <xf numFmtId="0" fontId="8" fillId="2" borderId="0" xfId="12" applyFont="1" applyFill="1" applyAlignment="1">
      <alignment horizontal="center" vertical="top" wrapText="1"/>
    </xf>
    <xf numFmtId="0" fontId="8" fillId="0" borderId="0" xfId="12" applyFont="1" applyFill="1" applyAlignment="1">
      <alignment horizontal="center" vertical="center" wrapText="1"/>
    </xf>
    <xf numFmtId="167" fontId="8" fillId="2" borderId="0" xfId="2" applyFont="1" applyFill="1" applyAlignment="1">
      <alignment horizontal="center" vertical="center" wrapText="1"/>
    </xf>
    <xf numFmtId="3" fontId="8" fillId="2" borderId="0" xfId="12" applyNumberFormat="1" applyFont="1" applyFill="1" applyAlignment="1">
      <alignment horizontal="center" vertical="center" wrapText="1"/>
    </xf>
    <xf numFmtId="0" fontId="8" fillId="0" borderId="0" xfId="12" applyFont="1" applyBorder="1"/>
    <xf numFmtId="0" fontId="8" fillId="2" borderId="0" xfId="12" applyFont="1" applyFill="1" applyBorder="1" applyAlignment="1">
      <alignment wrapText="1"/>
    </xf>
    <xf numFmtId="49" fontId="9" fillId="2" borderId="4" xfId="12" applyNumberFormat="1" applyFont="1" applyFill="1" applyBorder="1" applyAlignment="1">
      <alignment horizontal="center" vertical="center" wrapText="1"/>
    </xf>
    <xf numFmtId="0" fontId="9" fillId="2" borderId="8" xfId="12" applyFont="1" applyFill="1" applyBorder="1" applyAlignment="1">
      <alignment horizontal="center" vertical="center" textRotation="90" wrapText="1"/>
    </xf>
    <xf numFmtId="0" fontId="9" fillId="2" borderId="7" xfId="12" applyFont="1" applyFill="1" applyBorder="1" applyAlignment="1">
      <alignment horizontal="center" vertical="center" textRotation="90" wrapText="1"/>
    </xf>
    <xf numFmtId="0" fontId="8" fillId="0" borderId="0" xfId="12" applyFont="1" applyFill="1" applyBorder="1"/>
    <xf numFmtId="9" fontId="8" fillId="0" borderId="8" xfId="11" applyFont="1" applyFill="1" applyBorder="1" applyAlignment="1">
      <alignment vertical="center" wrapText="1"/>
    </xf>
    <xf numFmtId="9" fontId="8" fillId="0" borderId="5" xfId="11" applyFont="1" applyFill="1" applyBorder="1" applyAlignment="1">
      <alignment vertical="center" wrapText="1"/>
    </xf>
    <xf numFmtId="1" fontId="8" fillId="0" borderId="8" xfId="12" applyNumberFormat="1" applyFont="1" applyFill="1" applyBorder="1" applyAlignment="1">
      <alignment vertical="center" wrapText="1"/>
    </xf>
    <xf numFmtId="0" fontId="23" fillId="0" borderId="8" xfId="12" applyFont="1" applyFill="1" applyBorder="1" applyAlignment="1">
      <alignment horizontal="left" vertical="center" wrapText="1"/>
    </xf>
    <xf numFmtId="0" fontId="23" fillId="0" borderId="8" xfId="12" applyFont="1" applyFill="1" applyBorder="1" applyAlignment="1">
      <alignment horizontal="center" vertical="center"/>
    </xf>
    <xf numFmtId="0" fontId="47" fillId="0" borderId="8" xfId="12" applyFont="1" applyFill="1" applyBorder="1" applyAlignment="1">
      <alignment vertical="center" wrapText="1"/>
    </xf>
    <xf numFmtId="0" fontId="23" fillId="0" borderId="8" xfId="12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justify" vertical="top" wrapText="1"/>
    </xf>
    <xf numFmtId="37" fontId="8" fillId="0" borderId="5" xfId="1" applyNumberFormat="1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vertical="center"/>
    </xf>
    <xf numFmtId="9" fontId="8" fillId="0" borderId="8" xfId="20" applyFont="1" applyFill="1" applyBorder="1" applyAlignment="1">
      <alignment vertical="center" wrapText="1"/>
    </xf>
    <xf numFmtId="9" fontId="8" fillId="0" borderId="5" xfId="20" applyFont="1" applyFill="1" applyBorder="1" applyAlignment="1">
      <alignment vertical="center" wrapText="1"/>
    </xf>
    <xf numFmtId="9" fontId="23" fillId="0" borderId="8" xfId="12" applyNumberFormat="1" applyFont="1" applyFill="1" applyBorder="1" applyAlignment="1">
      <alignment horizontal="center" vertical="center" wrapText="1"/>
    </xf>
    <xf numFmtId="0" fontId="8" fillId="0" borderId="8" xfId="12" applyFont="1" applyFill="1" applyBorder="1" applyAlignment="1">
      <alignment horizontal="left" vertical="top" wrapText="1"/>
    </xf>
    <xf numFmtId="9" fontId="8" fillId="0" borderId="8" xfId="12" applyNumberFormat="1" applyFont="1" applyFill="1" applyBorder="1" applyAlignment="1">
      <alignment horizontal="center" vertical="center" wrapText="1"/>
    </xf>
    <xf numFmtId="1" fontId="8" fillId="0" borderId="5" xfId="12" applyNumberFormat="1" applyFont="1" applyFill="1" applyBorder="1" applyAlignment="1">
      <alignment vertical="center" wrapText="1"/>
    </xf>
    <xf numFmtId="0" fontId="8" fillId="0" borderId="8" xfId="12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horizontal="center" vertical="center"/>
    </xf>
    <xf numFmtId="0" fontId="8" fillId="0" borderId="0" xfId="12" applyFont="1" applyFill="1" applyAlignment="1">
      <alignment vertical="center"/>
    </xf>
    <xf numFmtId="0" fontId="8" fillId="0" borderId="0" xfId="12" applyFont="1" applyFill="1"/>
    <xf numFmtId="0" fontId="8" fillId="0" borderId="0" xfId="12" applyFont="1" applyFill="1" applyAlignment="1">
      <alignment vertical="top"/>
    </xf>
    <xf numFmtId="0" fontId="8" fillId="0" borderId="0" xfId="12" applyFont="1" applyFill="1" applyAlignment="1">
      <alignment horizontal="center" vertical="center"/>
    </xf>
    <xf numFmtId="167" fontId="8" fillId="0" borderId="35" xfId="2" applyFont="1" applyFill="1" applyBorder="1" applyAlignment="1">
      <alignment vertical="center"/>
    </xf>
    <xf numFmtId="0" fontId="47" fillId="0" borderId="0" xfId="12" applyFont="1" applyFill="1"/>
    <xf numFmtId="3" fontId="8" fillId="0" borderId="8" xfId="12" applyNumberFormat="1" applyFont="1" applyFill="1" applyBorder="1" applyAlignment="1">
      <alignment vertical="center" wrapText="1"/>
    </xf>
    <xf numFmtId="3" fontId="8" fillId="0" borderId="0" xfId="12" applyNumberFormat="1" applyFont="1" applyFill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/>
    <xf numFmtId="0" fontId="8" fillId="0" borderId="0" xfId="12" applyFont="1" applyAlignment="1">
      <alignment vertical="top"/>
    </xf>
    <xf numFmtId="167" fontId="8" fillId="0" borderId="0" xfId="2" applyFont="1" applyAlignment="1">
      <alignment vertical="center"/>
    </xf>
    <xf numFmtId="3" fontId="8" fillId="0" borderId="0" xfId="12" applyNumberFormat="1" applyFont="1" applyAlignment="1">
      <alignment vertical="center"/>
    </xf>
    <xf numFmtId="49" fontId="15" fillId="3" borderId="8" xfId="12" applyNumberFormat="1" applyFont="1" applyFill="1" applyBorder="1" applyAlignment="1">
      <alignment horizontal="center" vertical="center" wrapText="1"/>
    </xf>
    <xf numFmtId="0" fontId="15" fillId="11" borderId="0" xfId="12" applyFont="1" applyFill="1"/>
    <xf numFmtId="0" fontId="15" fillId="11" borderId="5" xfId="12" applyFont="1" applyFill="1" applyBorder="1" applyAlignment="1">
      <alignment vertical="center" wrapText="1"/>
    </xf>
    <xf numFmtId="0" fontId="10" fillId="0" borderId="9" xfId="12" applyNumberFormat="1" applyFont="1" applyFill="1" applyBorder="1" applyAlignment="1">
      <alignment horizontal="center" vertical="center" wrapText="1"/>
    </xf>
    <xf numFmtId="3" fontId="10" fillId="0" borderId="0" xfId="12" applyNumberFormat="1" applyFont="1" applyBorder="1"/>
    <xf numFmtId="0" fontId="10" fillId="0" borderId="0" xfId="12" applyNumberFormat="1" applyFont="1" applyFill="1" applyBorder="1" applyAlignment="1">
      <alignment horizontal="center" vertical="center" wrapText="1"/>
    </xf>
    <xf numFmtId="0" fontId="15" fillId="0" borderId="0" xfId="12" applyFont="1" applyFill="1" applyBorder="1"/>
    <xf numFmtId="41" fontId="0" fillId="2" borderId="0" xfId="43" applyNumberFormat="1" applyFont="1" applyFill="1" applyBorder="1"/>
    <xf numFmtId="167" fontId="21" fillId="2" borderId="0" xfId="44" applyNumberFormat="1" applyFont="1" applyFill="1" applyBorder="1" applyAlignment="1">
      <alignment horizontal="center" vertical="center"/>
    </xf>
    <xf numFmtId="167" fontId="15" fillId="3" borderId="0" xfId="12" applyNumberFormat="1" applyFont="1" applyFill="1" applyBorder="1"/>
    <xf numFmtId="171" fontId="0" fillId="2" borderId="0" xfId="1" applyNumberFormat="1" applyFont="1" applyFill="1"/>
    <xf numFmtId="9" fontId="0" fillId="0" borderId="0" xfId="34" applyFont="1"/>
    <xf numFmtId="49" fontId="11" fillId="2" borderId="5" xfId="12" applyNumberFormat="1" applyFont="1" applyFill="1" applyBorder="1" applyAlignment="1">
      <alignment horizontal="center" vertical="center" textRotation="90" wrapText="1"/>
    </xf>
    <xf numFmtId="49" fontId="11" fillId="2" borderId="7" xfId="12" applyNumberFormat="1" applyFont="1" applyFill="1" applyBorder="1" applyAlignment="1">
      <alignment horizontal="center" vertical="center" textRotation="90" wrapText="1"/>
    </xf>
    <xf numFmtId="0" fontId="11" fillId="2" borderId="9" xfId="12" applyFont="1" applyFill="1" applyBorder="1" applyAlignment="1">
      <alignment horizontal="center" vertical="center" textRotation="90" wrapText="1"/>
    </xf>
    <xf numFmtId="0" fontId="11" fillId="2" borderId="11" xfId="12" applyFont="1" applyFill="1" applyBorder="1" applyAlignment="1">
      <alignment horizontal="center" vertical="center" textRotation="90" wrapText="1"/>
    </xf>
    <xf numFmtId="49" fontId="11" fillId="2" borderId="1" xfId="12" applyNumberFormat="1" applyFont="1" applyFill="1" applyBorder="1" applyAlignment="1">
      <alignment horizontal="center" vertical="center" wrapText="1"/>
    </xf>
    <xf numFmtId="49" fontId="11" fillId="2" borderId="3" xfId="12" applyNumberFormat="1" applyFont="1" applyFill="1" applyBorder="1" applyAlignment="1">
      <alignment horizontal="center" vertical="center" wrapText="1"/>
    </xf>
    <xf numFmtId="49" fontId="11" fillId="2" borderId="9" xfId="12" applyNumberFormat="1" applyFont="1" applyFill="1" applyBorder="1" applyAlignment="1">
      <alignment horizontal="center" vertical="center" wrapText="1"/>
    </xf>
    <xf numFmtId="49" fontId="11" fillId="2" borderId="10" xfId="12" applyNumberFormat="1" applyFont="1" applyFill="1" applyBorder="1" applyAlignment="1">
      <alignment horizontal="center" vertical="center" wrapText="1"/>
    </xf>
    <xf numFmtId="49" fontId="11" fillId="2" borderId="4" xfId="12" applyNumberFormat="1" applyFont="1" applyFill="1" applyBorder="1" applyAlignment="1">
      <alignment horizontal="center" vertical="center" wrapText="1"/>
    </xf>
    <xf numFmtId="0" fontId="11" fillId="2" borderId="1" xfId="12" applyFont="1" applyFill="1" applyBorder="1" applyAlignment="1">
      <alignment horizontal="center" vertical="center" wrapText="1"/>
    </xf>
    <xf numFmtId="0" fontId="11" fillId="2" borderId="2" xfId="12" applyFont="1" applyFill="1" applyBorder="1" applyAlignment="1">
      <alignment horizontal="center" vertical="center" wrapText="1"/>
    </xf>
    <xf numFmtId="0" fontId="11" fillId="3" borderId="5" xfId="12" applyFont="1" applyFill="1" applyBorder="1" applyAlignment="1">
      <alignment horizontal="center" vertical="center" textRotation="90" wrapText="1"/>
    </xf>
    <xf numFmtId="0" fontId="11" fillId="3" borderId="6" xfId="12" applyFont="1" applyFill="1" applyBorder="1" applyAlignment="1">
      <alignment horizontal="center" vertical="center" textRotation="90" wrapText="1"/>
    </xf>
    <xf numFmtId="0" fontId="11" fillId="3" borderId="7" xfId="12" applyFont="1" applyFill="1" applyBorder="1" applyAlignment="1">
      <alignment horizontal="center" vertical="center" textRotation="90" wrapText="1"/>
    </xf>
    <xf numFmtId="0" fontId="12" fillId="2" borderId="5" xfId="12" applyFont="1" applyFill="1" applyBorder="1" applyAlignment="1">
      <alignment horizontal="center" vertical="center" textRotation="90" wrapText="1"/>
    </xf>
    <xf numFmtId="0" fontId="12" fillId="2" borderId="7" xfId="12" applyFont="1" applyFill="1" applyBorder="1" applyAlignment="1">
      <alignment horizontal="center" vertical="center" textRotation="90" wrapText="1"/>
    </xf>
    <xf numFmtId="0" fontId="9" fillId="2" borderId="0" xfId="12" applyFont="1" applyFill="1" applyAlignment="1">
      <alignment horizontal="left" vertical="center" wrapText="1"/>
    </xf>
    <xf numFmtId="0" fontId="9" fillId="2" borderId="12" xfId="12" applyFont="1" applyFill="1" applyBorder="1" applyAlignment="1">
      <alignment horizontal="center" vertical="center" wrapText="1"/>
    </xf>
    <xf numFmtId="49" fontId="11" fillId="3" borderId="1" xfId="12" applyNumberFormat="1" applyFont="1" applyFill="1" applyBorder="1" applyAlignment="1">
      <alignment horizontal="center" vertical="center" wrapText="1"/>
    </xf>
    <xf numFmtId="49" fontId="11" fillId="3" borderId="2" xfId="12" applyNumberFormat="1" applyFont="1" applyFill="1" applyBorder="1" applyAlignment="1">
      <alignment horizontal="center" vertical="center" wrapText="1"/>
    </xf>
    <xf numFmtId="0" fontId="12" fillId="2" borderId="6" xfId="12" applyFont="1" applyFill="1" applyBorder="1" applyAlignment="1">
      <alignment horizontal="center" vertical="center" textRotation="90" wrapText="1"/>
    </xf>
    <xf numFmtId="0" fontId="11" fillId="2" borderId="5" xfId="12" applyFont="1" applyFill="1" applyBorder="1" applyAlignment="1">
      <alignment horizontal="center" vertical="center" textRotation="90" wrapText="1"/>
    </xf>
    <xf numFmtId="0" fontId="11" fillId="2" borderId="7" xfId="12" applyFont="1" applyFill="1" applyBorder="1" applyAlignment="1">
      <alignment horizontal="center" vertical="center" textRotation="90" wrapText="1"/>
    </xf>
    <xf numFmtId="49" fontId="11" fillId="2" borderId="8" xfId="12" applyNumberFormat="1" applyFont="1" applyFill="1" applyBorder="1" applyAlignment="1">
      <alignment horizontal="center" vertical="center" textRotation="90" wrapText="1"/>
    </xf>
    <xf numFmtId="49" fontId="11" fillId="2" borderId="8" xfId="12" applyNumberFormat="1" applyFont="1" applyFill="1" applyBorder="1" applyAlignment="1">
      <alignment horizontal="center" vertical="center" wrapText="1"/>
    </xf>
    <xf numFmtId="0" fontId="11" fillId="3" borderId="9" xfId="12" applyFont="1" applyFill="1" applyBorder="1" applyAlignment="1">
      <alignment horizontal="center" vertical="center" textRotation="90" wrapText="1"/>
    </xf>
    <xf numFmtId="0" fontId="11" fillId="3" borderId="15" xfId="12" applyFont="1" applyFill="1" applyBorder="1" applyAlignment="1">
      <alignment horizontal="center" vertical="center" textRotation="90" wrapText="1"/>
    </xf>
    <xf numFmtId="0" fontId="11" fillId="3" borderId="11" xfId="12" applyFont="1" applyFill="1" applyBorder="1" applyAlignment="1">
      <alignment horizontal="center" vertical="center" textRotation="90" wrapText="1"/>
    </xf>
    <xf numFmtId="0" fontId="11" fillId="2" borderId="8" xfId="12" applyFont="1" applyFill="1" applyBorder="1" applyAlignment="1">
      <alignment horizontal="center" vertical="center" wrapText="1"/>
    </xf>
    <xf numFmtId="49" fontId="11" fillId="3" borderId="3" xfId="12" applyNumberFormat="1" applyFont="1" applyFill="1" applyBorder="1" applyAlignment="1">
      <alignment horizontal="center" vertical="center" wrapText="1"/>
    </xf>
    <xf numFmtId="0" fontId="9" fillId="2" borderId="8" xfId="12" applyFont="1" applyFill="1" applyBorder="1" applyAlignment="1">
      <alignment horizontal="left" vertical="center" wrapText="1"/>
    </xf>
    <xf numFmtId="0" fontId="9" fillId="2" borderId="8" xfId="12" applyFont="1" applyFill="1" applyBorder="1" applyAlignment="1">
      <alignment horizontal="center" vertical="center" wrapText="1"/>
    </xf>
    <xf numFmtId="49" fontId="11" fillId="3" borderId="8" xfId="12" applyNumberFormat="1" applyFont="1" applyFill="1" applyBorder="1" applyAlignment="1">
      <alignment horizontal="center" vertical="center" wrapText="1"/>
    </xf>
    <xf numFmtId="0" fontId="12" fillId="2" borderId="8" xfId="12" applyFont="1" applyFill="1" applyBorder="1" applyAlignment="1">
      <alignment horizontal="center" vertical="center" textRotation="90" wrapText="1"/>
    </xf>
    <xf numFmtId="0" fontId="11" fillId="3" borderId="8" xfId="12" applyFont="1" applyFill="1" applyBorder="1" applyAlignment="1">
      <alignment horizontal="center" vertical="center" textRotation="90" wrapText="1"/>
    </xf>
    <xf numFmtId="0" fontId="11" fillId="2" borderId="8" xfId="12" applyFont="1" applyFill="1" applyBorder="1" applyAlignment="1">
      <alignment horizontal="center" vertical="center" textRotation="90" wrapText="1"/>
    </xf>
    <xf numFmtId="0" fontId="10" fillId="0" borderId="8" xfId="12" applyBorder="1" applyAlignment="1">
      <alignment horizontal="center"/>
    </xf>
    <xf numFmtId="0" fontId="10" fillId="0" borderId="8" xfId="12" applyFont="1" applyBorder="1" applyAlignment="1">
      <alignment horizontal="center"/>
    </xf>
    <xf numFmtId="49" fontId="11" fillId="2" borderId="2" xfId="12" applyNumberFormat="1" applyFont="1" applyFill="1" applyBorder="1" applyAlignment="1">
      <alignment horizontal="center" vertical="center" wrapText="1"/>
    </xf>
    <xf numFmtId="49" fontId="11" fillId="2" borderId="9" xfId="12" applyNumberFormat="1" applyFont="1" applyFill="1" applyBorder="1" applyAlignment="1">
      <alignment horizontal="center" vertical="center" textRotation="90" wrapText="1"/>
    </xf>
    <xf numFmtId="49" fontId="11" fillId="2" borderId="11" xfId="12" applyNumberFormat="1" applyFont="1" applyFill="1" applyBorder="1" applyAlignment="1">
      <alignment horizontal="center" vertical="center" textRotation="90" wrapText="1"/>
    </xf>
    <xf numFmtId="0" fontId="11" fillId="2" borderId="3" xfId="12" applyFont="1" applyFill="1" applyBorder="1" applyAlignment="1">
      <alignment horizontal="center" vertical="center" wrapText="1"/>
    </xf>
    <xf numFmtId="49" fontId="9" fillId="2" borderId="8" xfId="12" applyNumberFormat="1" applyFont="1" applyFill="1" applyBorder="1" applyAlignment="1">
      <alignment horizontal="center" vertical="center" textRotation="90" wrapText="1"/>
    </xf>
    <xf numFmtId="0" fontId="9" fillId="2" borderId="8" xfId="12" applyFont="1" applyFill="1" applyBorder="1" applyAlignment="1">
      <alignment horizontal="center" vertical="center" textRotation="90" wrapText="1"/>
    </xf>
    <xf numFmtId="49" fontId="9" fillId="2" borderId="1" xfId="12" applyNumberFormat="1" applyFont="1" applyFill="1" applyBorder="1" applyAlignment="1">
      <alignment horizontal="center" wrapText="1"/>
    </xf>
    <xf numFmtId="49" fontId="9" fillId="2" borderId="3" xfId="12" applyNumberFormat="1" applyFont="1" applyFill="1" applyBorder="1" applyAlignment="1">
      <alignment horizontal="center" wrapText="1"/>
    </xf>
    <xf numFmtId="49" fontId="9" fillId="2" borderId="1" xfId="12" applyNumberFormat="1" applyFont="1" applyFill="1" applyBorder="1" applyAlignment="1">
      <alignment horizontal="center" vertical="center" wrapText="1"/>
    </xf>
    <xf numFmtId="49" fontId="9" fillId="2" borderId="2" xfId="12" applyNumberFormat="1" applyFont="1" applyFill="1" applyBorder="1" applyAlignment="1">
      <alignment horizontal="center" vertical="center" wrapText="1"/>
    </xf>
    <xf numFmtId="49" fontId="9" fillId="2" borderId="3" xfId="12" applyNumberFormat="1" applyFont="1" applyFill="1" applyBorder="1" applyAlignment="1">
      <alignment horizontal="center" vertical="center" wrapText="1"/>
    </xf>
    <xf numFmtId="49" fontId="9" fillId="2" borderId="5" xfId="12" applyNumberFormat="1" applyFont="1" applyFill="1" applyBorder="1" applyAlignment="1">
      <alignment horizontal="center" vertical="center" textRotation="90" wrapText="1"/>
    </xf>
    <xf numFmtId="49" fontId="9" fillId="2" borderId="7" xfId="12" applyNumberFormat="1" applyFont="1" applyFill="1" applyBorder="1" applyAlignment="1">
      <alignment horizontal="center" vertical="center" textRotation="90" wrapText="1"/>
    </xf>
    <xf numFmtId="3" fontId="9" fillId="3" borderId="5" xfId="12" applyNumberFormat="1" applyFont="1" applyFill="1" applyBorder="1" applyAlignment="1">
      <alignment horizontal="center" vertical="center" textRotation="90" wrapText="1"/>
    </xf>
    <xf numFmtId="3" fontId="9" fillId="3" borderId="6" xfId="12" applyNumberFormat="1" applyFont="1" applyFill="1" applyBorder="1" applyAlignment="1">
      <alignment horizontal="center" vertical="center" textRotation="90" wrapText="1"/>
    </xf>
    <xf numFmtId="3" fontId="9" fillId="3" borderId="7" xfId="12" applyNumberFormat="1" applyFont="1" applyFill="1" applyBorder="1" applyAlignment="1">
      <alignment horizontal="center" vertical="center" textRotation="90" wrapText="1"/>
    </xf>
    <xf numFmtId="0" fontId="46" fillId="2" borderId="0" xfId="12" applyFont="1" applyFill="1" applyBorder="1" applyAlignment="1">
      <alignment horizontal="center" vertical="center"/>
    </xf>
    <xf numFmtId="167" fontId="9" fillId="3" borderId="5" xfId="2" applyFont="1" applyFill="1" applyBorder="1" applyAlignment="1">
      <alignment horizontal="center" vertical="center" textRotation="90" wrapText="1"/>
    </xf>
    <xf numFmtId="167" fontId="9" fillId="3" borderId="6" xfId="2" applyFont="1" applyFill="1" applyBorder="1" applyAlignment="1">
      <alignment horizontal="center" vertical="center" textRotation="90" wrapText="1"/>
    </xf>
    <xf numFmtId="167" fontId="9" fillId="3" borderId="7" xfId="2" applyFont="1" applyFill="1" applyBorder="1" applyAlignment="1">
      <alignment horizontal="center" vertical="center" textRotation="90" wrapText="1"/>
    </xf>
    <xf numFmtId="0" fontId="9" fillId="2" borderId="1" xfId="12" applyFont="1" applyFill="1" applyBorder="1" applyAlignment="1">
      <alignment horizontal="center" vertical="center" wrapText="1"/>
    </xf>
    <xf numFmtId="0" fontId="9" fillId="2" borderId="2" xfId="12" applyFont="1" applyFill="1" applyBorder="1" applyAlignment="1">
      <alignment horizontal="center" vertical="center" wrapText="1"/>
    </xf>
    <xf numFmtId="0" fontId="25" fillId="2" borderId="0" xfId="12" applyFont="1" applyFill="1" applyAlignment="1">
      <alignment horizontal="left" vertical="center" wrapText="1"/>
    </xf>
    <xf numFmtId="0" fontId="25" fillId="2" borderId="12" xfId="12" applyFont="1" applyFill="1" applyBorder="1" applyAlignment="1">
      <alignment horizontal="center" vertical="center" wrapText="1"/>
    </xf>
    <xf numFmtId="49" fontId="25" fillId="3" borderId="1" xfId="12" applyNumberFormat="1" applyFont="1" applyFill="1" applyBorder="1" applyAlignment="1">
      <alignment horizontal="center" vertical="center" wrapText="1"/>
    </xf>
    <xf numFmtId="49" fontId="25" fillId="3" borderId="2" xfId="12" applyNumberFormat="1" applyFont="1" applyFill="1" applyBorder="1" applyAlignment="1">
      <alignment horizontal="center" vertical="center" wrapText="1"/>
    </xf>
    <xf numFmtId="0" fontId="35" fillId="2" borderId="5" xfId="12" applyFont="1" applyFill="1" applyBorder="1" applyAlignment="1">
      <alignment horizontal="center" vertical="center" textRotation="90" wrapText="1"/>
    </xf>
    <xf numFmtId="0" fontId="35" fillId="2" borderId="6" xfId="12" applyFont="1" applyFill="1" applyBorder="1" applyAlignment="1">
      <alignment horizontal="center" vertical="center" textRotation="90" wrapText="1"/>
    </xf>
    <xf numFmtId="0" fontId="35" fillId="2" borderId="7" xfId="12" applyFont="1" applyFill="1" applyBorder="1" applyAlignment="1">
      <alignment horizontal="center" vertical="center" textRotation="90" wrapText="1"/>
    </xf>
    <xf numFmtId="0" fontId="25" fillId="3" borderId="5" xfId="12" applyFont="1" applyFill="1" applyBorder="1" applyAlignment="1">
      <alignment horizontal="center" vertical="center" textRotation="90" wrapText="1"/>
    </xf>
    <xf numFmtId="0" fontId="25" fillId="3" borderId="6" xfId="12" applyFont="1" applyFill="1" applyBorder="1" applyAlignment="1">
      <alignment horizontal="center" vertical="center" textRotation="90" wrapText="1"/>
    </xf>
    <xf numFmtId="0" fontId="25" fillId="3" borderId="7" xfId="12" applyFont="1" applyFill="1" applyBorder="1" applyAlignment="1">
      <alignment horizontal="center" vertical="center" textRotation="90" wrapText="1"/>
    </xf>
    <xf numFmtId="0" fontId="25" fillId="2" borderId="1" xfId="12" applyFont="1" applyFill="1" applyBorder="1" applyAlignment="1">
      <alignment horizontal="center" vertical="center" wrapText="1"/>
    </xf>
    <xf numFmtId="0" fontId="25" fillId="2" borderId="2" xfId="12" applyFont="1" applyFill="1" applyBorder="1" applyAlignment="1">
      <alignment horizontal="center" vertical="center" wrapText="1"/>
    </xf>
    <xf numFmtId="0" fontId="25" fillId="2" borderId="5" xfId="12" applyFont="1" applyFill="1" applyBorder="1" applyAlignment="1">
      <alignment horizontal="center" vertical="center" textRotation="90" wrapText="1"/>
    </xf>
    <xf numFmtId="0" fontId="25" fillId="2" borderId="7" xfId="12" applyFont="1" applyFill="1" applyBorder="1" applyAlignment="1">
      <alignment horizontal="center" vertical="center" textRotation="90" wrapText="1"/>
    </xf>
    <xf numFmtId="49" fontId="25" fillId="2" borderId="1" xfId="12" applyNumberFormat="1" applyFont="1" applyFill="1" applyBorder="1" applyAlignment="1">
      <alignment horizontal="center" vertical="center" wrapText="1"/>
    </xf>
    <xf numFmtId="49" fontId="25" fillId="2" borderId="3" xfId="12" applyNumberFormat="1" applyFont="1" applyFill="1" applyBorder="1" applyAlignment="1">
      <alignment horizontal="center" vertical="center" wrapText="1"/>
    </xf>
    <xf numFmtId="49" fontId="25" fillId="2" borderId="5" xfId="12" applyNumberFormat="1" applyFont="1" applyFill="1" applyBorder="1" applyAlignment="1">
      <alignment horizontal="center" vertical="center" textRotation="90" wrapText="1"/>
    </xf>
    <xf numFmtId="49" fontId="25" fillId="2" borderId="7" xfId="12" applyNumberFormat="1" applyFont="1" applyFill="1" applyBorder="1" applyAlignment="1">
      <alignment horizontal="center" vertical="center" textRotation="90" wrapText="1"/>
    </xf>
    <xf numFmtId="0" fontId="25" fillId="2" borderId="3" xfId="12" applyFont="1" applyFill="1" applyBorder="1" applyAlignment="1">
      <alignment horizontal="center" vertical="center" wrapText="1"/>
    </xf>
    <xf numFmtId="49" fontId="25" fillId="0" borderId="5" xfId="12" applyNumberFormat="1" applyFont="1" applyFill="1" applyBorder="1" applyAlignment="1">
      <alignment horizontal="center" vertical="center" textRotation="90" wrapText="1"/>
    </xf>
    <xf numFmtId="49" fontId="25" fillId="0" borderId="7" xfId="12" applyNumberFormat="1" applyFont="1" applyFill="1" applyBorder="1" applyAlignment="1">
      <alignment horizontal="center" vertical="center" textRotation="90" wrapText="1"/>
    </xf>
    <xf numFmtId="49" fontId="25" fillId="2" borderId="9" xfId="12" applyNumberFormat="1" applyFont="1" applyFill="1" applyBorder="1" applyAlignment="1">
      <alignment horizontal="center" vertical="center" wrapText="1"/>
    </xf>
    <xf numFmtId="49" fontId="25" fillId="2" borderId="10" xfId="12" applyNumberFormat="1" applyFont="1" applyFill="1" applyBorder="1" applyAlignment="1">
      <alignment horizontal="center" vertical="center" wrapText="1"/>
    </xf>
    <xf numFmtId="49" fontId="25" fillId="2" borderId="4" xfId="12" applyNumberFormat="1" applyFont="1" applyFill="1" applyBorder="1" applyAlignment="1">
      <alignment horizontal="center" vertical="center" wrapText="1"/>
    </xf>
    <xf numFmtId="0" fontId="25" fillId="2" borderId="9" xfId="12" applyFont="1" applyFill="1" applyBorder="1" applyAlignment="1">
      <alignment horizontal="center" vertical="center" textRotation="90" wrapText="1"/>
    </xf>
    <xf numFmtId="0" fontId="25" fillId="2" borderId="11" xfId="12" applyFont="1" applyFill="1" applyBorder="1" applyAlignment="1">
      <alignment horizontal="center" vertical="center" textRotation="90" wrapText="1"/>
    </xf>
    <xf numFmtId="49" fontId="25" fillId="0" borderId="1" xfId="12" applyNumberFormat="1" applyFont="1" applyFill="1" applyBorder="1" applyAlignment="1">
      <alignment horizontal="center" vertical="center" wrapText="1"/>
    </xf>
    <xf numFmtId="49" fontId="25" fillId="0" borderId="3" xfId="12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wrapText="1"/>
    </xf>
    <xf numFmtId="0" fontId="10" fillId="0" borderId="2" xfId="12" applyFont="1" applyFill="1" applyBorder="1" applyAlignment="1">
      <alignment horizontal="center" wrapText="1"/>
    </xf>
    <xf numFmtId="0" fontId="10" fillId="0" borderId="3" xfId="12" applyFont="1" applyFill="1" applyBorder="1" applyAlignment="1">
      <alignment horizontal="center" wrapText="1"/>
    </xf>
    <xf numFmtId="0" fontId="15" fillId="2" borderId="8" xfId="12" applyFont="1" applyFill="1" applyBorder="1" applyAlignment="1">
      <alignment horizontal="center" vertical="center" textRotation="90" wrapText="1"/>
    </xf>
    <xf numFmtId="0" fontId="15" fillId="3" borderId="5" xfId="12" applyFont="1" applyFill="1" applyBorder="1" applyAlignment="1">
      <alignment horizontal="center" vertical="center" textRotation="90" wrapText="1"/>
    </xf>
    <xf numFmtId="0" fontId="15" fillId="3" borderId="6" xfId="12" applyFont="1" applyFill="1" applyBorder="1" applyAlignment="1">
      <alignment horizontal="center" vertical="center" textRotation="90" wrapText="1"/>
    </xf>
    <xf numFmtId="49" fontId="15" fillId="2" borderId="8" xfId="12" applyNumberFormat="1" applyFont="1" applyFill="1" applyBorder="1" applyAlignment="1">
      <alignment horizontal="center" vertical="center" textRotation="90" wrapText="1"/>
    </xf>
    <xf numFmtId="0" fontId="15" fillId="2" borderId="8" xfId="12" applyFont="1" applyFill="1" applyBorder="1" applyAlignment="1">
      <alignment horizontal="center" vertical="center" wrapText="1"/>
    </xf>
    <xf numFmtId="0" fontId="30" fillId="2" borderId="8" xfId="12" applyFont="1" applyFill="1" applyBorder="1" applyAlignment="1">
      <alignment horizontal="center" vertical="center" textRotation="90" wrapText="1"/>
    </xf>
    <xf numFmtId="49" fontId="15" fillId="0" borderId="8" xfId="12" applyNumberFormat="1" applyFont="1" applyFill="1" applyBorder="1" applyAlignment="1">
      <alignment horizontal="center" vertical="center" textRotation="90" wrapText="1"/>
    </xf>
    <xf numFmtId="49" fontId="15" fillId="0" borderId="20" xfId="12" applyNumberFormat="1" applyFont="1" applyFill="1" applyBorder="1" applyAlignment="1">
      <alignment horizontal="center" vertical="center" textRotation="90" wrapText="1"/>
    </xf>
    <xf numFmtId="0" fontId="15" fillId="2" borderId="0" xfId="12" applyFont="1" applyFill="1" applyAlignment="1">
      <alignment horizontal="left" vertical="center" wrapText="1"/>
    </xf>
    <xf numFmtId="49" fontId="15" fillId="3" borderId="8" xfId="12" applyNumberFormat="1" applyFont="1" applyFill="1" applyBorder="1" applyAlignment="1">
      <alignment horizontal="center" vertical="center" wrapText="1"/>
    </xf>
    <xf numFmtId="0" fontId="15" fillId="3" borderId="1" xfId="12" applyFont="1" applyFill="1" applyBorder="1" applyAlignment="1">
      <alignment horizontal="center" vertical="center" textRotation="90" wrapText="1"/>
    </xf>
    <xf numFmtId="0" fontId="15" fillId="2" borderId="1" xfId="12" applyFont="1" applyFill="1" applyBorder="1" applyAlignment="1">
      <alignment horizontal="center" vertical="center" wrapText="1"/>
    </xf>
    <xf numFmtId="0" fontId="15" fillId="2" borderId="2" xfId="12" applyFont="1" applyFill="1" applyBorder="1" applyAlignment="1">
      <alignment horizontal="center" vertical="center" wrapText="1"/>
    </xf>
    <xf numFmtId="0" fontId="15" fillId="2" borderId="3" xfId="12" applyFont="1" applyFill="1" applyBorder="1" applyAlignment="1">
      <alignment horizontal="center" vertical="center" wrapText="1"/>
    </xf>
    <xf numFmtId="49" fontId="15" fillId="2" borderId="8" xfId="12" applyNumberFormat="1" applyFont="1" applyFill="1" applyBorder="1" applyAlignment="1">
      <alignment horizontal="center" vertical="center" wrapText="1"/>
    </xf>
    <xf numFmtId="49" fontId="25" fillId="0" borderId="5" xfId="37" applyNumberFormat="1" applyFont="1" applyFill="1" applyBorder="1" applyAlignment="1">
      <alignment horizontal="center" vertical="center" textRotation="90" wrapText="1"/>
    </xf>
    <xf numFmtId="49" fontId="25" fillId="0" borderId="7" xfId="37" applyNumberFormat="1" applyFont="1" applyFill="1" applyBorder="1" applyAlignment="1">
      <alignment horizontal="center" vertical="center" textRotation="90" wrapText="1"/>
    </xf>
    <xf numFmtId="49" fontId="25" fillId="0" borderId="8" xfId="37" applyNumberFormat="1" applyFont="1" applyFill="1" applyBorder="1" applyAlignment="1">
      <alignment horizontal="center" vertical="center" textRotation="90" wrapText="1"/>
    </xf>
    <xf numFmtId="0" fontId="25" fillId="0" borderId="9" xfId="37" applyFont="1" applyFill="1" applyBorder="1" applyAlignment="1">
      <alignment horizontal="center" vertical="center" textRotation="90" wrapText="1"/>
    </xf>
    <xf numFmtId="0" fontId="25" fillId="0" borderId="11" xfId="37" applyFont="1" applyFill="1" applyBorder="1" applyAlignment="1">
      <alignment horizontal="center" vertical="center" textRotation="90" wrapText="1"/>
    </xf>
    <xf numFmtId="49" fontId="25" fillId="0" borderId="1" xfId="37" applyNumberFormat="1" applyFont="1" applyFill="1" applyBorder="1" applyAlignment="1">
      <alignment horizontal="center" vertical="center" wrapText="1"/>
    </xf>
    <xf numFmtId="49" fontId="25" fillId="0" borderId="3" xfId="37" applyNumberFormat="1" applyFont="1" applyFill="1" applyBorder="1" applyAlignment="1">
      <alignment horizontal="center" vertical="center" wrapText="1"/>
    </xf>
    <xf numFmtId="49" fontId="25" fillId="0" borderId="9" xfId="37" applyNumberFormat="1" applyFont="1" applyFill="1" applyBorder="1" applyAlignment="1">
      <alignment horizontal="center" vertical="center" wrapText="1"/>
    </xf>
    <xf numFmtId="49" fontId="25" fillId="0" borderId="10" xfId="37" applyNumberFormat="1" applyFont="1" applyFill="1" applyBorder="1" applyAlignment="1">
      <alignment horizontal="center" vertical="center" wrapText="1"/>
    </xf>
    <xf numFmtId="49" fontId="25" fillId="0" borderId="4" xfId="37" applyNumberFormat="1" applyFont="1" applyFill="1" applyBorder="1" applyAlignment="1">
      <alignment horizontal="center" vertical="center" wrapText="1"/>
    </xf>
    <xf numFmtId="0" fontId="25" fillId="0" borderId="1" xfId="37" applyFont="1" applyFill="1" applyBorder="1" applyAlignment="1">
      <alignment horizontal="center" vertical="center" wrapText="1"/>
    </xf>
    <xf numFmtId="0" fontId="25" fillId="0" borderId="2" xfId="37" applyFont="1" applyFill="1" applyBorder="1" applyAlignment="1">
      <alignment horizontal="center" vertical="center" wrapText="1"/>
    </xf>
    <xf numFmtId="0" fontId="25" fillId="3" borderId="5" xfId="37" applyFont="1" applyFill="1" applyBorder="1" applyAlignment="1">
      <alignment horizontal="center" vertical="center" textRotation="90" wrapText="1"/>
    </xf>
    <xf numFmtId="0" fontId="25" fillId="3" borderId="6" xfId="37" applyFont="1" applyFill="1" applyBorder="1" applyAlignment="1">
      <alignment horizontal="center" vertical="center" textRotation="90" wrapText="1"/>
    </xf>
    <xf numFmtId="0" fontId="25" fillId="3" borderId="7" xfId="37" applyFont="1" applyFill="1" applyBorder="1" applyAlignment="1">
      <alignment horizontal="center" vertical="center" textRotation="90" wrapText="1"/>
    </xf>
    <xf numFmtId="0" fontId="25" fillId="0" borderId="3" xfId="37" applyFont="1" applyFill="1" applyBorder="1" applyAlignment="1">
      <alignment horizontal="center" vertical="center" wrapText="1"/>
    </xf>
    <xf numFmtId="0" fontId="35" fillId="0" borderId="5" xfId="37" applyFont="1" applyFill="1" applyBorder="1" applyAlignment="1">
      <alignment horizontal="center" vertical="center" textRotation="90" wrapText="1"/>
    </xf>
    <xf numFmtId="0" fontId="35" fillId="0" borderId="7" xfId="37" applyFont="1" applyFill="1" applyBorder="1" applyAlignment="1">
      <alignment horizontal="center" vertical="center" textRotation="90" wrapText="1"/>
    </xf>
    <xf numFmtId="0" fontId="9" fillId="0" borderId="0" xfId="37" applyFont="1" applyFill="1" applyAlignment="1">
      <alignment horizontal="left" vertical="center" wrapText="1"/>
    </xf>
    <xf numFmtId="0" fontId="9" fillId="0" borderId="12" xfId="37" applyFont="1" applyFill="1" applyBorder="1" applyAlignment="1">
      <alignment horizontal="center" vertical="center" wrapText="1"/>
    </xf>
    <xf numFmtId="49" fontId="25" fillId="3" borderId="1" xfId="37" applyNumberFormat="1" applyFont="1" applyFill="1" applyBorder="1" applyAlignment="1">
      <alignment horizontal="center" vertical="center" wrapText="1"/>
    </xf>
    <xf numFmtId="49" fontId="25" fillId="3" borderId="2" xfId="37" applyNumberFormat="1" applyFont="1" applyFill="1" applyBorder="1" applyAlignment="1">
      <alignment horizontal="center" vertical="center" wrapText="1"/>
    </xf>
    <xf numFmtId="0" fontId="35" fillId="0" borderId="6" xfId="37" applyFont="1" applyFill="1" applyBorder="1" applyAlignment="1">
      <alignment horizontal="center" vertical="center" textRotation="90" wrapText="1"/>
    </xf>
    <xf numFmtId="0" fontId="25" fillId="0" borderId="5" xfId="37" applyFont="1" applyFill="1" applyBorder="1" applyAlignment="1">
      <alignment horizontal="center" vertical="center" textRotation="90" wrapText="1"/>
    </xf>
    <xf numFmtId="0" fontId="25" fillId="0" borderId="7" xfId="37" applyFont="1" applyFill="1" applyBorder="1" applyAlignment="1">
      <alignment horizontal="center" vertical="center" textRotation="90" wrapText="1"/>
    </xf>
    <xf numFmtId="49" fontId="11" fillId="2" borderId="6" xfId="12" applyNumberFormat="1" applyFont="1" applyFill="1" applyBorder="1" applyAlignment="1">
      <alignment horizontal="center" vertical="center" textRotation="90" wrapText="1"/>
    </xf>
    <xf numFmtId="0" fontId="11" fillId="2" borderId="15" xfId="12" applyFont="1" applyFill="1" applyBorder="1" applyAlignment="1">
      <alignment horizontal="center" vertical="center" textRotation="90" wrapText="1"/>
    </xf>
    <xf numFmtId="0" fontId="11" fillId="3" borderId="1" xfId="12" applyFont="1" applyFill="1" applyBorder="1" applyAlignment="1">
      <alignment horizontal="center" vertical="center" wrapText="1"/>
    </xf>
    <xf numFmtId="0" fontId="11" fillId="3" borderId="2" xfId="12" applyFont="1" applyFill="1" applyBorder="1" applyAlignment="1">
      <alignment horizontal="center" vertical="center" wrapText="1"/>
    </xf>
    <xf numFmtId="0" fontId="11" fillId="3" borderId="3" xfId="12" applyFont="1" applyFill="1" applyBorder="1" applyAlignment="1">
      <alignment horizontal="center" vertical="center" wrapText="1"/>
    </xf>
    <xf numFmtId="0" fontId="9" fillId="2" borderId="12" xfId="12" applyFont="1" applyFill="1" applyBorder="1" applyAlignment="1">
      <alignment horizontal="left" vertical="center" wrapText="1"/>
    </xf>
    <xf numFmtId="0" fontId="11" fillId="2" borderId="6" xfId="12" applyFont="1" applyFill="1" applyBorder="1" applyAlignment="1">
      <alignment horizontal="center" vertical="center" textRotation="90" wrapText="1"/>
    </xf>
    <xf numFmtId="49" fontId="11" fillId="2" borderId="5" xfId="0" applyNumberFormat="1" applyFont="1" applyFill="1" applyBorder="1" applyAlignment="1">
      <alignment horizontal="center" vertical="center" textRotation="90" wrapText="1"/>
    </xf>
    <xf numFmtId="49" fontId="11" fillId="2" borderId="7" xfId="0" applyNumberFormat="1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</cellXfs>
  <cellStyles count="45">
    <cellStyle name="Millares" xfId="1" builtinId="3"/>
    <cellStyle name="Millares [0]" xfId="2" builtinId="6"/>
    <cellStyle name="Millares [0] 2" xfId="17"/>
    <cellStyle name="Millares [0] 2 2" xfId="26"/>
    <cellStyle name="Millares [0] 3" xfId="23"/>
    <cellStyle name="Millares [0] 4" xfId="33"/>
    <cellStyle name="Millares [0] 5" xfId="40"/>
    <cellStyle name="Millares [0] 6" xfId="44"/>
    <cellStyle name="Millares 10" xfId="24"/>
    <cellStyle name="Millares 2" xfId="3"/>
    <cellStyle name="Millares 2 2" xfId="4"/>
    <cellStyle name="Millares 2 3" xfId="21"/>
    <cellStyle name="Millares 2 4" xfId="35"/>
    <cellStyle name="Millares 3" xfId="31"/>
    <cellStyle name="Millares 4" xfId="38"/>
    <cellStyle name="Millares 5" xfId="43"/>
    <cellStyle name="Moneda 2" xfId="5"/>
    <cellStyle name="Moneda 2 2" xfId="36"/>
    <cellStyle name="Moneda 3" xfId="6"/>
    <cellStyle name="Moneda 3 2" xfId="13"/>
    <cellStyle name="Moneda 3 2 2" xfId="16"/>
    <cellStyle name="Moneda 3 2 3" xfId="28"/>
    <cellStyle name="Moneda 3 3" xfId="18"/>
    <cellStyle name="Moneda 3 3 2" xfId="29"/>
    <cellStyle name="Moneda 3 4" xfId="25"/>
    <cellStyle name="Moneda 3 4 2" xfId="41"/>
    <cellStyle name="Moneda 4" xfId="19"/>
    <cellStyle name="Moneda 5" xfId="32"/>
    <cellStyle name="Moneda 6" xfId="39"/>
    <cellStyle name="Moneda 7" xfId="42"/>
    <cellStyle name="Normal" xfId="0" builtinId="0"/>
    <cellStyle name="Normal 10" xfId="37"/>
    <cellStyle name="Normal 13" xfId="22"/>
    <cellStyle name="Normal 2" xfId="7"/>
    <cellStyle name="Normal 3" xfId="8"/>
    <cellStyle name="Normal 4" xfId="9"/>
    <cellStyle name="Normal 5" xfId="12"/>
    <cellStyle name="Normal 6" xfId="10"/>
    <cellStyle name="Normal 7" xfId="15"/>
    <cellStyle name="Normal 8" xfId="27"/>
    <cellStyle name="Normal 9" xfId="30"/>
    <cellStyle name="Porcentaje" xfId="34" builtinId="5"/>
    <cellStyle name="Porcentaje 2" xfId="14"/>
    <cellStyle name="Porcentual 2" xfId="11"/>
    <cellStyle name="Porcentual 2 2" xfId="2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93554</xdr:colOff>
      <xdr:row>1</xdr:row>
      <xdr:rowOff>40216</xdr:rowOff>
    </xdr:from>
    <xdr:ext cx="7157829" cy="736040"/>
    <xdr:sp macro="" textlink="">
      <xdr:nvSpPr>
        <xdr:cNvPr id="2" name="1 Rectángulo"/>
        <xdr:cNvSpPr/>
      </xdr:nvSpPr>
      <xdr:spPr>
        <a:xfrm>
          <a:off x="188804" y="202141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93554</xdr:colOff>
      <xdr:row>1</xdr:row>
      <xdr:rowOff>40216</xdr:rowOff>
    </xdr:from>
    <xdr:ext cx="7157829" cy="736040"/>
    <xdr:sp macro="" textlink="">
      <xdr:nvSpPr>
        <xdr:cNvPr id="2" name="1 Rectángulo"/>
        <xdr:cNvSpPr/>
      </xdr:nvSpPr>
      <xdr:spPr>
        <a:xfrm>
          <a:off x="188804" y="202141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93554</xdr:colOff>
      <xdr:row>1</xdr:row>
      <xdr:rowOff>40216</xdr:rowOff>
    </xdr:from>
    <xdr:ext cx="7157829" cy="736040"/>
    <xdr:sp macro="" textlink="">
      <xdr:nvSpPr>
        <xdr:cNvPr id="2" name="1 Rectángulo"/>
        <xdr:cNvSpPr/>
      </xdr:nvSpPr>
      <xdr:spPr>
        <a:xfrm>
          <a:off x="188804" y="202141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93554</xdr:colOff>
      <xdr:row>1</xdr:row>
      <xdr:rowOff>40216</xdr:rowOff>
    </xdr:from>
    <xdr:ext cx="7157829" cy="736040"/>
    <xdr:sp macro="" textlink="">
      <xdr:nvSpPr>
        <xdr:cNvPr id="2" name="1 Rectángulo"/>
        <xdr:cNvSpPr/>
      </xdr:nvSpPr>
      <xdr:spPr>
        <a:xfrm>
          <a:off x="188804" y="202141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93554</xdr:colOff>
      <xdr:row>1</xdr:row>
      <xdr:rowOff>40216</xdr:rowOff>
    </xdr:from>
    <xdr:ext cx="7157829" cy="736040"/>
    <xdr:sp macro="" textlink="">
      <xdr:nvSpPr>
        <xdr:cNvPr id="2" name="1 Rectángulo"/>
        <xdr:cNvSpPr/>
      </xdr:nvSpPr>
      <xdr:spPr>
        <a:xfrm>
          <a:off x="188804" y="202141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36114</xdr:colOff>
      <xdr:row>0</xdr:row>
      <xdr:rowOff>125941</xdr:rowOff>
    </xdr:from>
    <xdr:ext cx="7157829" cy="736040"/>
    <xdr:sp macro="" textlink="">
      <xdr:nvSpPr>
        <xdr:cNvPr id="2" name="2 Rectángulo"/>
        <xdr:cNvSpPr/>
      </xdr:nvSpPr>
      <xdr:spPr>
        <a:xfrm>
          <a:off x="245664" y="125941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126141</xdr:colOff>
      <xdr:row>1</xdr:row>
      <xdr:rowOff>2116</xdr:rowOff>
    </xdr:from>
    <xdr:ext cx="4753545" cy="207749"/>
    <xdr:sp macro="" textlink="">
      <xdr:nvSpPr>
        <xdr:cNvPr id="2" name="1 Rectángulo">
          <a:extLst/>
        </xdr:cNvPr>
        <xdr:cNvSpPr/>
      </xdr:nvSpPr>
      <xdr:spPr>
        <a:xfrm>
          <a:off x="545241" y="164041"/>
          <a:ext cx="4753545" cy="20774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6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3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202406</xdr:colOff>
      <xdr:row>1</xdr:row>
      <xdr:rowOff>52123</xdr:rowOff>
    </xdr:from>
    <xdr:ext cx="4948513" cy="269346"/>
    <xdr:sp macro="" textlink="">
      <xdr:nvSpPr>
        <xdr:cNvPr id="2" name="1 Rectángulo"/>
        <xdr:cNvSpPr/>
      </xdr:nvSpPr>
      <xdr:spPr>
        <a:xfrm>
          <a:off x="450056" y="214048"/>
          <a:ext cx="4948513" cy="26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5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93554</xdr:colOff>
      <xdr:row>1</xdr:row>
      <xdr:rowOff>40216</xdr:rowOff>
    </xdr:from>
    <xdr:ext cx="7157829" cy="736040"/>
    <xdr:sp macro="" textlink="">
      <xdr:nvSpPr>
        <xdr:cNvPr id="2" name="1 Rectángulo"/>
        <xdr:cNvSpPr/>
      </xdr:nvSpPr>
      <xdr:spPr>
        <a:xfrm>
          <a:off x="188804" y="202141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93554</xdr:colOff>
      <xdr:row>1</xdr:row>
      <xdr:rowOff>40216</xdr:rowOff>
    </xdr:from>
    <xdr:ext cx="7157829" cy="73604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D3272E7F-146B-9B47-A674-651EAF33383C}"/>
            </a:ext>
          </a:extLst>
        </xdr:cNvPr>
        <xdr:cNvSpPr/>
      </xdr:nvSpPr>
      <xdr:spPr>
        <a:xfrm>
          <a:off x="207854" y="230716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93554</xdr:colOff>
      <xdr:row>1</xdr:row>
      <xdr:rowOff>40216</xdr:rowOff>
    </xdr:from>
    <xdr:ext cx="7157829" cy="736040"/>
    <xdr:sp macro="" textlink="">
      <xdr:nvSpPr>
        <xdr:cNvPr id="2" name="1 Rectángulo"/>
        <xdr:cNvSpPr/>
      </xdr:nvSpPr>
      <xdr:spPr>
        <a:xfrm>
          <a:off x="265004" y="202141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303634</xdr:colOff>
      <xdr:row>1</xdr:row>
      <xdr:rowOff>51422</xdr:rowOff>
    </xdr:from>
    <xdr:ext cx="7253139" cy="502702"/>
    <xdr:sp macro="" textlink="">
      <xdr:nvSpPr>
        <xdr:cNvPr id="2" name="1 Rectángulo"/>
        <xdr:cNvSpPr/>
      </xdr:nvSpPr>
      <xdr:spPr>
        <a:xfrm>
          <a:off x="408409" y="213347"/>
          <a:ext cx="7253139" cy="50270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2019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93554</xdr:colOff>
      <xdr:row>1</xdr:row>
      <xdr:rowOff>40216</xdr:rowOff>
    </xdr:from>
    <xdr:ext cx="7157829" cy="736040"/>
    <xdr:sp macro="" textlink="">
      <xdr:nvSpPr>
        <xdr:cNvPr id="2" name="1 Rectángulo"/>
        <xdr:cNvSpPr/>
      </xdr:nvSpPr>
      <xdr:spPr>
        <a:xfrm>
          <a:off x="188804" y="202141"/>
          <a:ext cx="7157829" cy="7360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Formato básico</a:t>
          </a: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del plan operativo anual de inversiones</a:t>
          </a:r>
        </a:p>
        <a:p>
          <a:pPr algn="ctr">
            <a:lnSpc>
              <a:spcPts val="900"/>
            </a:lnSpc>
          </a:pPr>
          <a:r>
            <a:rPr lang="es-ES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Vigencia anual</a:t>
          </a: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Z81"/>
  <sheetViews>
    <sheetView topLeftCell="M1" zoomScale="90" zoomScaleNormal="90" workbookViewId="0">
      <selection activeCell="V5" sqref="V5"/>
    </sheetView>
  </sheetViews>
  <sheetFormatPr baseColWidth="10" defaultRowHeight="12.75" x14ac:dyDescent="0.2"/>
  <cols>
    <col min="1" max="1" width="1.42578125" style="14" customWidth="1"/>
    <col min="2" max="2" width="4" style="16" customWidth="1"/>
    <col min="3" max="3" width="12.7109375" style="16" customWidth="1"/>
    <col min="4" max="4" width="7.28515625" style="16" customWidth="1"/>
    <col min="5" max="5" width="12.140625" style="16" customWidth="1"/>
    <col min="6" max="6" width="23" style="16" customWidth="1"/>
    <col min="7" max="7" width="22.7109375" style="42" customWidth="1"/>
    <col min="8" max="8" width="13.28515625" style="15" customWidth="1"/>
    <col min="9" max="9" width="28.7109375" style="42" bestFit="1" customWidth="1"/>
    <col min="10" max="10" width="11.85546875" style="16" customWidth="1"/>
    <col min="11" max="11" width="19.42578125" style="16" customWidth="1"/>
    <col min="12" max="12" width="18.140625" style="16" customWidth="1"/>
    <col min="13" max="13" width="17" style="16" customWidth="1"/>
    <col min="14" max="14" width="12.28515625" style="16" customWidth="1"/>
    <col min="15" max="15" width="14.140625" style="14" customWidth="1"/>
    <col min="16" max="16" width="9.7109375" style="14" customWidth="1"/>
    <col min="17" max="17" width="12.42578125" style="16" bestFit="1" customWidth="1"/>
    <col min="18" max="18" width="11.28515625" style="16" customWidth="1"/>
    <col min="19" max="19" width="8.7109375" style="16" customWidth="1"/>
    <col min="20" max="20" width="8.7109375" style="14" customWidth="1"/>
    <col min="21" max="21" width="7.140625" style="16" customWidth="1"/>
    <col min="22" max="22" width="7.85546875" style="16" customWidth="1"/>
    <col min="23" max="23" width="14.7109375" style="16" customWidth="1"/>
    <col min="24" max="24" width="10" style="14" customWidth="1"/>
    <col min="25" max="25" width="7" style="14" customWidth="1"/>
    <col min="26" max="26" width="6" style="16" customWidth="1"/>
    <col min="27" max="27" width="6.7109375" style="16" customWidth="1"/>
    <col min="28" max="28" width="10.5703125" style="16" customWidth="1"/>
    <col min="29" max="29" width="11.85546875" style="16" customWidth="1"/>
    <col min="30" max="30" width="11" style="16" customWidth="1"/>
    <col min="31" max="31" width="12.28515625" style="16" customWidth="1"/>
    <col min="32" max="32" width="14.85546875" style="16" customWidth="1"/>
    <col min="33" max="33" width="16.140625" style="14" customWidth="1"/>
    <col min="34" max="34" width="16.85546875" style="16" customWidth="1"/>
    <col min="35" max="35" width="11.42578125" style="16"/>
    <col min="36" max="37" width="11.42578125" style="14"/>
    <col min="38" max="38" width="16.28515625" style="16" customWidth="1"/>
    <col min="39" max="40" width="11.42578125" style="16"/>
    <col min="41" max="41" width="11.42578125" style="14"/>
    <col min="42" max="43" width="11.42578125" style="16"/>
    <col min="44" max="44" width="18" style="16" customWidth="1"/>
    <col min="45" max="46" width="11.42578125" style="14"/>
    <col min="47" max="49" width="11.42578125" style="16"/>
    <col min="50" max="50" width="15.140625" style="16" customWidth="1"/>
    <col min="51" max="16384" width="11.42578125" style="16"/>
  </cols>
  <sheetData>
    <row r="2" spans="1:52" x14ac:dyDescent="0.2">
      <c r="B2" s="14"/>
      <c r="C2" s="14"/>
      <c r="D2" s="14"/>
      <c r="E2" s="14"/>
      <c r="F2" s="14"/>
      <c r="G2" s="15"/>
      <c r="I2" s="15"/>
      <c r="J2" s="14"/>
      <c r="K2" s="14"/>
      <c r="L2" s="14"/>
      <c r="M2" s="14"/>
      <c r="N2" s="14"/>
      <c r="Q2" s="14"/>
      <c r="R2" s="14"/>
      <c r="S2" s="14"/>
      <c r="U2" s="14"/>
      <c r="V2" s="14"/>
      <c r="W2" s="14"/>
      <c r="Z2" s="14"/>
      <c r="AA2" s="14"/>
      <c r="AB2" s="14"/>
      <c r="AC2" s="14"/>
      <c r="AD2" s="14"/>
      <c r="AE2" s="14"/>
      <c r="AF2" s="14"/>
      <c r="AH2" s="14"/>
    </row>
    <row r="3" spans="1:52" x14ac:dyDescent="0.2">
      <c r="B3" s="14"/>
      <c r="C3" s="14"/>
      <c r="D3" s="14"/>
      <c r="E3" s="14"/>
      <c r="F3" s="14"/>
      <c r="G3" s="15"/>
      <c r="I3" s="15"/>
      <c r="J3" s="14"/>
      <c r="K3" s="14"/>
      <c r="L3" s="14"/>
      <c r="M3" s="14"/>
      <c r="N3" s="14"/>
      <c r="Q3" s="14"/>
      <c r="R3" s="14"/>
      <c r="S3" s="14"/>
      <c r="U3" s="14"/>
      <c r="V3" s="14"/>
      <c r="W3" s="14"/>
      <c r="Z3" s="14"/>
      <c r="AA3" s="14"/>
      <c r="AB3" s="14"/>
      <c r="AC3" s="14"/>
      <c r="AD3" s="14"/>
      <c r="AE3" s="14"/>
      <c r="AF3" s="14"/>
      <c r="AH3" s="14"/>
    </row>
    <row r="4" spans="1:52" x14ac:dyDescent="0.2">
      <c r="B4" s="14"/>
      <c r="C4" s="14"/>
      <c r="D4" s="14"/>
      <c r="E4" s="14"/>
      <c r="F4" s="14"/>
      <c r="G4" s="15"/>
      <c r="I4" s="15"/>
      <c r="J4" s="14"/>
      <c r="K4" s="14"/>
      <c r="L4" s="14"/>
      <c r="M4" s="14"/>
      <c r="N4" s="14"/>
      <c r="Q4" s="14"/>
      <c r="R4" s="14"/>
      <c r="S4" s="14"/>
      <c r="U4" s="14"/>
      <c r="V4" s="14"/>
      <c r="W4" s="14"/>
      <c r="Z4" s="14"/>
      <c r="AA4" s="14"/>
      <c r="AB4" s="14"/>
      <c r="AC4" s="14"/>
      <c r="AD4" s="14"/>
      <c r="AE4" s="14"/>
      <c r="AF4" s="14"/>
      <c r="AH4" s="14"/>
    </row>
    <row r="5" spans="1:52" x14ac:dyDescent="0.2">
      <c r="B5" s="14"/>
      <c r="C5" s="14"/>
      <c r="D5" s="14"/>
      <c r="E5" s="14"/>
      <c r="F5" s="14"/>
      <c r="G5" s="15"/>
      <c r="I5" s="15"/>
      <c r="J5" s="14"/>
      <c r="K5" s="14"/>
      <c r="L5" s="14"/>
      <c r="M5" s="14"/>
      <c r="N5" s="14"/>
      <c r="Q5" s="14"/>
      <c r="R5" s="14"/>
      <c r="S5" s="14"/>
      <c r="U5" s="14"/>
      <c r="V5" s="14"/>
      <c r="W5" s="14"/>
      <c r="Z5" s="14"/>
      <c r="AA5" s="14"/>
      <c r="AB5" s="14"/>
      <c r="AC5" s="14"/>
      <c r="AD5" s="14"/>
      <c r="AE5" s="14"/>
      <c r="AF5" s="14"/>
      <c r="AH5" s="14"/>
    </row>
    <row r="6" spans="1:52" x14ac:dyDescent="0.2">
      <c r="B6" s="14"/>
      <c r="C6" s="14"/>
      <c r="D6" s="14"/>
      <c r="E6" s="14"/>
      <c r="F6" s="14"/>
      <c r="G6" s="15"/>
      <c r="I6" s="15"/>
      <c r="J6" s="14"/>
      <c r="K6" s="14"/>
      <c r="L6" s="14"/>
      <c r="M6" s="14"/>
      <c r="N6" s="14"/>
      <c r="Q6" s="14"/>
      <c r="R6" s="14"/>
      <c r="S6" s="14"/>
      <c r="U6" s="14"/>
      <c r="V6" s="14"/>
      <c r="W6" s="14"/>
      <c r="Z6" s="14"/>
      <c r="AA6" s="14"/>
      <c r="AB6" s="14"/>
      <c r="AC6" s="14"/>
      <c r="AD6" s="14"/>
      <c r="AE6" s="14"/>
      <c r="AF6" s="14"/>
      <c r="AH6" s="14"/>
    </row>
    <row r="7" spans="1:52" x14ac:dyDescent="0.2">
      <c r="B7" s="14"/>
      <c r="C7" s="14"/>
      <c r="D7" s="14"/>
      <c r="E7" s="14"/>
      <c r="F7" s="14"/>
      <c r="G7" s="15"/>
      <c r="I7" s="15"/>
      <c r="J7" s="14"/>
      <c r="K7" s="14"/>
      <c r="L7" s="14"/>
      <c r="M7" s="14"/>
      <c r="N7" s="14"/>
      <c r="Q7" s="14"/>
      <c r="R7" s="14"/>
      <c r="S7" s="14"/>
      <c r="U7" s="14"/>
      <c r="V7" s="14"/>
      <c r="W7" s="14"/>
      <c r="Z7" s="14"/>
      <c r="AA7" s="14"/>
      <c r="AB7" s="14"/>
      <c r="AC7" s="14"/>
      <c r="AD7" s="14"/>
      <c r="AE7" s="14"/>
      <c r="AF7" s="14"/>
      <c r="AH7" s="14"/>
    </row>
    <row r="8" spans="1:52" ht="12.75" customHeight="1" x14ac:dyDescent="0.2">
      <c r="B8" s="17"/>
      <c r="C8" s="641" t="s">
        <v>0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212"/>
      <c r="AE8" s="212"/>
      <c r="AF8" s="17"/>
      <c r="AG8" s="18"/>
      <c r="AH8" s="19"/>
      <c r="AI8" s="19"/>
      <c r="AJ8" s="18"/>
      <c r="AK8" s="18"/>
      <c r="AL8" s="19"/>
      <c r="AM8" s="19"/>
      <c r="AN8" s="19"/>
      <c r="AO8" s="18"/>
      <c r="AP8" s="19"/>
    </row>
    <row r="9" spans="1:52" ht="12.75" customHeight="1" x14ac:dyDescent="0.2">
      <c r="B9" s="17"/>
      <c r="C9" s="641" t="s">
        <v>1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212"/>
      <c r="AE9" s="212"/>
      <c r="AF9" s="17"/>
      <c r="AG9" s="18"/>
      <c r="AH9" s="19"/>
      <c r="AI9" s="19"/>
      <c r="AJ9" s="18"/>
      <c r="AK9" s="18"/>
      <c r="AL9" s="19"/>
      <c r="AM9" s="19"/>
      <c r="AN9" s="19"/>
      <c r="AO9" s="18"/>
      <c r="AP9" s="19"/>
    </row>
    <row r="10" spans="1:52" x14ac:dyDescent="0.2">
      <c r="B10" s="17"/>
      <c r="C10" s="212"/>
      <c r="D10" s="212"/>
      <c r="E10" s="212"/>
      <c r="F10" s="212"/>
      <c r="G10" s="20"/>
      <c r="H10" s="20"/>
      <c r="I10" s="20"/>
      <c r="J10" s="212"/>
      <c r="K10" s="212"/>
      <c r="L10" s="6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17"/>
      <c r="AG10" s="21"/>
      <c r="AH10" s="21"/>
    </row>
    <row r="11" spans="1:52" ht="45" customHeight="1" x14ac:dyDescent="0.2">
      <c r="B11" s="17"/>
      <c r="C11" s="642" t="s">
        <v>39</v>
      </c>
      <c r="D11" s="642"/>
      <c r="E11" s="642"/>
      <c r="F11" s="22" t="s">
        <v>40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7"/>
      <c r="AG11" s="21"/>
      <c r="AH11" s="21"/>
    </row>
    <row r="12" spans="1:52" ht="29.45" customHeight="1" x14ac:dyDescent="0.2">
      <c r="B12" s="643" t="s">
        <v>2</v>
      </c>
      <c r="C12" s="644"/>
      <c r="D12" s="644"/>
      <c r="E12" s="644"/>
      <c r="F12" s="644"/>
      <c r="G12" s="644"/>
      <c r="H12" s="216"/>
      <c r="I12" s="216"/>
      <c r="J12" s="23"/>
      <c r="K12" s="639" t="s">
        <v>3</v>
      </c>
      <c r="L12" s="636" t="s">
        <v>4</v>
      </c>
      <c r="M12" s="634" t="s">
        <v>38</v>
      </c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4" t="s">
        <v>5</v>
      </c>
      <c r="AE12" s="635"/>
      <c r="AF12" s="635"/>
      <c r="AG12" s="636" t="s">
        <v>35</v>
      </c>
      <c r="AH12" s="634" t="s">
        <v>36</v>
      </c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35"/>
      <c r="AY12" s="14"/>
    </row>
    <row r="13" spans="1:52" ht="28.5" customHeight="1" x14ac:dyDescent="0.2">
      <c r="B13" s="625" t="s">
        <v>6</v>
      </c>
      <c r="C13" s="639" t="s">
        <v>7</v>
      </c>
      <c r="D13" s="625" t="s">
        <v>6</v>
      </c>
      <c r="E13" s="639" t="s">
        <v>8</v>
      </c>
      <c r="F13" s="625" t="s">
        <v>6</v>
      </c>
      <c r="G13" s="639" t="s">
        <v>9</v>
      </c>
      <c r="H13" s="625" t="s">
        <v>32</v>
      </c>
      <c r="I13" s="646" t="s">
        <v>10</v>
      </c>
      <c r="J13" s="646" t="s">
        <v>11</v>
      </c>
      <c r="K13" s="645"/>
      <c r="L13" s="637"/>
      <c r="M13" s="629" t="s">
        <v>12</v>
      </c>
      <c r="N13" s="630"/>
      <c r="O13" s="629" t="s">
        <v>31</v>
      </c>
      <c r="P13" s="630"/>
      <c r="Q13" s="631" t="s">
        <v>13</v>
      </c>
      <c r="R13" s="632"/>
      <c r="S13" s="632"/>
      <c r="T13" s="632"/>
      <c r="U13" s="632"/>
      <c r="V13" s="632"/>
      <c r="W13" s="632"/>
      <c r="X13" s="633"/>
      <c r="Y13" s="213"/>
      <c r="Z13" s="625" t="s">
        <v>14</v>
      </c>
      <c r="AA13" s="625" t="s">
        <v>15</v>
      </c>
      <c r="AB13" s="625" t="s">
        <v>16</v>
      </c>
      <c r="AC13" s="625" t="s">
        <v>17</v>
      </c>
      <c r="AD13" s="625" t="s">
        <v>18</v>
      </c>
      <c r="AE13" s="625" t="s">
        <v>19</v>
      </c>
      <c r="AF13" s="627" t="s">
        <v>20</v>
      </c>
      <c r="AG13" s="637"/>
      <c r="AH13" s="629" t="s">
        <v>12</v>
      </c>
      <c r="AI13" s="630"/>
      <c r="AJ13" s="629" t="s">
        <v>31</v>
      </c>
      <c r="AK13" s="630"/>
      <c r="AL13" s="631" t="s">
        <v>13</v>
      </c>
      <c r="AM13" s="632"/>
      <c r="AN13" s="632"/>
      <c r="AO13" s="632"/>
      <c r="AP13" s="632"/>
      <c r="AQ13" s="632"/>
      <c r="AR13" s="632"/>
      <c r="AS13" s="633"/>
      <c r="AT13" s="213"/>
      <c r="AU13" s="625" t="s">
        <v>14</v>
      </c>
      <c r="AV13" s="625" t="s">
        <v>15</v>
      </c>
      <c r="AW13" s="625" t="s">
        <v>16</v>
      </c>
      <c r="AX13" s="625" t="s">
        <v>17</v>
      </c>
    </row>
    <row r="14" spans="1:52" ht="78.75" customHeight="1" x14ac:dyDescent="0.2">
      <c r="B14" s="626"/>
      <c r="C14" s="640"/>
      <c r="D14" s="626"/>
      <c r="E14" s="640"/>
      <c r="F14" s="626"/>
      <c r="G14" s="640"/>
      <c r="H14" s="626"/>
      <c r="I14" s="647"/>
      <c r="J14" s="647"/>
      <c r="K14" s="640"/>
      <c r="L14" s="638"/>
      <c r="M14" s="214" t="s">
        <v>21</v>
      </c>
      <c r="N14" s="214" t="s">
        <v>22</v>
      </c>
      <c r="O14" s="214" t="s">
        <v>33</v>
      </c>
      <c r="P14" s="214" t="s">
        <v>34</v>
      </c>
      <c r="Q14" s="214" t="s">
        <v>23</v>
      </c>
      <c r="R14" s="214" t="s">
        <v>24</v>
      </c>
      <c r="S14" s="214" t="s">
        <v>25</v>
      </c>
      <c r="T14" s="214" t="s">
        <v>29</v>
      </c>
      <c r="U14" s="214" t="s">
        <v>26</v>
      </c>
      <c r="V14" s="214" t="s">
        <v>27</v>
      </c>
      <c r="W14" s="214" t="s">
        <v>28</v>
      </c>
      <c r="X14" s="214" t="s">
        <v>30</v>
      </c>
      <c r="Y14" s="214" t="s">
        <v>37</v>
      </c>
      <c r="Z14" s="626"/>
      <c r="AA14" s="626"/>
      <c r="AB14" s="626"/>
      <c r="AC14" s="626"/>
      <c r="AD14" s="626"/>
      <c r="AE14" s="626"/>
      <c r="AF14" s="628"/>
      <c r="AG14" s="638"/>
      <c r="AH14" s="214" t="s">
        <v>21</v>
      </c>
      <c r="AI14" s="214" t="s">
        <v>22</v>
      </c>
      <c r="AJ14" s="214" t="s">
        <v>33</v>
      </c>
      <c r="AK14" s="214" t="s">
        <v>34</v>
      </c>
      <c r="AL14" s="214" t="s">
        <v>23</v>
      </c>
      <c r="AM14" s="214" t="s">
        <v>24</v>
      </c>
      <c r="AN14" s="214" t="s">
        <v>25</v>
      </c>
      <c r="AO14" s="214" t="s">
        <v>29</v>
      </c>
      <c r="AP14" s="214" t="s">
        <v>26</v>
      </c>
      <c r="AQ14" s="214" t="s">
        <v>27</v>
      </c>
      <c r="AR14" s="214" t="s">
        <v>28</v>
      </c>
      <c r="AS14" s="214" t="s">
        <v>30</v>
      </c>
      <c r="AT14" s="214" t="s">
        <v>37</v>
      </c>
      <c r="AU14" s="626"/>
      <c r="AV14" s="626"/>
      <c r="AW14" s="626"/>
      <c r="AX14" s="626"/>
    </row>
    <row r="15" spans="1:52" s="33" customFormat="1" ht="128.25" customHeight="1" x14ac:dyDescent="0.2">
      <c r="A15" s="24"/>
      <c r="B15" s="155" t="s">
        <v>41</v>
      </c>
      <c r="C15" s="332" t="s">
        <v>42</v>
      </c>
      <c r="D15" s="162" t="s">
        <v>43</v>
      </c>
      <c r="E15" s="75" t="s">
        <v>44</v>
      </c>
      <c r="F15" s="333">
        <v>2017730010070</v>
      </c>
      <c r="G15" s="334" t="s">
        <v>45</v>
      </c>
      <c r="H15" s="335" t="s">
        <v>123</v>
      </c>
      <c r="I15" s="70" t="s">
        <v>46</v>
      </c>
      <c r="J15" s="231">
        <v>25500</v>
      </c>
      <c r="K15" s="155" t="s">
        <v>47</v>
      </c>
      <c r="L15" s="231">
        <f>SUM(M15:AF15)</f>
        <v>688820</v>
      </c>
      <c r="M15" s="231">
        <v>307288</v>
      </c>
      <c r="N15" s="231">
        <v>0</v>
      </c>
      <c r="O15" s="231">
        <v>0</v>
      </c>
      <c r="P15" s="231">
        <v>0</v>
      </c>
      <c r="Q15" s="231">
        <v>242487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139045</v>
      </c>
      <c r="AD15" s="336" t="s">
        <v>187</v>
      </c>
      <c r="AE15" s="336" t="s">
        <v>191</v>
      </c>
      <c r="AF15" s="336" t="s">
        <v>188</v>
      </c>
      <c r="AG15" s="231">
        <f>SUM(AH15:AX15)</f>
        <v>287935</v>
      </c>
      <c r="AH15" s="231">
        <v>208535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  <c r="AX15" s="231">
        <v>79400</v>
      </c>
      <c r="AY15" s="99"/>
      <c r="AZ15" s="232"/>
    </row>
    <row r="16" spans="1:52" s="35" customFormat="1" ht="138.75" customHeight="1" x14ac:dyDescent="0.2">
      <c r="A16" s="24"/>
      <c r="B16" s="155" t="s">
        <v>41</v>
      </c>
      <c r="C16" s="332" t="s">
        <v>42</v>
      </c>
      <c r="D16" s="162" t="s">
        <v>43</v>
      </c>
      <c r="E16" s="75" t="s">
        <v>44</v>
      </c>
      <c r="F16" s="333">
        <v>2017730010067</v>
      </c>
      <c r="G16" s="334" t="s">
        <v>48</v>
      </c>
      <c r="H16" s="335" t="s">
        <v>124</v>
      </c>
      <c r="I16" s="70" t="s">
        <v>49</v>
      </c>
      <c r="J16" s="231">
        <v>50000</v>
      </c>
      <c r="K16" s="155" t="s">
        <v>47</v>
      </c>
      <c r="L16" s="231">
        <f t="shared" ref="L16:L78" si="0">SUM(M16:AF16)</f>
        <v>17015026</v>
      </c>
      <c r="M16" s="231">
        <v>6449000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10566026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336" t="s">
        <v>187</v>
      </c>
      <c r="AE16" s="336" t="s">
        <v>191</v>
      </c>
      <c r="AF16" s="336" t="s">
        <v>188</v>
      </c>
      <c r="AG16" s="231">
        <f>SUM(AH16:AX16)</f>
        <v>16589050</v>
      </c>
      <c r="AH16" s="231">
        <v>6073992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10515058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  <c r="AX16" s="231">
        <v>0</v>
      </c>
      <c r="AY16" s="99"/>
      <c r="AZ16" s="232"/>
    </row>
    <row r="17" spans="1:52" s="24" customFormat="1" ht="133.5" customHeight="1" x14ac:dyDescent="0.2">
      <c r="B17" s="155" t="s">
        <v>41</v>
      </c>
      <c r="C17" s="332" t="s">
        <v>42</v>
      </c>
      <c r="D17" s="162" t="s">
        <v>43</v>
      </c>
      <c r="E17" s="75" t="s">
        <v>44</v>
      </c>
      <c r="F17" s="333">
        <v>2017730010070</v>
      </c>
      <c r="G17" s="334" t="s">
        <v>45</v>
      </c>
      <c r="H17" s="335" t="s">
        <v>125</v>
      </c>
      <c r="I17" s="70" t="s">
        <v>50</v>
      </c>
      <c r="J17" s="231">
        <v>3814</v>
      </c>
      <c r="K17" s="155" t="s">
        <v>47</v>
      </c>
      <c r="L17" s="231">
        <f t="shared" si="0"/>
        <v>1200000</v>
      </c>
      <c r="M17" s="231">
        <v>1200000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336" t="s">
        <v>187</v>
      </c>
      <c r="AE17" s="336" t="s">
        <v>191</v>
      </c>
      <c r="AF17" s="336" t="s">
        <v>188</v>
      </c>
      <c r="AG17" s="231">
        <f t="shared" ref="AG17:AG78" si="1">SUM(AH17:AX17)</f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  <c r="AX17" s="231">
        <v>0</v>
      </c>
      <c r="AY17" s="99"/>
      <c r="AZ17" s="232"/>
    </row>
    <row r="18" spans="1:52" s="24" customFormat="1" ht="118.5" customHeight="1" x14ac:dyDescent="0.2">
      <c r="B18" s="155" t="s">
        <v>41</v>
      </c>
      <c r="C18" s="332" t="s">
        <v>42</v>
      </c>
      <c r="D18" s="162" t="s">
        <v>43</v>
      </c>
      <c r="E18" s="75" t="s">
        <v>44</v>
      </c>
      <c r="F18" s="333">
        <v>2017730010070</v>
      </c>
      <c r="G18" s="334" t="s">
        <v>45</v>
      </c>
      <c r="H18" s="335" t="s">
        <v>126</v>
      </c>
      <c r="I18" s="70" t="s">
        <v>51</v>
      </c>
      <c r="J18" s="231">
        <v>3375</v>
      </c>
      <c r="K18" s="155" t="s">
        <v>47</v>
      </c>
      <c r="L18" s="231">
        <f t="shared" si="0"/>
        <v>2208706</v>
      </c>
      <c r="M18" s="231">
        <v>2000000</v>
      </c>
      <c r="N18" s="231">
        <v>0</v>
      </c>
      <c r="O18" s="231">
        <v>0</v>
      </c>
      <c r="P18" s="231">
        <v>0</v>
      </c>
      <c r="Q18" s="231">
        <v>200000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8706</v>
      </c>
      <c r="AD18" s="336" t="s">
        <v>187</v>
      </c>
      <c r="AE18" s="336" t="s">
        <v>191</v>
      </c>
      <c r="AF18" s="336" t="s">
        <v>188</v>
      </c>
      <c r="AG18" s="231">
        <f t="shared" si="1"/>
        <v>178190</v>
      </c>
      <c r="AH18" s="231">
        <v>178190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  <c r="AX18" s="231">
        <v>0</v>
      </c>
      <c r="AY18" s="99"/>
      <c r="AZ18" s="232"/>
    </row>
    <row r="19" spans="1:52" s="24" customFormat="1" ht="113.25" customHeight="1" x14ac:dyDescent="0.2">
      <c r="B19" s="155" t="s">
        <v>41</v>
      </c>
      <c r="C19" s="332" t="s">
        <v>42</v>
      </c>
      <c r="D19" s="162" t="s">
        <v>43</v>
      </c>
      <c r="E19" s="75" t="s">
        <v>44</v>
      </c>
      <c r="F19" s="333">
        <v>2017730010070</v>
      </c>
      <c r="G19" s="334" t="s">
        <v>45</v>
      </c>
      <c r="H19" s="335" t="s">
        <v>127</v>
      </c>
      <c r="I19" s="70" t="s">
        <v>52</v>
      </c>
      <c r="J19" s="231">
        <v>76000</v>
      </c>
      <c r="K19" s="155" t="s">
        <v>47</v>
      </c>
      <c r="L19" s="231">
        <f t="shared" si="0"/>
        <v>7264925</v>
      </c>
      <c r="M19" s="231">
        <v>2000000</v>
      </c>
      <c r="N19" s="231">
        <v>0</v>
      </c>
      <c r="O19" s="231">
        <v>0</v>
      </c>
      <c r="P19" s="231">
        <v>0</v>
      </c>
      <c r="Q19" s="231">
        <v>5264925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336" t="s">
        <v>187</v>
      </c>
      <c r="AE19" s="336" t="s">
        <v>191</v>
      </c>
      <c r="AF19" s="336" t="s">
        <v>188</v>
      </c>
      <c r="AG19" s="231">
        <f t="shared" si="1"/>
        <v>1885554</v>
      </c>
      <c r="AH19" s="231">
        <v>1885554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  <c r="AX19" s="231">
        <v>0</v>
      </c>
      <c r="AY19" s="99"/>
      <c r="AZ19" s="232"/>
    </row>
    <row r="20" spans="1:52" s="24" customFormat="1" ht="113.25" customHeight="1" x14ac:dyDescent="0.2">
      <c r="B20" s="155" t="s">
        <v>41</v>
      </c>
      <c r="C20" s="332" t="s">
        <v>42</v>
      </c>
      <c r="D20" s="162" t="s">
        <v>43</v>
      </c>
      <c r="E20" s="75" t="s">
        <v>44</v>
      </c>
      <c r="F20" s="333">
        <v>2017730010070</v>
      </c>
      <c r="G20" s="334" t="s">
        <v>45</v>
      </c>
      <c r="H20" s="335" t="s">
        <v>128</v>
      </c>
      <c r="I20" s="70" t="s">
        <v>53</v>
      </c>
      <c r="J20" s="231">
        <v>900</v>
      </c>
      <c r="K20" s="155" t="s">
        <v>47</v>
      </c>
      <c r="L20" s="231">
        <f t="shared" si="0"/>
        <v>1134337</v>
      </c>
      <c r="M20" s="231">
        <v>557750</v>
      </c>
      <c r="N20" s="231">
        <v>0</v>
      </c>
      <c r="O20" s="231">
        <v>0</v>
      </c>
      <c r="P20" s="231">
        <v>0</v>
      </c>
      <c r="Q20" s="231">
        <v>576587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336" t="s">
        <v>187</v>
      </c>
      <c r="AE20" s="336" t="s">
        <v>191</v>
      </c>
      <c r="AF20" s="336" t="s">
        <v>188</v>
      </c>
      <c r="AG20" s="231">
        <f t="shared" si="1"/>
        <v>932395</v>
      </c>
      <c r="AH20" s="231">
        <v>553284</v>
      </c>
      <c r="AI20" s="231">
        <v>0</v>
      </c>
      <c r="AJ20" s="231">
        <v>0</v>
      </c>
      <c r="AK20" s="231">
        <v>0</v>
      </c>
      <c r="AL20" s="231">
        <v>379111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  <c r="AX20" s="231">
        <v>0</v>
      </c>
      <c r="AY20" s="99"/>
      <c r="AZ20" s="232"/>
    </row>
    <row r="21" spans="1:52" s="33" customFormat="1" ht="112.5" customHeight="1" x14ac:dyDescent="0.2">
      <c r="A21" s="24"/>
      <c r="B21" s="155" t="s">
        <v>41</v>
      </c>
      <c r="C21" s="332" t="s">
        <v>42</v>
      </c>
      <c r="D21" s="162" t="s">
        <v>43</v>
      </c>
      <c r="E21" s="75" t="s">
        <v>44</v>
      </c>
      <c r="F21" s="333">
        <v>2017730010070</v>
      </c>
      <c r="G21" s="334" t="s">
        <v>45</v>
      </c>
      <c r="H21" s="335" t="s">
        <v>129</v>
      </c>
      <c r="I21" s="70" t="s">
        <v>54</v>
      </c>
      <c r="J21" s="231">
        <v>475</v>
      </c>
      <c r="K21" s="155" t="s">
        <v>47</v>
      </c>
      <c r="L21" s="231">
        <f t="shared" si="0"/>
        <v>1000</v>
      </c>
      <c r="M21" s="231">
        <v>1000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336" t="s">
        <v>187</v>
      </c>
      <c r="AE21" s="336" t="s">
        <v>191</v>
      </c>
      <c r="AF21" s="336" t="s">
        <v>188</v>
      </c>
      <c r="AG21" s="231">
        <f t="shared" si="1"/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  <c r="AX21" s="231">
        <v>0</v>
      </c>
      <c r="AY21" s="99"/>
      <c r="AZ21" s="232"/>
    </row>
    <row r="22" spans="1:52" s="33" customFormat="1" ht="108.75" customHeight="1" x14ac:dyDescent="0.2">
      <c r="A22" s="24"/>
      <c r="B22" s="155" t="s">
        <v>41</v>
      </c>
      <c r="C22" s="332" t="s">
        <v>42</v>
      </c>
      <c r="D22" s="162" t="s">
        <v>43</v>
      </c>
      <c r="E22" s="75" t="s">
        <v>44</v>
      </c>
      <c r="F22" s="333">
        <v>2017730010070</v>
      </c>
      <c r="G22" s="334" t="s">
        <v>45</v>
      </c>
      <c r="H22" s="335" t="s">
        <v>130</v>
      </c>
      <c r="I22" s="70" t="s">
        <v>55</v>
      </c>
      <c r="J22" s="231">
        <v>5000</v>
      </c>
      <c r="K22" s="155" t="s">
        <v>47</v>
      </c>
      <c r="L22" s="231">
        <f t="shared" si="0"/>
        <v>1000</v>
      </c>
      <c r="M22" s="231">
        <v>1000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336" t="s">
        <v>187</v>
      </c>
      <c r="AE22" s="336" t="s">
        <v>191</v>
      </c>
      <c r="AF22" s="336" t="s">
        <v>188</v>
      </c>
      <c r="AG22" s="231">
        <f t="shared" si="1"/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  <c r="AX22" s="231">
        <v>0</v>
      </c>
      <c r="AY22" s="99"/>
      <c r="AZ22" s="232"/>
    </row>
    <row r="23" spans="1:52" s="33" customFormat="1" ht="139.5" customHeight="1" x14ac:dyDescent="0.2">
      <c r="A23" s="24"/>
      <c r="B23" s="155" t="s">
        <v>41</v>
      </c>
      <c r="C23" s="332" t="s">
        <v>42</v>
      </c>
      <c r="D23" s="162" t="s">
        <v>43</v>
      </c>
      <c r="E23" s="75" t="s">
        <v>44</v>
      </c>
      <c r="F23" s="333">
        <v>2017730010070</v>
      </c>
      <c r="G23" s="334" t="s">
        <v>45</v>
      </c>
      <c r="H23" s="335" t="s">
        <v>131</v>
      </c>
      <c r="I23" s="70" t="s">
        <v>56</v>
      </c>
      <c r="J23" s="231">
        <v>75</v>
      </c>
      <c r="K23" s="155" t="s">
        <v>47</v>
      </c>
      <c r="L23" s="231">
        <f t="shared" si="0"/>
        <v>1000</v>
      </c>
      <c r="M23" s="231">
        <v>1000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336" t="s">
        <v>187</v>
      </c>
      <c r="AE23" s="336" t="s">
        <v>191</v>
      </c>
      <c r="AF23" s="336" t="s">
        <v>188</v>
      </c>
      <c r="AG23" s="231">
        <f t="shared" si="1"/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231">
        <v>0</v>
      </c>
      <c r="AW23" s="231">
        <v>0</v>
      </c>
      <c r="AX23" s="231">
        <v>0</v>
      </c>
      <c r="AY23" s="99"/>
      <c r="AZ23" s="232"/>
    </row>
    <row r="24" spans="1:52" s="33" customFormat="1" ht="75" customHeight="1" x14ac:dyDescent="0.2">
      <c r="A24" s="24"/>
      <c r="B24" s="155" t="s">
        <v>41</v>
      </c>
      <c r="C24" s="332" t="s">
        <v>42</v>
      </c>
      <c r="D24" s="162" t="s">
        <v>43</v>
      </c>
      <c r="E24" s="75" t="s">
        <v>44</v>
      </c>
      <c r="F24" s="333">
        <v>2017730010070</v>
      </c>
      <c r="G24" s="334" t="s">
        <v>45</v>
      </c>
      <c r="H24" s="335" t="s">
        <v>132</v>
      </c>
      <c r="I24" s="70" t="s">
        <v>57</v>
      </c>
      <c r="J24" s="231">
        <v>925</v>
      </c>
      <c r="K24" s="155" t="s">
        <v>47</v>
      </c>
      <c r="L24" s="231">
        <f t="shared" si="0"/>
        <v>1000</v>
      </c>
      <c r="M24" s="231">
        <v>1000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336" t="s">
        <v>187</v>
      </c>
      <c r="AE24" s="336" t="s">
        <v>191</v>
      </c>
      <c r="AF24" s="336" t="s">
        <v>188</v>
      </c>
      <c r="AG24" s="231">
        <f t="shared" si="1"/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  <c r="AX24" s="231">
        <v>0</v>
      </c>
      <c r="AY24" s="99"/>
      <c r="AZ24" s="232"/>
    </row>
    <row r="25" spans="1:52" s="33" customFormat="1" ht="139.5" customHeight="1" x14ac:dyDescent="0.2">
      <c r="A25" s="24"/>
      <c r="B25" s="155" t="s">
        <v>41</v>
      </c>
      <c r="C25" s="332" t="s">
        <v>42</v>
      </c>
      <c r="D25" s="162" t="s">
        <v>43</v>
      </c>
      <c r="E25" s="75" t="s">
        <v>44</v>
      </c>
      <c r="F25" s="333">
        <v>2017730010070</v>
      </c>
      <c r="G25" s="334" t="s">
        <v>45</v>
      </c>
      <c r="H25" s="335" t="s">
        <v>133</v>
      </c>
      <c r="I25" s="70" t="s">
        <v>58</v>
      </c>
      <c r="J25" s="231">
        <v>350</v>
      </c>
      <c r="K25" s="155" t="s">
        <v>47</v>
      </c>
      <c r="L25" s="231">
        <f t="shared" si="0"/>
        <v>1000</v>
      </c>
      <c r="M25" s="231">
        <v>1000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336" t="s">
        <v>187</v>
      </c>
      <c r="AE25" s="336" t="s">
        <v>191</v>
      </c>
      <c r="AF25" s="336" t="s">
        <v>188</v>
      </c>
      <c r="AG25" s="231">
        <f t="shared" si="1"/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  <c r="AX25" s="231">
        <v>0</v>
      </c>
      <c r="AY25" s="99"/>
      <c r="AZ25" s="232"/>
    </row>
    <row r="26" spans="1:52" s="33" customFormat="1" ht="125.25" customHeight="1" x14ac:dyDescent="0.2">
      <c r="A26" s="24"/>
      <c r="B26" s="155" t="s">
        <v>41</v>
      </c>
      <c r="C26" s="332" t="s">
        <v>42</v>
      </c>
      <c r="D26" s="162" t="s">
        <v>43</v>
      </c>
      <c r="E26" s="75" t="s">
        <v>44</v>
      </c>
      <c r="F26" s="333">
        <v>2017730010070</v>
      </c>
      <c r="G26" s="334" t="s">
        <v>45</v>
      </c>
      <c r="H26" s="335" t="s">
        <v>134</v>
      </c>
      <c r="I26" s="70" t="s">
        <v>59</v>
      </c>
      <c r="J26" s="231">
        <v>100</v>
      </c>
      <c r="K26" s="155" t="s">
        <v>47</v>
      </c>
      <c r="L26" s="231">
        <f t="shared" si="0"/>
        <v>1000</v>
      </c>
      <c r="M26" s="231">
        <v>1000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336" t="s">
        <v>187</v>
      </c>
      <c r="AE26" s="336" t="s">
        <v>191</v>
      </c>
      <c r="AF26" s="336" t="s">
        <v>188</v>
      </c>
      <c r="AG26" s="231">
        <f t="shared" si="1"/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  <c r="AX26" s="231">
        <v>0</v>
      </c>
      <c r="AY26" s="99"/>
      <c r="AZ26" s="232"/>
    </row>
    <row r="27" spans="1:52" s="33" customFormat="1" ht="111" customHeight="1" x14ac:dyDescent="0.2">
      <c r="A27" s="24"/>
      <c r="B27" s="155" t="s">
        <v>41</v>
      </c>
      <c r="C27" s="332" t="s">
        <v>42</v>
      </c>
      <c r="D27" s="162" t="s">
        <v>43</v>
      </c>
      <c r="E27" s="75" t="s">
        <v>44</v>
      </c>
      <c r="F27" s="333">
        <v>2017730010070</v>
      </c>
      <c r="G27" s="334" t="s">
        <v>45</v>
      </c>
      <c r="H27" s="335" t="s">
        <v>135</v>
      </c>
      <c r="I27" s="70" t="s">
        <v>60</v>
      </c>
      <c r="J27" s="231">
        <v>24</v>
      </c>
      <c r="K27" s="155" t="s">
        <v>47</v>
      </c>
      <c r="L27" s="231">
        <f t="shared" si="0"/>
        <v>1000</v>
      </c>
      <c r="M27" s="231">
        <v>1000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336" t="s">
        <v>187</v>
      </c>
      <c r="AE27" s="336" t="s">
        <v>191</v>
      </c>
      <c r="AF27" s="336" t="s">
        <v>188</v>
      </c>
      <c r="AG27" s="231">
        <f t="shared" si="1"/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  <c r="AX27" s="231">
        <v>0</v>
      </c>
      <c r="AY27" s="99"/>
      <c r="AZ27" s="232"/>
    </row>
    <row r="28" spans="1:52" s="24" customFormat="1" ht="133.5" customHeight="1" x14ac:dyDescent="0.2">
      <c r="B28" s="155" t="s">
        <v>41</v>
      </c>
      <c r="C28" s="332" t="s">
        <v>42</v>
      </c>
      <c r="D28" s="162" t="s">
        <v>43</v>
      </c>
      <c r="E28" s="75" t="s">
        <v>44</v>
      </c>
      <c r="F28" s="333">
        <v>2017730010002</v>
      </c>
      <c r="G28" s="334" t="s">
        <v>61</v>
      </c>
      <c r="H28" s="335" t="s">
        <v>136</v>
      </c>
      <c r="I28" s="70" t="s">
        <v>62</v>
      </c>
      <c r="J28" s="231">
        <v>18</v>
      </c>
      <c r="K28" s="155" t="s">
        <v>47</v>
      </c>
      <c r="L28" s="231">
        <f t="shared" si="0"/>
        <v>200000</v>
      </c>
      <c r="M28" s="231">
        <v>200000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336" t="s">
        <v>187</v>
      </c>
      <c r="AE28" s="336" t="s">
        <v>191</v>
      </c>
      <c r="AF28" s="336" t="s">
        <v>188</v>
      </c>
      <c r="AG28" s="231">
        <f t="shared" si="1"/>
        <v>185400</v>
      </c>
      <c r="AH28" s="231">
        <v>185400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  <c r="AX28" s="231">
        <v>0</v>
      </c>
      <c r="AY28" s="99"/>
      <c r="AZ28" s="232"/>
    </row>
    <row r="29" spans="1:52" s="33" customFormat="1" ht="121.5" customHeight="1" x14ac:dyDescent="0.2">
      <c r="A29" s="24"/>
      <c r="B29" s="155" t="s">
        <v>41</v>
      </c>
      <c r="C29" s="332" t="s">
        <v>42</v>
      </c>
      <c r="D29" s="162" t="s">
        <v>43</v>
      </c>
      <c r="E29" s="75" t="s">
        <v>44</v>
      </c>
      <c r="F29" s="333">
        <v>2017730010070</v>
      </c>
      <c r="G29" s="334" t="s">
        <v>45</v>
      </c>
      <c r="H29" s="335" t="s">
        <v>137</v>
      </c>
      <c r="I29" s="70" t="s">
        <v>63</v>
      </c>
      <c r="J29" s="231">
        <v>750</v>
      </c>
      <c r="K29" s="155" t="s">
        <v>47</v>
      </c>
      <c r="L29" s="231">
        <f t="shared" si="0"/>
        <v>1000</v>
      </c>
      <c r="M29" s="231">
        <v>1000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336" t="s">
        <v>187</v>
      </c>
      <c r="AE29" s="336" t="s">
        <v>191</v>
      </c>
      <c r="AF29" s="336" t="s">
        <v>188</v>
      </c>
      <c r="AG29" s="231">
        <f t="shared" si="1"/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0</v>
      </c>
      <c r="AU29" s="231">
        <v>0</v>
      </c>
      <c r="AV29" s="231">
        <v>0</v>
      </c>
      <c r="AW29" s="231">
        <v>0</v>
      </c>
      <c r="AX29" s="231">
        <v>0</v>
      </c>
      <c r="AY29" s="99"/>
      <c r="AZ29" s="232"/>
    </row>
    <row r="30" spans="1:52" s="24" customFormat="1" ht="106.5" customHeight="1" x14ac:dyDescent="0.2">
      <c r="B30" s="155" t="s">
        <v>41</v>
      </c>
      <c r="C30" s="332" t="s">
        <v>42</v>
      </c>
      <c r="D30" s="162" t="s">
        <v>43</v>
      </c>
      <c r="E30" s="75" t="s">
        <v>44</v>
      </c>
      <c r="F30" s="333">
        <v>2017730010002</v>
      </c>
      <c r="G30" s="334" t="s">
        <v>61</v>
      </c>
      <c r="H30" s="335" t="s">
        <v>138</v>
      </c>
      <c r="I30" s="70" t="s">
        <v>64</v>
      </c>
      <c r="J30" s="231">
        <v>6</v>
      </c>
      <c r="K30" s="155" t="s">
        <v>47</v>
      </c>
      <c r="L30" s="231">
        <f t="shared" si="0"/>
        <v>461201</v>
      </c>
      <c r="M30" s="231">
        <v>0</v>
      </c>
      <c r="N30" s="231">
        <v>0</v>
      </c>
      <c r="O30" s="231">
        <v>0</v>
      </c>
      <c r="P30" s="231">
        <v>0</v>
      </c>
      <c r="Q30" s="231">
        <v>461201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336" t="s">
        <v>187</v>
      </c>
      <c r="AE30" s="336" t="s">
        <v>191</v>
      </c>
      <c r="AF30" s="336" t="s">
        <v>188</v>
      </c>
      <c r="AG30" s="231">
        <f t="shared" si="1"/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  <c r="AX30" s="231">
        <v>0</v>
      </c>
      <c r="AY30" s="233"/>
      <c r="AZ30" s="232"/>
    </row>
    <row r="31" spans="1:52" s="24" customFormat="1" ht="110.25" customHeight="1" x14ac:dyDescent="0.2">
      <c r="B31" s="155" t="s">
        <v>41</v>
      </c>
      <c r="C31" s="332" t="s">
        <v>42</v>
      </c>
      <c r="D31" s="162" t="s">
        <v>43</v>
      </c>
      <c r="E31" s="75" t="s">
        <v>44</v>
      </c>
      <c r="F31" s="333">
        <v>2017730010002</v>
      </c>
      <c r="G31" s="334" t="s">
        <v>61</v>
      </c>
      <c r="H31" s="335" t="s">
        <v>139</v>
      </c>
      <c r="I31" s="70" t="s">
        <v>65</v>
      </c>
      <c r="J31" s="231">
        <v>15</v>
      </c>
      <c r="K31" s="155" t="s">
        <v>47</v>
      </c>
      <c r="L31" s="231">
        <f t="shared" si="0"/>
        <v>1000</v>
      </c>
      <c r="M31" s="231">
        <v>1000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336" t="s">
        <v>187</v>
      </c>
      <c r="AE31" s="336" t="s">
        <v>191</v>
      </c>
      <c r="AF31" s="336" t="s">
        <v>188</v>
      </c>
      <c r="AG31" s="231">
        <f t="shared" si="1"/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231">
        <v>0</v>
      </c>
      <c r="AW31" s="231">
        <v>0</v>
      </c>
      <c r="AX31" s="231">
        <v>0</v>
      </c>
      <c r="AY31" s="233"/>
      <c r="AZ31" s="232"/>
    </row>
    <row r="32" spans="1:52" s="24" customFormat="1" ht="108.75" customHeight="1" x14ac:dyDescent="0.2">
      <c r="B32" s="155" t="s">
        <v>41</v>
      </c>
      <c r="C32" s="332" t="s">
        <v>42</v>
      </c>
      <c r="D32" s="162" t="s">
        <v>43</v>
      </c>
      <c r="E32" s="75" t="s">
        <v>44</v>
      </c>
      <c r="F32" s="333">
        <v>2017730010002</v>
      </c>
      <c r="G32" s="334" t="s">
        <v>61</v>
      </c>
      <c r="H32" s="335" t="s">
        <v>140</v>
      </c>
      <c r="I32" s="70" t="s">
        <v>66</v>
      </c>
      <c r="J32" s="231">
        <v>15</v>
      </c>
      <c r="K32" s="155" t="s">
        <v>47</v>
      </c>
      <c r="L32" s="231">
        <f t="shared" si="0"/>
        <v>200000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200000</v>
      </c>
      <c r="AD32" s="336" t="s">
        <v>187</v>
      </c>
      <c r="AE32" s="336" t="s">
        <v>191</v>
      </c>
      <c r="AF32" s="336" t="s">
        <v>188</v>
      </c>
      <c r="AG32" s="231">
        <f t="shared" si="1"/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  <c r="AO32" s="231">
        <v>0</v>
      </c>
      <c r="AP32" s="231">
        <v>0</v>
      </c>
      <c r="AQ32" s="231">
        <v>0</v>
      </c>
      <c r="AR32" s="231">
        <v>0</v>
      </c>
      <c r="AS32" s="231">
        <v>0</v>
      </c>
      <c r="AT32" s="231">
        <v>0</v>
      </c>
      <c r="AU32" s="231">
        <v>0</v>
      </c>
      <c r="AV32" s="231">
        <v>0</v>
      </c>
      <c r="AW32" s="231">
        <v>0</v>
      </c>
      <c r="AX32" s="231">
        <v>0</v>
      </c>
      <c r="AY32" s="233"/>
      <c r="AZ32" s="232"/>
    </row>
    <row r="33" spans="1:52" s="24" customFormat="1" ht="108" customHeight="1" x14ac:dyDescent="0.2">
      <c r="B33" s="155" t="s">
        <v>41</v>
      </c>
      <c r="C33" s="332" t="s">
        <v>42</v>
      </c>
      <c r="D33" s="162" t="s">
        <v>43</v>
      </c>
      <c r="E33" s="75" t="s">
        <v>44</v>
      </c>
      <c r="F33" s="333">
        <v>2017730010002</v>
      </c>
      <c r="G33" s="334" t="s">
        <v>61</v>
      </c>
      <c r="H33" s="335" t="s">
        <v>141</v>
      </c>
      <c r="I33" s="70" t="s">
        <v>67</v>
      </c>
      <c r="J33" s="231">
        <v>290</v>
      </c>
      <c r="K33" s="155" t="s">
        <v>47</v>
      </c>
      <c r="L33" s="231">
        <f t="shared" si="0"/>
        <v>1000000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1000000</v>
      </c>
      <c r="AD33" s="336" t="s">
        <v>187</v>
      </c>
      <c r="AE33" s="336" t="s">
        <v>191</v>
      </c>
      <c r="AF33" s="336" t="s">
        <v>188</v>
      </c>
      <c r="AG33" s="231">
        <f t="shared" si="1"/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  <c r="AX33" s="231">
        <v>0</v>
      </c>
      <c r="AY33" s="233"/>
      <c r="AZ33" s="232"/>
    </row>
    <row r="34" spans="1:52" s="33" customFormat="1" ht="114.75" customHeight="1" x14ac:dyDescent="0.2">
      <c r="A34" s="24"/>
      <c r="B34" s="155" t="s">
        <v>41</v>
      </c>
      <c r="C34" s="332" t="s">
        <v>42</v>
      </c>
      <c r="D34" s="162" t="s">
        <v>68</v>
      </c>
      <c r="E34" s="75" t="s">
        <v>44</v>
      </c>
      <c r="F34" s="333">
        <v>2017730010002</v>
      </c>
      <c r="G34" s="334" t="s">
        <v>61</v>
      </c>
      <c r="H34" s="335" t="s">
        <v>142</v>
      </c>
      <c r="I34" s="70" t="s">
        <v>69</v>
      </c>
      <c r="J34" s="231">
        <v>27</v>
      </c>
      <c r="K34" s="155" t="s">
        <v>47</v>
      </c>
      <c r="L34" s="231">
        <f t="shared" si="0"/>
        <v>688819.5</v>
      </c>
      <c r="M34" s="231">
        <v>307288</v>
      </c>
      <c r="N34" s="231">
        <v>0</v>
      </c>
      <c r="O34" s="231">
        <v>0</v>
      </c>
      <c r="P34" s="231">
        <v>0</v>
      </c>
      <c r="Q34" s="231">
        <v>242487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139044.5</v>
      </c>
      <c r="AD34" s="336" t="s">
        <v>187</v>
      </c>
      <c r="AE34" s="336" t="s">
        <v>191</v>
      </c>
      <c r="AF34" s="336" t="s">
        <v>188</v>
      </c>
      <c r="AG34" s="231">
        <f t="shared" si="1"/>
        <v>287935</v>
      </c>
      <c r="AH34" s="231">
        <v>208535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79400</v>
      </c>
      <c r="AY34" s="234"/>
      <c r="AZ34" s="232"/>
    </row>
    <row r="35" spans="1:52" s="33" customFormat="1" ht="114.75" customHeight="1" x14ac:dyDescent="0.2">
      <c r="A35" s="24"/>
      <c r="B35" s="155" t="s">
        <v>41</v>
      </c>
      <c r="C35" s="332" t="s">
        <v>42</v>
      </c>
      <c r="D35" s="162" t="s">
        <v>68</v>
      </c>
      <c r="E35" s="75" t="s">
        <v>70</v>
      </c>
      <c r="F35" s="333">
        <v>2017730010002</v>
      </c>
      <c r="G35" s="334" t="s">
        <v>61</v>
      </c>
      <c r="H35" s="335" t="s">
        <v>143</v>
      </c>
      <c r="I35" s="337" t="s">
        <v>71</v>
      </c>
      <c r="J35" s="231">
        <v>24</v>
      </c>
      <c r="K35" s="155" t="s">
        <v>47</v>
      </c>
      <c r="L35" s="231">
        <f t="shared" si="0"/>
        <v>10272110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10272110</v>
      </c>
      <c r="AD35" s="231" t="s">
        <v>187</v>
      </c>
      <c r="AE35" s="336" t="s">
        <v>191</v>
      </c>
      <c r="AF35" s="336" t="s">
        <v>189</v>
      </c>
      <c r="AG35" s="231">
        <f t="shared" si="1"/>
        <v>6900029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0</v>
      </c>
      <c r="AU35" s="231">
        <v>0</v>
      </c>
      <c r="AV35" s="231">
        <v>0</v>
      </c>
      <c r="AW35" s="231">
        <v>0</v>
      </c>
      <c r="AX35" s="231">
        <v>6900029</v>
      </c>
      <c r="AY35" s="234"/>
      <c r="AZ35" s="232"/>
    </row>
    <row r="36" spans="1:52" s="36" customFormat="1" ht="118.5" customHeight="1" x14ac:dyDescent="0.2">
      <c r="B36" s="155" t="s">
        <v>41</v>
      </c>
      <c r="C36" s="332" t="s">
        <v>42</v>
      </c>
      <c r="D36" s="162" t="s">
        <v>68</v>
      </c>
      <c r="E36" s="75" t="s">
        <v>70</v>
      </c>
      <c r="F36" s="333">
        <v>2017730010068</v>
      </c>
      <c r="G36" s="334" t="s">
        <v>72</v>
      </c>
      <c r="H36" s="335" t="s">
        <v>144</v>
      </c>
      <c r="I36" s="70" t="s">
        <v>73</v>
      </c>
      <c r="J36" s="231">
        <v>1</v>
      </c>
      <c r="K36" s="155" t="s">
        <v>47</v>
      </c>
      <c r="L36" s="231">
        <f t="shared" si="0"/>
        <v>10000</v>
      </c>
      <c r="M36" s="231">
        <v>10000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336" t="s">
        <v>187</v>
      </c>
      <c r="AE36" s="336" t="s">
        <v>191</v>
      </c>
      <c r="AF36" s="336" t="s">
        <v>189</v>
      </c>
      <c r="AG36" s="231">
        <f t="shared" si="1"/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0</v>
      </c>
      <c r="AU36" s="231">
        <v>0</v>
      </c>
      <c r="AV36" s="231">
        <v>0</v>
      </c>
      <c r="AW36" s="231">
        <v>0</v>
      </c>
      <c r="AX36" s="231">
        <v>0</v>
      </c>
      <c r="AY36" s="234"/>
      <c r="AZ36" s="232"/>
    </row>
    <row r="37" spans="1:52" s="36" customFormat="1" ht="117.75" customHeight="1" x14ac:dyDescent="0.2">
      <c r="B37" s="155" t="s">
        <v>41</v>
      </c>
      <c r="C37" s="332" t="s">
        <v>42</v>
      </c>
      <c r="D37" s="162" t="s">
        <v>68</v>
      </c>
      <c r="E37" s="75" t="s">
        <v>70</v>
      </c>
      <c r="F37" s="333">
        <v>2017730010068</v>
      </c>
      <c r="G37" s="334" t="s">
        <v>72</v>
      </c>
      <c r="H37" s="335" t="s">
        <v>145</v>
      </c>
      <c r="I37" s="70" t="s">
        <v>74</v>
      </c>
      <c r="J37" s="231">
        <v>250</v>
      </c>
      <c r="K37" s="155" t="s">
        <v>47</v>
      </c>
      <c r="L37" s="231">
        <f t="shared" si="0"/>
        <v>10000</v>
      </c>
      <c r="M37" s="231">
        <v>10000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336" t="s">
        <v>187</v>
      </c>
      <c r="AE37" s="336" t="s">
        <v>191</v>
      </c>
      <c r="AF37" s="336" t="s">
        <v>189</v>
      </c>
      <c r="AG37" s="231">
        <f t="shared" si="1"/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  <c r="AX37" s="231">
        <v>0</v>
      </c>
      <c r="AY37" s="234"/>
      <c r="AZ37" s="232"/>
    </row>
    <row r="38" spans="1:52" s="36" customFormat="1" ht="87.75" customHeight="1" x14ac:dyDescent="0.2">
      <c r="B38" s="155" t="s">
        <v>41</v>
      </c>
      <c r="C38" s="332" t="s">
        <v>42</v>
      </c>
      <c r="D38" s="162" t="s">
        <v>68</v>
      </c>
      <c r="E38" s="75" t="s">
        <v>70</v>
      </c>
      <c r="F38" s="333">
        <v>2017730010068</v>
      </c>
      <c r="G38" s="334" t="s">
        <v>72</v>
      </c>
      <c r="H38" s="335" t="s">
        <v>146</v>
      </c>
      <c r="I38" s="70" t="s">
        <v>75</v>
      </c>
      <c r="J38" s="231">
        <v>1</v>
      </c>
      <c r="K38" s="155" t="s">
        <v>47</v>
      </c>
      <c r="L38" s="231">
        <f t="shared" si="0"/>
        <v>64200</v>
      </c>
      <c r="M38" s="231">
        <v>0</v>
      </c>
      <c r="N38" s="231">
        <v>0</v>
      </c>
      <c r="O38" s="231">
        <v>0</v>
      </c>
      <c r="P38" s="231">
        <v>0</v>
      </c>
      <c r="Q38" s="231">
        <v>64200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336" t="s">
        <v>187</v>
      </c>
      <c r="AE38" s="336" t="s">
        <v>191</v>
      </c>
      <c r="AF38" s="336" t="s">
        <v>189</v>
      </c>
      <c r="AG38" s="231">
        <f t="shared" si="1"/>
        <v>64200</v>
      </c>
      <c r="AH38" s="231">
        <v>0</v>
      </c>
      <c r="AI38" s="231">
        <v>0</v>
      </c>
      <c r="AJ38" s="231">
        <v>0</v>
      </c>
      <c r="AK38" s="231">
        <v>0</v>
      </c>
      <c r="AL38" s="231">
        <v>64200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231">
        <v>0</v>
      </c>
      <c r="AW38" s="231">
        <v>0</v>
      </c>
      <c r="AX38" s="231">
        <v>0</v>
      </c>
      <c r="AY38" s="234"/>
      <c r="AZ38" s="232"/>
    </row>
    <row r="39" spans="1:52" s="37" customFormat="1" ht="109.5" customHeight="1" x14ac:dyDescent="0.2">
      <c r="A39" s="36"/>
      <c r="B39" s="155" t="s">
        <v>41</v>
      </c>
      <c r="C39" s="332" t="s">
        <v>42</v>
      </c>
      <c r="D39" s="162" t="s">
        <v>68</v>
      </c>
      <c r="E39" s="75" t="s">
        <v>70</v>
      </c>
      <c r="F39" s="333">
        <v>2017730010068</v>
      </c>
      <c r="G39" s="334" t="s">
        <v>72</v>
      </c>
      <c r="H39" s="335" t="s">
        <v>147</v>
      </c>
      <c r="I39" s="70" t="s">
        <v>76</v>
      </c>
      <c r="J39" s="231">
        <v>15</v>
      </c>
      <c r="K39" s="155" t="s">
        <v>47</v>
      </c>
      <c r="L39" s="231">
        <f t="shared" si="0"/>
        <v>85454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85454</v>
      </c>
      <c r="AD39" s="336" t="s">
        <v>187</v>
      </c>
      <c r="AE39" s="336" t="s">
        <v>191</v>
      </c>
      <c r="AF39" s="336" t="s">
        <v>189</v>
      </c>
      <c r="AG39" s="231">
        <f t="shared" si="1"/>
        <v>85454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0</v>
      </c>
      <c r="AU39" s="231">
        <v>0</v>
      </c>
      <c r="AV39" s="231">
        <v>0</v>
      </c>
      <c r="AW39" s="231">
        <v>0</v>
      </c>
      <c r="AX39" s="231">
        <v>85454</v>
      </c>
      <c r="AY39" s="234"/>
      <c r="AZ39" s="232"/>
    </row>
    <row r="40" spans="1:52" s="36" customFormat="1" ht="109.5" customHeight="1" x14ac:dyDescent="0.2">
      <c r="B40" s="155" t="s">
        <v>41</v>
      </c>
      <c r="C40" s="332" t="s">
        <v>42</v>
      </c>
      <c r="D40" s="162" t="s">
        <v>68</v>
      </c>
      <c r="E40" s="75" t="s">
        <v>70</v>
      </c>
      <c r="F40" s="333">
        <v>2017730010068</v>
      </c>
      <c r="G40" s="334" t="s">
        <v>72</v>
      </c>
      <c r="H40" s="335" t="s">
        <v>148</v>
      </c>
      <c r="I40" s="70" t="s">
        <v>77</v>
      </c>
      <c r="J40" s="231">
        <v>42</v>
      </c>
      <c r="K40" s="155" t="s">
        <v>47</v>
      </c>
      <c r="L40" s="231">
        <f t="shared" si="0"/>
        <v>10000</v>
      </c>
      <c r="M40" s="231">
        <v>10000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336" t="s">
        <v>187</v>
      </c>
      <c r="AE40" s="336" t="s">
        <v>191</v>
      </c>
      <c r="AF40" s="336" t="s">
        <v>189</v>
      </c>
      <c r="AG40" s="231">
        <f t="shared" si="1"/>
        <v>10000</v>
      </c>
      <c r="AH40" s="231">
        <v>10000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  <c r="AX40" s="231">
        <v>0</v>
      </c>
      <c r="AY40" s="234"/>
      <c r="AZ40" s="232"/>
    </row>
    <row r="41" spans="1:52" s="36" customFormat="1" ht="80.25" customHeight="1" x14ac:dyDescent="0.2">
      <c r="B41" s="155" t="s">
        <v>41</v>
      </c>
      <c r="C41" s="332" t="s">
        <v>42</v>
      </c>
      <c r="D41" s="162" t="s">
        <v>68</v>
      </c>
      <c r="E41" s="75" t="s">
        <v>70</v>
      </c>
      <c r="F41" s="333">
        <v>2017730010071</v>
      </c>
      <c r="G41" s="334" t="s">
        <v>78</v>
      </c>
      <c r="H41" s="335" t="s">
        <v>149</v>
      </c>
      <c r="I41" s="70" t="s">
        <v>79</v>
      </c>
      <c r="J41" s="231">
        <v>126</v>
      </c>
      <c r="K41" s="155" t="s">
        <v>47</v>
      </c>
      <c r="L41" s="231">
        <f t="shared" si="0"/>
        <v>1100000</v>
      </c>
      <c r="M41" s="231">
        <v>0</v>
      </c>
      <c r="N41" s="231">
        <v>0</v>
      </c>
      <c r="O41" s="231">
        <v>0</v>
      </c>
      <c r="P41" s="231">
        <v>0</v>
      </c>
      <c r="Q41" s="231">
        <v>1100000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336" t="s">
        <v>187</v>
      </c>
      <c r="AE41" s="336" t="s">
        <v>191</v>
      </c>
      <c r="AF41" s="336" t="s">
        <v>189</v>
      </c>
      <c r="AG41" s="231">
        <f t="shared" si="1"/>
        <v>893117</v>
      </c>
      <c r="AH41" s="231">
        <v>0</v>
      </c>
      <c r="AI41" s="231">
        <v>0</v>
      </c>
      <c r="AJ41" s="231">
        <v>0</v>
      </c>
      <c r="AK41" s="231">
        <v>0</v>
      </c>
      <c r="AL41" s="231">
        <v>893117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  <c r="AX41" s="231">
        <v>0</v>
      </c>
      <c r="AY41" s="234"/>
      <c r="AZ41" s="232"/>
    </row>
    <row r="42" spans="1:52" s="37" customFormat="1" ht="63.75" x14ac:dyDescent="0.2">
      <c r="A42" s="36"/>
      <c r="B42" s="155" t="s">
        <v>41</v>
      </c>
      <c r="C42" s="332" t="s">
        <v>42</v>
      </c>
      <c r="D42" s="162" t="s">
        <v>68</v>
      </c>
      <c r="E42" s="75" t="s">
        <v>70</v>
      </c>
      <c r="F42" s="333">
        <v>2017730010071</v>
      </c>
      <c r="G42" s="334" t="s">
        <v>78</v>
      </c>
      <c r="H42" s="335" t="s">
        <v>150</v>
      </c>
      <c r="I42" s="70" t="s">
        <v>80</v>
      </c>
      <c r="J42" s="231">
        <v>634</v>
      </c>
      <c r="K42" s="155" t="s">
        <v>47</v>
      </c>
      <c r="L42" s="231">
        <f t="shared" si="0"/>
        <v>797280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797280</v>
      </c>
      <c r="AD42" s="336" t="s">
        <v>187</v>
      </c>
      <c r="AE42" s="336" t="s">
        <v>191</v>
      </c>
      <c r="AF42" s="336" t="s">
        <v>189</v>
      </c>
      <c r="AG42" s="231">
        <f t="shared" si="1"/>
        <v>797280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  <c r="AO42" s="231">
        <v>0</v>
      </c>
      <c r="AP42" s="231">
        <v>0</v>
      </c>
      <c r="AQ42" s="231">
        <v>0</v>
      </c>
      <c r="AR42" s="231">
        <v>0</v>
      </c>
      <c r="AS42" s="231">
        <v>0</v>
      </c>
      <c r="AT42" s="231">
        <v>0</v>
      </c>
      <c r="AU42" s="231">
        <v>0</v>
      </c>
      <c r="AV42" s="231">
        <v>0</v>
      </c>
      <c r="AW42" s="231">
        <v>0</v>
      </c>
      <c r="AX42" s="231">
        <v>797280</v>
      </c>
      <c r="AY42" s="99"/>
      <c r="AZ42" s="232"/>
    </row>
    <row r="43" spans="1:52" s="37" customFormat="1" ht="63.75" x14ac:dyDescent="0.2">
      <c r="A43" s="36"/>
      <c r="B43" s="155" t="s">
        <v>41</v>
      </c>
      <c r="C43" s="332" t="s">
        <v>42</v>
      </c>
      <c r="D43" s="162" t="s">
        <v>68</v>
      </c>
      <c r="E43" s="75" t="s">
        <v>70</v>
      </c>
      <c r="F43" s="333">
        <v>2017730010071</v>
      </c>
      <c r="G43" s="334" t="s">
        <v>78</v>
      </c>
      <c r="H43" s="335" t="s">
        <v>151</v>
      </c>
      <c r="I43" s="70" t="s">
        <v>81</v>
      </c>
      <c r="J43" s="231">
        <v>1</v>
      </c>
      <c r="K43" s="155" t="s">
        <v>47</v>
      </c>
      <c r="L43" s="231">
        <f t="shared" si="0"/>
        <v>10000</v>
      </c>
      <c r="M43" s="231">
        <v>10000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336" t="s">
        <v>187</v>
      </c>
      <c r="AE43" s="336" t="s">
        <v>191</v>
      </c>
      <c r="AF43" s="336" t="s">
        <v>189</v>
      </c>
      <c r="AG43" s="231">
        <f t="shared" si="1"/>
        <v>10000</v>
      </c>
      <c r="AH43" s="231">
        <v>10000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0</v>
      </c>
      <c r="AU43" s="231">
        <v>0</v>
      </c>
      <c r="AV43" s="231">
        <v>0</v>
      </c>
      <c r="AW43" s="231">
        <v>0</v>
      </c>
      <c r="AX43" s="231">
        <v>0</v>
      </c>
      <c r="AY43" s="99"/>
      <c r="AZ43" s="232"/>
    </row>
    <row r="44" spans="1:52" s="37" customFormat="1" ht="90.75" customHeight="1" x14ac:dyDescent="0.2">
      <c r="A44" s="36"/>
      <c r="B44" s="155" t="s">
        <v>41</v>
      </c>
      <c r="C44" s="332" t="s">
        <v>42</v>
      </c>
      <c r="D44" s="162" t="s">
        <v>68</v>
      </c>
      <c r="E44" s="75" t="s">
        <v>70</v>
      </c>
      <c r="F44" s="333">
        <v>2017730010068</v>
      </c>
      <c r="G44" s="334" t="s">
        <v>72</v>
      </c>
      <c r="H44" s="335" t="s">
        <v>152</v>
      </c>
      <c r="I44" s="70" t="s">
        <v>82</v>
      </c>
      <c r="J44" s="231">
        <v>500</v>
      </c>
      <c r="K44" s="155" t="s">
        <v>47</v>
      </c>
      <c r="L44" s="231">
        <f t="shared" si="0"/>
        <v>10000</v>
      </c>
      <c r="M44" s="231">
        <v>10000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336" t="s">
        <v>187</v>
      </c>
      <c r="AE44" s="336" t="s">
        <v>191</v>
      </c>
      <c r="AF44" s="336" t="s">
        <v>189</v>
      </c>
      <c r="AG44" s="231">
        <f t="shared" si="1"/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1">
        <v>0</v>
      </c>
      <c r="AV44" s="231">
        <v>0</v>
      </c>
      <c r="AW44" s="231">
        <v>0</v>
      </c>
      <c r="AX44" s="231">
        <v>0</v>
      </c>
      <c r="AY44" s="99"/>
      <c r="AZ44" s="232"/>
    </row>
    <row r="45" spans="1:52" s="36" customFormat="1" ht="90.75" customHeight="1" x14ac:dyDescent="0.2">
      <c r="B45" s="155" t="s">
        <v>41</v>
      </c>
      <c r="C45" s="332" t="s">
        <v>42</v>
      </c>
      <c r="D45" s="162" t="s">
        <v>68</v>
      </c>
      <c r="E45" s="75" t="s">
        <v>70</v>
      </c>
      <c r="F45" s="333">
        <v>2017730010068</v>
      </c>
      <c r="G45" s="334" t="s">
        <v>72</v>
      </c>
      <c r="H45" s="335" t="s">
        <v>153</v>
      </c>
      <c r="I45" s="70" t="s">
        <v>83</v>
      </c>
      <c r="J45" s="231">
        <v>20</v>
      </c>
      <c r="K45" s="155" t="s">
        <v>47</v>
      </c>
      <c r="L45" s="231">
        <f t="shared" si="0"/>
        <v>938644</v>
      </c>
      <c r="M45" s="231">
        <v>0</v>
      </c>
      <c r="N45" s="231">
        <v>0</v>
      </c>
      <c r="O45" s="231">
        <v>0</v>
      </c>
      <c r="P45" s="231">
        <v>0</v>
      </c>
      <c r="Q45" s="231">
        <v>938644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336" t="s">
        <v>187</v>
      </c>
      <c r="AE45" s="336" t="s">
        <v>191</v>
      </c>
      <c r="AF45" s="336" t="s">
        <v>189</v>
      </c>
      <c r="AG45" s="231">
        <f t="shared" si="1"/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  <c r="AX45" s="231">
        <v>0</v>
      </c>
      <c r="AY45" s="99"/>
      <c r="AZ45" s="232"/>
    </row>
    <row r="46" spans="1:52" s="36" customFormat="1" ht="90.75" customHeight="1" x14ac:dyDescent="0.2">
      <c r="B46" s="155" t="s">
        <v>41</v>
      </c>
      <c r="C46" s="332" t="s">
        <v>42</v>
      </c>
      <c r="D46" s="162" t="s">
        <v>68</v>
      </c>
      <c r="E46" s="75" t="s">
        <v>70</v>
      </c>
      <c r="F46" s="333">
        <v>2017730010068</v>
      </c>
      <c r="G46" s="334" t="s">
        <v>72</v>
      </c>
      <c r="H46" s="335" t="s">
        <v>154</v>
      </c>
      <c r="I46" s="70" t="s">
        <v>84</v>
      </c>
      <c r="J46" s="231">
        <v>58</v>
      </c>
      <c r="K46" s="155" t="s">
        <v>47</v>
      </c>
      <c r="L46" s="231">
        <f t="shared" si="0"/>
        <v>30000</v>
      </c>
      <c r="M46" s="231">
        <v>30000</v>
      </c>
      <c r="N46" s="231">
        <v>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336" t="s">
        <v>187</v>
      </c>
      <c r="AE46" s="336" t="s">
        <v>191</v>
      </c>
      <c r="AF46" s="336" t="s">
        <v>189</v>
      </c>
      <c r="AG46" s="231">
        <f t="shared" si="1"/>
        <v>22400</v>
      </c>
      <c r="AH46" s="231">
        <v>22400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  <c r="AO46" s="231">
        <v>0</v>
      </c>
      <c r="AP46" s="231">
        <v>0</v>
      </c>
      <c r="AQ46" s="231">
        <v>0</v>
      </c>
      <c r="AR46" s="231">
        <v>0</v>
      </c>
      <c r="AS46" s="231">
        <v>0</v>
      </c>
      <c r="AT46" s="231">
        <v>0</v>
      </c>
      <c r="AU46" s="231">
        <v>0</v>
      </c>
      <c r="AV46" s="231">
        <v>0</v>
      </c>
      <c r="AW46" s="231">
        <v>0</v>
      </c>
      <c r="AX46" s="231">
        <v>0</v>
      </c>
      <c r="AY46" s="99"/>
      <c r="AZ46" s="232"/>
    </row>
    <row r="47" spans="1:52" s="37" customFormat="1" ht="90.75" customHeight="1" x14ac:dyDescent="0.2">
      <c r="A47" s="36"/>
      <c r="B47" s="155" t="s">
        <v>41</v>
      </c>
      <c r="C47" s="332" t="s">
        <v>42</v>
      </c>
      <c r="D47" s="162" t="s">
        <v>68</v>
      </c>
      <c r="E47" s="75" t="s">
        <v>70</v>
      </c>
      <c r="F47" s="333">
        <v>2017730010068</v>
      </c>
      <c r="G47" s="334" t="s">
        <v>72</v>
      </c>
      <c r="H47" s="335" t="s">
        <v>155</v>
      </c>
      <c r="I47" s="70" t="s">
        <v>122</v>
      </c>
      <c r="J47" s="231">
        <v>1200</v>
      </c>
      <c r="K47" s="155" t="s">
        <v>47</v>
      </c>
      <c r="L47" s="231">
        <f t="shared" si="0"/>
        <v>10000</v>
      </c>
      <c r="M47" s="231">
        <v>10000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336" t="s">
        <v>187</v>
      </c>
      <c r="AE47" s="336" t="s">
        <v>191</v>
      </c>
      <c r="AF47" s="336" t="s">
        <v>189</v>
      </c>
      <c r="AG47" s="231">
        <f t="shared" si="1"/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231">
        <v>0</v>
      </c>
      <c r="AW47" s="231">
        <v>0</v>
      </c>
      <c r="AX47" s="231">
        <v>0</v>
      </c>
      <c r="AY47" s="99"/>
      <c r="AZ47" s="232"/>
    </row>
    <row r="48" spans="1:52" s="37" customFormat="1" ht="90.75" customHeight="1" x14ac:dyDescent="0.2">
      <c r="A48" s="36"/>
      <c r="B48" s="155" t="s">
        <v>41</v>
      </c>
      <c r="C48" s="332" t="s">
        <v>42</v>
      </c>
      <c r="D48" s="162" t="s">
        <v>68</v>
      </c>
      <c r="E48" s="75" t="s">
        <v>70</v>
      </c>
      <c r="F48" s="333">
        <v>2017730010068</v>
      </c>
      <c r="G48" s="334" t="s">
        <v>72</v>
      </c>
      <c r="H48" s="335" t="s">
        <v>156</v>
      </c>
      <c r="I48" s="70" t="s">
        <v>85</v>
      </c>
      <c r="J48" s="231">
        <v>49</v>
      </c>
      <c r="K48" s="155" t="s">
        <v>47</v>
      </c>
      <c r="L48" s="231">
        <f t="shared" si="0"/>
        <v>159078</v>
      </c>
      <c r="M48" s="231">
        <v>159078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336" t="s">
        <v>187</v>
      </c>
      <c r="AE48" s="336" t="s">
        <v>191</v>
      </c>
      <c r="AF48" s="336" t="s">
        <v>189</v>
      </c>
      <c r="AG48" s="231">
        <f t="shared" si="1"/>
        <v>159078</v>
      </c>
      <c r="AH48" s="231">
        <v>159078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231">
        <v>0</v>
      </c>
      <c r="AW48" s="231">
        <v>0</v>
      </c>
      <c r="AX48" s="231">
        <v>0</v>
      </c>
      <c r="AY48" s="99"/>
      <c r="AZ48" s="232"/>
    </row>
    <row r="49" spans="1:52" s="37" customFormat="1" ht="90.75" customHeight="1" x14ac:dyDescent="0.2">
      <c r="A49" s="36"/>
      <c r="B49" s="155" t="s">
        <v>41</v>
      </c>
      <c r="C49" s="332" t="s">
        <v>42</v>
      </c>
      <c r="D49" s="162" t="s">
        <v>68</v>
      </c>
      <c r="E49" s="75" t="s">
        <v>70</v>
      </c>
      <c r="F49" s="333">
        <v>2017730010068</v>
      </c>
      <c r="G49" s="334" t="s">
        <v>72</v>
      </c>
      <c r="H49" s="335" t="s">
        <v>157</v>
      </c>
      <c r="I49" s="70" t="s">
        <v>86</v>
      </c>
      <c r="J49" s="231">
        <v>49</v>
      </c>
      <c r="K49" s="155" t="s">
        <v>47</v>
      </c>
      <c r="L49" s="231">
        <f t="shared" si="0"/>
        <v>50000</v>
      </c>
      <c r="M49" s="231">
        <v>50000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336" t="s">
        <v>187</v>
      </c>
      <c r="AE49" s="336" t="s">
        <v>191</v>
      </c>
      <c r="AF49" s="336" t="s">
        <v>189</v>
      </c>
      <c r="AG49" s="231">
        <f t="shared" si="1"/>
        <v>50000</v>
      </c>
      <c r="AH49" s="231">
        <v>50000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  <c r="AO49" s="231">
        <v>0</v>
      </c>
      <c r="AP49" s="231">
        <v>0</v>
      </c>
      <c r="AQ49" s="231">
        <v>0</v>
      </c>
      <c r="AR49" s="231">
        <v>0</v>
      </c>
      <c r="AS49" s="231">
        <v>0</v>
      </c>
      <c r="AT49" s="231">
        <v>0</v>
      </c>
      <c r="AU49" s="231">
        <v>0</v>
      </c>
      <c r="AV49" s="231">
        <v>0</v>
      </c>
      <c r="AW49" s="231">
        <v>0</v>
      </c>
      <c r="AX49" s="231">
        <v>0</v>
      </c>
      <c r="AY49" s="99"/>
      <c r="AZ49" s="232"/>
    </row>
    <row r="50" spans="1:52" s="33" customFormat="1" ht="90.75" customHeight="1" x14ac:dyDescent="0.2">
      <c r="A50" s="24"/>
      <c r="B50" s="155" t="s">
        <v>41</v>
      </c>
      <c r="C50" s="332" t="s">
        <v>42</v>
      </c>
      <c r="D50" s="162" t="s">
        <v>68</v>
      </c>
      <c r="E50" s="75" t="s">
        <v>70</v>
      </c>
      <c r="F50" s="333">
        <v>2017730010068</v>
      </c>
      <c r="G50" s="334" t="s">
        <v>72</v>
      </c>
      <c r="H50" s="335" t="s">
        <v>158</v>
      </c>
      <c r="I50" s="70" t="s">
        <v>87</v>
      </c>
      <c r="J50" s="231">
        <v>60</v>
      </c>
      <c r="K50" s="155" t="s">
        <v>47</v>
      </c>
      <c r="L50" s="231">
        <f t="shared" si="0"/>
        <v>50000</v>
      </c>
      <c r="M50" s="231">
        <v>50000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336" t="s">
        <v>187</v>
      </c>
      <c r="AE50" s="336" t="s">
        <v>191</v>
      </c>
      <c r="AF50" s="336" t="s">
        <v>189</v>
      </c>
      <c r="AG50" s="231">
        <f t="shared" si="1"/>
        <v>50000</v>
      </c>
      <c r="AH50" s="231">
        <v>50000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  <c r="AO50" s="231">
        <v>0</v>
      </c>
      <c r="AP50" s="231">
        <v>0</v>
      </c>
      <c r="AQ50" s="231">
        <v>0</v>
      </c>
      <c r="AR50" s="231">
        <v>0</v>
      </c>
      <c r="AS50" s="231">
        <v>0</v>
      </c>
      <c r="AT50" s="231">
        <v>0</v>
      </c>
      <c r="AU50" s="231">
        <v>0</v>
      </c>
      <c r="AV50" s="231">
        <v>0</v>
      </c>
      <c r="AW50" s="231">
        <v>0</v>
      </c>
      <c r="AX50" s="231">
        <v>0</v>
      </c>
      <c r="AY50" s="99"/>
      <c r="AZ50" s="232"/>
    </row>
    <row r="51" spans="1:52" s="33" customFormat="1" ht="90.75" customHeight="1" x14ac:dyDescent="0.2">
      <c r="A51" s="24"/>
      <c r="B51" s="155" t="s">
        <v>41</v>
      </c>
      <c r="C51" s="332" t="s">
        <v>42</v>
      </c>
      <c r="D51" s="162" t="s">
        <v>68</v>
      </c>
      <c r="E51" s="75" t="s">
        <v>70</v>
      </c>
      <c r="F51" s="333">
        <v>2017730010068</v>
      </c>
      <c r="G51" s="334" t="s">
        <v>72</v>
      </c>
      <c r="H51" s="335" t="s">
        <v>159</v>
      </c>
      <c r="I51" s="70" t="s">
        <v>88</v>
      </c>
      <c r="J51" s="231">
        <v>4</v>
      </c>
      <c r="K51" s="155" t="s">
        <v>47</v>
      </c>
      <c r="L51" s="231">
        <f t="shared" si="0"/>
        <v>50000</v>
      </c>
      <c r="M51" s="231">
        <v>50000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336" t="s">
        <v>187</v>
      </c>
      <c r="AE51" s="336" t="s">
        <v>191</v>
      </c>
      <c r="AF51" s="336" t="s">
        <v>189</v>
      </c>
      <c r="AG51" s="231">
        <f t="shared" si="1"/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  <c r="AU51" s="231">
        <v>0</v>
      </c>
      <c r="AV51" s="231">
        <v>0</v>
      </c>
      <c r="AW51" s="231">
        <v>0</v>
      </c>
      <c r="AX51" s="231">
        <v>0</v>
      </c>
      <c r="AY51" s="99"/>
      <c r="AZ51" s="232"/>
    </row>
    <row r="52" spans="1:52" s="24" customFormat="1" ht="90.75" customHeight="1" x14ac:dyDescent="0.2">
      <c r="B52" s="155" t="s">
        <v>41</v>
      </c>
      <c r="C52" s="332" t="s">
        <v>42</v>
      </c>
      <c r="D52" s="162" t="s">
        <v>68</v>
      </c>
      <c r="E52" s="75" t="s">
        <v>70</v>
      </c>
      <c r="F52" s="333">
        <v>2017730010068</v>
      </c>
      <c r="G52" s="334" t="s">
        <v>72</v>
      </c>
      <c r="H52" s="335" t="s">
        <v>160</v>
      </c>
      <c r="I52" s="70" t="s">
        <v>89</v>
      </c>
      <c r="J52" s="231">
        <v>18</v>
      </c>
      <c r="K52" s="155" t="s">
        <v>47</v>
      </c>
      <c r="L52" s="231">
        <f t="shared" si="0"/>
        <v>25000</v>
      </c>
      <c r="M52" s="231">
        <v>25000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336" t="s">
        <v>187</v>
      </c>
      <c r="AE52" s="336" t="s">
        <v>191</v>
      </c>
      <c r="AF52" s="336" t="s">
        <v>189</v>
      </c>
      <c r="AG52" s="231">
        <f t="shared" si="1"/>
        <v>25000</v>
      </c>
      <c r="AH52" s="231">
        <v>25000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  <c r="AO52" s="231">
        <v>0</v>
      </c>
      <c r="AP52" s="231">
        <v>0</v>
      </c>
      <c r="AQ52" s="231">
        <v>0</v>
      </c>
      <c r="AR52" s="231">
        <v>0</v>
      </c>
      <c r="AS52" s="231">
        <v>0</v>
      </c>
      <c r="AT52" s="231">
        <v>0</v>
      </c>
      <c r="AU52" s="231">
        <v>0</v>
      </c>
      <c r="AV52" s="231">
        <v>0</v>
      </c>
      <c r="AW52" s="231">
        <v>0</v>
      </c>
      <c r="AX52" s="231">
        <v>0</v>
      </c>
      <c r="AY52" s="99"/>
      <c r="AZ52" s="232"/>
    </row>
    <row r="53" spans="1:52" s="24" customFormat="1" ht="90.75" customHeight="1" x14ac:dyDescent="0.2">
      <c r="B53" s="155" t="s">
        <v>41</v>
      </c>
      <c r="C53" s="332" t="s">
        <v>42</v>
      </c>
      <c r="D53" s="162" t="s">
        <v>68</v>
      </c>
      <c r="E53" s="75" t="s">
        <v>70</v>
      </c>
      <c r="F53" s="333">
        <v>2017730010068</v>
      </c>
      <c r="G53" s="334" t="s">
        <v>72</v>
      </c>
      <c r="H53" s="335" t="s">
        <v>161</v>
      </c>
      <c r="I53" s="70" t="s">
        <v>90</v>
      </c>
      <c r="J53" s="231">
        <v>1000</v>
      </c>
      <c r="K53" s="155" t="s">
        <v>47</v>
      </c>
      <c r="L53" s="231">
        <f t="shared" si="0"/>
        <v>25000</v>
      </c>
      <c r="M53" s="231">
        <v>25000</v>
      </c>
      <c r="N53" s="231">
        <v>0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336" t="s">
        <v>187</v>
      </c>
      <c r="AE53" s="336" t="s">
        <v>191</v>
      </c>
      <c r="AF53" s="336" t="s">
        <v>189</v>
      </c>
      <c r="AG53" s="231">
        <f t="shared" si="1"/>
        <v>25000</v>
      </c>
      <c r="AH53" s="231">
        <v>25000</v>
      </c>
      <c r="AI53" s="231">
        <v>0</v>
      </c>
      <c r="AJ53" s="231">
        <v>0</v>
      </c>
      <c r="AK53" s="231">
        <v>0</v>
      </c>
      <c r="AL53" s="231">
        <v>0</v>
      </c>
      <c r="AM53" s="231">
        <v>0</v>
      </c>
      <c r="AN53" s="231">
        <v>0</v>
      </c>
      <c r="AO53" s="231">
        <v>0</v>
      </c>
      <c r="AP53" s="231">
        <v>0</v>
      </c>
      <c r="AQ53" s="231">
        <v>0</v>
      </c>
      <c r="AR53" s="231">
        <v>0</v>
      </c>
      <c r="AS53" s="231">
        <v>0</v>
      </c>
      <c r="AT53" s="231">
        <v>0</v>
      </c>
      <c r="AU53" s="231">
        <v>0</v>
      </c>
      <c r="AV53" s="231">
        <v>0</v>
      </c>
      <c r="AW53" s="231">
        <v>0</v>
      </c>
      <c r="AX53" s="231">
        <v>0</v>
      </c>
      <c r="AY53" s="99"/>
      <c r="AZ53" s="232"/>
    </row>
    <row r="54" spans="1:52" s="24" customFormat="1" ht="90.75" customHeight="1" x14ac:dyDescent="0.2">
      <c r="B54" s="155" t="s">
        <v>41</v>
      </c>
      <c r="C54" s="332" t="s">
        <v>42</v>
      </c>
      <c r="D54" s="162" t="s">
        <v>68</v>
      </c>
      <c r="E54" s="75" t="s">
        <v>70</v>
      </c>
      <c r="F54" s="333">
        <v>2017730010068</v>
      </c>
      <c r="G54" s="334" t="s">
        <v>72</v>
      </c>
      <c r="H54" s="335" t="s">
        <v>162</v>
      </c>
      <c r="I54" s="70" t="s">
        <v>91</v>
      </c>
      <c r="J54" s="231">
        <v>10000</v>
      </c>
      <c r="K54" s="155" t="s">
        <v>47</v>
      </c>
      <c r="L54" s="231">
        <f t="shared" si="0"/>
        <v>85454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85454</v>
      </c>
      <c r="AD54" s="336" t="s">
        <v>187</v>
      </c>
      <c r="AE54" s="336" t="s">
        <v>191</v>
      </c>
      <c r="AF54" s="336" t="s">
        <v>189</v>
      </c>
      <c r="AG54" s="231">
        <f t="shared" si="1"/>
        <v>85454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  <c r="AO54" s="231">
        <v>0</v>
      </c>
      <c r="AP54" s="231">
        <v>0</v>
      </c>
      <c r="AQ54" s="231">
        <v>0</v>
      </c>
      <c r="AR54" s="231">
        <v>0</v>
      </c>
      <c r="AS54" s="231">
        <v>0</v>
      </c>
      <c r="AT54" s="231">
        <v>0</v>
      </c>
      <c r="AU54" s="231">
        <v>0</v>
      </c>
      <c r="AV54" s="231">
        <v>0</v>
      </c>
      <c r="AW54" s="231">
        <v>0</v>
      </c>
      <c r="AX54" s="231">
        <v>85454</v>
      </c>
      <c r="AY54" s="99"/>
      <c r="AZ54" s="232"/>
    </row>
    <row r="55" spans="1:52" s="24" customFormat="1" ht="90.75" customHeight="1" x14ac:dyDescent="0.2">
      <c r="B55" s="155" t="s">
        <v>41</v>
      </c>
      <c r="C55" s="332" t="s">
        <v>42</v>
      </c>
      <c r="D55" s="162" t="s">
        <v>68</v>
      </c>
      <c r="E55" s="75" t="s">
        <v>70</v>
      </c>
      <c r="F55" s="333">
        <v>2017730010068</v>
      </c>
      <c r="G55" s="334" t="s">
        <v>72</v>
      </c>
      <c r="H55" s="335" t="s">
        <v>163</v>
      </c>
      <c r="I55" s="70" t="s">
        <v>92</v>
      </c>
      <c r="J55" s="231">
        <v>20</v>
      </c>
      <c r="K55" s="155" t="s">
        <v>47</v>
      </c>
      <c r="L55" s="231">
        <f t="shared" si="0"/>
        <v>50000</v>
      </c>
      <c r="M55" s="231">
        <v>50000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336" t="s">
        <v>187</v>
      </c>
      <c r="AE55" s="336" t="s">
        <v>191</v>
      </c>
      <c r="AF55" s="336" t="s">
        <v>189</v>
      </c>
      <c r="AG55" s="231">
        <f t="shared" si="1"/>
        <v>50000</v>
      </c>
      <c r="AH55" s="231">
        <v>50000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231">
        <v>0</v>
      </c>
      <c r="AW55" s="231">
        <v>0</v>
      </c>
      <c r="AX55" s="231">
        <v>0</v>
      </c>
      <c r="AY55" s="99"/>
      <c r="AZ55" s="232"/>
    </row>
    <row r="56" spans="1:52" s="24" customFormat="1" ht="90.75" customHeight="1" x14ac:dyDescent="0.2">
      <c r="B56" s="155" t="s">
        <v>41</v>
      </c>
      <c r="C56" s="332" t="s">
        <v>42</v>
      </c>
      <c r="D56" s="162" t="s">
        <v>68</v>
      </c>
      <c r="E56" s="75" t="s">
        <v>70</v>
      </c>
      <c r="F56" s="333">
        <v>2017730010068</v>
      </c>
      <c r="G56" s="334" t="s">
        <v>72</v>
      </c>
      <c r="H56" s="335" t="s">
        <v>164</v>
      </c>
      <c r="I56" s="70" t="s">
        <v>93</v>
      </c>
      <c r="J56" s="231">
        <v>17</v>
      </c>
      <c r="K56" s="155" t="s">
        <v>47</v>
      </c>
      <c r="L56" s="231">
        <f t="shared" si="0"/>
        <v>85454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85454</v>
      </c>
      <c r="AD56" s="336" t="s">
        <v>187</v>
      </c>
      <c r="AE56" s="336" t="s">
        <v>191</v>
      </c>
      <c r="AF56" s="336" t="s">
        <v>189</v>
      </c>
      <c r="AG56" s="231">
        <f t="shared" si="1"/>
        <v>85454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231">
        <v>0</v>
      </c>
      <c r="AW56" s="231">
        <v>0</v>
      </c>
      <c r="AX56" s="231">
        <v>85454</v>
      </c>
      <c r="AY56" s="99"/>
      <c r="AZ56" s="232"/>
    </row>
    <row r="57" spans="1:52" s="24" customFormat="1" ht="90.75" customHeight="1" x14ac:dyDescent="0.2">
      <c r="B57" s="155" t="s">
        <v>41</v>
      </c>
      <c r="C57" s="332" t="s">
        <v>42</v>
      </c>
      <c r="D57" s="162" t="s">
        <v>68</v>
      </c>
      <c r="E57" s="75" t="s">
        <v>70</v>
      </c>
      <c r="F57" s="333">
        <v>2017730010068</v>
      </c>
      <c r="G57" s="334" t="s">
        <v>72</v>
      </c>
      <c r="H57" s="335" t="s">
        <v>165</v>
      </c>
      <c r="I57" s="70" t="s">
        <v>94</v>
      </c>
      <c r="J57" s="231">
        <v>20000</v>
      </c>
      <c r="K57" s="155" t="s">
        <v>47</v>
      </c>
      <c r="L57" s="231">
        <f t="shared" si="0"/>
        <v>85454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85454</v>
      </c>
      <c r="AD57" s="336" t="s">
        <v>187</v>
      </c>
      <c r="AE57" s="336" t="s">
        <v>191</v>
      </c>
      <c r="AF57" s="336" t="s">
        <v>189</v>
      </c>
      <c r="AG57" s="231">
        <f t="shared" si="1"/>
        <v>85454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231">
        <v>0</v>
      </c>
      <c r="AW57" s="231">
        <v>0</v>
      </c>
      <c r="AX57" s="231">
        <v>85454</v>
      </c>
      <c r="AY57" s="99"/>
      <c r="AZ57" s="232"/>
    </row>
    <row r="58" spans="1:52" s="24" customFormat="1" ht="90.75" customHeight="1" x14ac:dyDescent="0.2">
      <c r="B58" s="155" t="s">
        <v>41</v>
      </c>
      <c r="C58" s="332" t="s">
        <v>42</v>
      </c>
      <c r="D58" s="162" t="s">
        <v>68</v>
      </c>
      <c r="E58" s="75" t="s">
        <v>70</v>
      </c>
      <c r="F58" s="333">
        <v>2017730010068</v>
      </c>
      <c r="G58" s="334" t="s">
        <v>72</v>
      </c>
      <c r="H58" s="335" t="s">
        <v>166</v>
      </c>
      <c r="I58" s="70" t="s">
        <v>95</v>
      </c>
      <c r="J58" s="231">
        <v>20000</v>
      </c>
      <c r="K58" s="155" t="s">
        <v>47</v>
      </c>
      <c r="L58" s="231">
        <f t="shared" si="0"/>
        <v>85454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85454</v>
      </c>
      <c r="AD58" s="336" t="s">
        <v>187</v>
      </c>
      <c r="AE58" s="336" t="s">
        <v>191</v>
      </c>
      <c r="AF58" s="336" t="s">
        <v>189</v>
      </c>
      <c r="AG58" s="231">
        <f t="shared" si="1"/>
        <v>85454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231">
        <v>0</v>
      </c>
      <c r="AW58" s="231">
        <v>0</v>
      </c>
      <c r="AX58" s="231">
        <v>85454</v>
      </c>
      <c r="AY58" s="99"/>
      <c r="AZ58" s="232"/>
    </row>
    <row r="59" spans="1:52" s="24" customFormat="1" ht="90.75" customHeight="1" x14ac:dyDescent="0.2">
      <c r="B59" s="155" t="s">
        <v>41</v>
      </c>
      <c r="C59" s="332" t="s">
        <v>42</v>
      </c>
      <c r="D59" s="162" t="s">
        <v>68</v>
      </c>
      <c r="E59" s="75" t="s">
        <v>70</v>
      </c>
      <c r="F59" s="333">
        <v>2017730010068</v>
      </c>
      <c r="G59" s="334" t="s">
        <v>72</v>
      </c>
      <c r="H59" s="335" t="s">
        <v>167</v>
      </c>
      <c r="I59" s="70" t="s">
        <v>96</v>
      </c>
      <c r="J59" s="231">
        <v>30000</v>
      </c>
      <c r="K59" s="155" t="s">
        <v>47</v>
      </c>
      <c r="L59" s="231">
        <f t="shared" si="0"/>
        <v>85454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85454</v>
      </c>
      <c r="AD59" s="336" t="s">
        <v>187</v>
      </c>
      <c r="AE59" s="336" t="s">
        <v>191</v>
      </c>
      <c r="AF59" s="336" t="s">
        <v>189</v>
      </c>
      <c r="AG59" s="231">
        <f t="shared" si="1"/>
        <v>85454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231">
        <v>0</v>
      </c>
      <c r="AW59" s="231">
        <v>0</v>
      </c>
      <c r="AX59" s="231">
        <v>85454</v>
      </c>
      <c r="AY59" s="99"/>
      <c r="AZ59" s="232"/>
    </row>
    <row r="60" spans="1:52" s="33" customFormat="1" ht="90.75" customHeight="1" x14ac:dyDescent="0.2">
      <c r="A60" s="24"/>
      <c r="B60" s="155" t="s">
        <v>41</v>
      </c>
      <c r="C60" s="332" t="s">
        <v>42</v>
      </c>
      <c r="D60" s="162" t="s">
        <v>68</v>
      </c>
      <c r="E60" s="75" t="s">
        <v>70</v>
      </c>
      <c r="F60" s="333">
        <v>2017730010068</v>
      </c>
      <c r="G60" s="334" t="s">
        <v>72</v>
      </c>
      <c r="H60" s="335" t="s">
        <v>168</v>
      </c>
      <c r="I60" s="70" t="s">
        <v>97</v>
      </c>
      <c r="J60" s="231">
        <v>15</v>
      </c>
      <c r="K60" s="155" t="s">
        <v>47</v>
      </c>
      <c r="L60" s="231">
        <f t="shared" si="0"/>
        <v>85454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85454</v>
      </c>
      <c r="AD60" s="336" t="s">
        <v>187</v>
      </c>
      <c r="AE60" s="336" t="s">
        <v>191</v>
      </c>
      <c r="AF60" s="336" t="s">
        <v>189</v>
      </c>
      <c r="AG60" s="231">
        <f t="shared" si="1"/>
        <v>85454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231">
        <v>0</v>
      </c>
      <c r="AW60" s="231">
        <v>0</v>
      </c>
      <c r="AX60" s="231">
        <v>85454</v>
      </c>
      <c r="AY60" s="99"/>
      <c r="AZ60" s="232"/>
    </row>
    <row r="61" spans="1:52" s="33" customFormat="1" ht="90.75" customHeight="1" x14ac:dyDescent="0.2">
      <c r="A61" s="24"/>
      <c r="B61" s="155" t="s">
        <v>41</v>
      </c>
      <c r="C61" s="332" t="s">
        <v>42</v>
      </c>
      <c r="D61" s="162" t="s">
        <v>68</v>
      </c>
      <c r="E61" s="75" t="s">
        <v>70</v>
      </c>
      <c r="F61" s="333">
        <v>2017730010068</v>
      </c>
      <c r="G61" s="334" t="s">
        <v>72</v>
      </c>
      <c r="H61" s="335" t="s">
        <v>169</v>
      </c>
      <c r="I61" s="70" t="s">
        <v>98</v>
      </c>
      <c r="J61" s="231">
        <v>1250</v>
      </c>
      <c r="K61" s="155" t="s">
        <v>47</v>
      </c>
      <c r="L61" s="231">
        <f t="shared" si="0"/>
        <v>50000</v>
      </c>
      <c r="M61" s="231">
        <v>50000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336" t="s">
        <v>187</v>
      </c>
      <c r="AE61" s="336" t="s">
        <v>191</v>
      </c>
      <c r="AF61" s="336" t="s">
        <v>189</v>
      </c>
      <c r="AG61" s="231">
        <f t="shared" si="1"/>
        <v>50000</v>
      </c>
      <c r="AH61" s="231">
        <v>50000</v>
      </c>
      <c r="AI61" s="231">
        <v>0</v>
      </c>
      <c r="AJ61" s="231">
        <v>0</v>
      </c>
      <c r="AK61" s="231">
        <v>0</v>
      </c>
      <c r="AL61" s="231">
        <v>0</v>
      </c>
      <c r="AM61" s="231">
        <v>0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  <c r="AU61" s="231">
        <v>0</v>
      </c>
      <c r="AV61" s="231">
        <v>0</v>
      </c>
      <c r="AW61" s="231">
        <v>0</v>
      </c>
      <c r="AX61" s="231">
        <v>0</v>
      </c>
      <c r="AY61" s="99"/>
      <c r="AZ61" s="232"/>
    </row>
    <row r="62" spans="1:52" s="33" customFormat="1" ht="90.75" customHeight="1" x14ac:dyDescent="0.2">
      <c r="A62" s="24"/>
      <c r="B62" s="155" t="s">
        <v>41</v>
      </c>
      <c r="C62" s="332" t="s">
        <v>42</v>
      </c>
      <c r="D62" s="162" t="s">
        <v>68</v>
      </c>
      <c r="E62" s="75" t="s">
        <v>70</v>
      </c>
      <c r="F62" s="333">
        <v>2017730010068</v>
      </c>
      <c r="G62" s="334" t="s">
        <v>72</v>
      </c>
      <c r="H62" s="335" t="s">
        <v>170</v>
      </c>
      <c r="I62" s="70" t="s">
        <v>99</v>
      </c>
      <c r="J62" s="231">
        <v>12</v>
      </c>
      <c r="K62" s="155" t="s">
        <v>47</v>
      </c>
      <c r="L62" s="231">
        <f t="shared" si="0"/>
        <v>85454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85454</v>
      </c>
      <c r="AD62" s="336" t="s">
        <v>187</v>
      </c>
      <c r="AE62" s="336" t="s">
        <v>191</v>
      </c>
      <c r="AF62" s="336" t="s">
        <v>189</v>
      </c>
      <c r="AG62" s="231">
        <f t="shared" si="1"/>
        <v>85454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  <c r="AO62" s="231">
        <v>0</v>
      </c>
      <c r="AP62" s="231">
        <v>0</v>
      </c>
      <c r="AQ62" s="231">
        <v>0</v>
      </c>
      <c r="AR62" s="231">
        <v>0</v>
      </c>
      <c r="AS62" s="231">
        <v>0</v>
      </c>
      <c r="AT62" s="231">
        <v>0</v>
      </c>
      <c r="AU62" s="231">
        <v>0</v>
      </c>
      <c r="AV62" s="231">
        <v>0</v>
      </c>
      <c r="AW62" s="231">
        <v>0</v>
      </c>
      <c r="AX62" s="231">
        <v>85454</v>
      </c>
      <c r="AY62" s="99"/>
      <c r="AZ62" s="232"/>
    </row>
    <row r="63" spans="1:52" s="33" customFormat="1" ht="90.75" customHeight="1" x14ac:dyDescent="0.2">
      <c r="A63" s="24"/>
      <c r="B63" s="155" t="s">
        <v>41</v>
      </c>
      <c r="C63" s="332" t="s">
        <v>42</v>
      </c>
      <c r="D63" s="162" t="s">
        <v>68</v>
      </c>
      <c r="E63" s="75" t="s">
        <v>70</v>
      </c>
      <c r="F63" s="333">
        <v>2017730010068</v>
      </c>
      <c r="G63" s="334" t="s">
        <v>72</v>
      </c>
      <c r="H63" s="335" t="s">
        <v>171</v>
      </c>
      <c r="I63" s="70" t="s">
        <v>100</v>
      </c>
      <c r="J63" s="231">
        <v>13</v>
      </c>
      <c r="K63" s="155" t="s">
        <v>47</v>
      </c>
      <c r="L63" s="231">
        <f t="shared" si="0"/>
        <v>85454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85454</v>
      </c>
      <c r="AD63" s="336" t="s">
        <v>187</v>
      </c>
      <c r="AE63" s="336" t="s">
        <v>191</v>
      </c>
      <c r="AF63" s="336" t="s">
        <v>189</v>
      </c>
      <c r="AG63" s="231">
        <f t="shared" si="1"/>
        <v>85454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  <c r="AO63" s="231">
        <v>0</v>
      </c>
      <c r="AP63" s="231">
        <v>0</v>
      </c>
      <c r="AQ63" s="231">
        <v>0</v>
      </c>
      <c r="AR63" s="231">
        <v>0</v>
      </c>
      <c r="AS63" s="231">
        <v>0</v>
      </c>
      <c r="AT63" s="231">
        <v>0</v>
      </c>
      <c r="AU63" s="231">
        <v>0</v>
      </c>
      <c r="AV63" s="231">
        <v>0</v>
      </c>
      <c r="AW63" s="231">
        <v>0</v>
      </c>
      <c r="AX63" s="231">
        <v>85454</v>
      </c>
      <c r="AY63" s="99"/>
      <c r="AZ63" s="232"/>
    </row>
    <row r="64" spans="1:52" s="24" customFormat="1" ht="90.75" customHeight="1" x14ac:dyDescent="0.2">
      <c r="B64" s="155" t="s">
        <v>41</v>
      </c>
      <c r="C64" s="332" t="s">
        <v>42</v>
      </c>
      <c r="D64" s="162" t="s">
        <v>68</v>
      </c>
      <c r="E64" s="75" t="s">
        <v>70</v>
      </c>
      <c r="F64" s="333">
        <v>2017730010068</v>
      </c>
      <c r="G64" s="334" t="s">
        <v>72</v>
      </c>
      <c r="H64" s="335" t="s">
        <v>172</v>
      </c>
      <c r="I64" s="70" t="s">
        <v>101</v>
      </c>
      <c r="J64" s="231">
        <v>29</v>
      </c>
      <c r="K64" s="155" t="s">
        <v>47</v>
      </c>
      <c r="L64" s="231">
        <f t="shared" si="0"/>
        <v>50000</v>
      </c>
      <c r="M64" s="231">
        <v>50000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336" t="s">
        <v>187</v>
      </c>
      <c r="AE64" s="336" t="s">
        <v>191</v>
      </c>
      <c r="AF64" s="336" t="s">
        <v>189</v>
      </c>
      <c r="AG64" s="231">
        <f t="shared" si="1"/>
        <v>50000</v>
      </c>
      <c r="AH64" s="231">
        <v>50000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  <c r="AO64" s="231">
        <v>0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  <c r="AU64" s="231">
        <v>0</v>
      </c>
      <c r="AV64" s="231">
        <v>0</v>
      </c>
      <c r="AW64" s="231">
        <v>0</v>
      </c>
      <c r="AX64" s="231">
        <v>0</v>
      </c>
      <c r="AY64" s="99"/>
      <c r="AZ64" s="232"/>
    </row>
    <row r="65" spans="1:52" s="24" customFormat="1" ht="90.75" customHeight="1" x14ac:dyDescent="0.2">
      <c r="B65" s="155" t="s">
        <v>41</v>
      </c>
      <c r="C65" s="332" t="s">
        <v>42</v>
      </c>
      <c r="D65" s="162" t="s">
        <v>68</v>
      </c>
      <c r="E65" s="75" t="s">
        <v>70</v>
      </c>
      <c r="F65" s="333">
        <v>2017730010068</v>
      </c>
      <c r="G65" s="334" t="s">
        <v>72</v>
      </c>
      <c r="H65" s="335" t="s">
        <v>173</v>
      </c>
      <c r="I65" s="70" t="s">
        <v>102</v>
      </c>
      <c r="J65" s="231">
        <v>20</v>
      </c>
      <c r="K65" s="155" t="s">
        <v>47</v>
      </c>
      <c r="L65" s="231">
        <f t="shared" si="0"/>
        <v>331000</v>
      </c>
      <c r="M65" s="231">
        <v>0</v>
      </c>
      <c r="N65" s="231">
        <v>0</v>
      </c>
      <c r="O65" s="231">
        <v>0</v>
      </c>
      <c r="P65" s="231">
        <v>0</v>
      </c>
      <c r="Q65" s="231">
        <v>331000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336" t="s">
        <v>187</v>
      </c>
      <c r="AE65" s="336" t="s">
        <v>191</v>
      </c>
      <c r="AF65" s="336" t="s">
        <v>189</v>
      </c>
      <c r="AG65" s="231">
        <f t="shared" si="1"/>
        <v>331000</v>
      </c>
      <c r="AH65" s="231">
        <v>0</v>
      </c>
      <c r="AI65" s="231">
        <v>0</v>
      </c>
      <c r="AJ65" s="231">
        <v>0</v>
      </c>
      <c r="AK65" s="231">
        <v>0</v>
      </c>
      <c r="AL65" s="231">
        <v>331000</v>
      </c>
      <c r="AM65" s="231">
        <v>0</v>
      </c>
      <c r="AN65" s="231">
        <v>0</v>
      </c>
      <c r="AO65" s="231">
        <v>0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1">
        <v>0</v>
      </c>
      <c r="AV65" s="231">
        <v>0</v>
      </c>
      <c r="AW65" s="231">
        <v>0</v>
      </c>
      <c r="AX65" s="231">
        <v>0</v>
      </c>
      <c r="AY65" s="99"/>
      <c r="AZ65" s="232"/>
    </row>
    <row r="66" spans="1:52" s="24" customFormat="1" ht="90.75" customHeight="1" x14ac:dyDescent="0.2">
      <c r="B66" s="155" t="s">
        <v>41</v>
      </c>
      <c r="C66" s="332" t="s">
        <v>42</v>
      </c>
      <c r="D66" s="162" t="s">
        <v>68</v>
      </c>
      <c r="E66" s="75" t="s">
        <v>70</v>
      </c>
      <c r="F66" s="333">
        <v>2017730010068</v>
      </c>
      <c r="G66" s="334" t="s">
        <v>72</v>
      </c>
      <c r="H66" s="335" t="s">
        <v>174</v>
      </c>
      <c r="I66" s="70" t="s">
        <v>103</v>
      </c>
      <c r="J66" s="231">
        <v>55</v>
      </c>
      <c r="K66" s="155" t="s">
        <v>47</v>
      </c>
      <c r="L66" s="231">
        <f t="shared" si="0"/>
        <v>85454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85454</v>
      </c>
      <c r="AD66" s="336" t="s">
        <v>187</v>
      </c>
      <c r="AE66" s="336" t="s">
        <v>191</v>
      </c>
      <c r="AF66" s="336" t="s">
        <v>189</v>
      </c>
      <c r="AG66" s="231">
        <f t="shared" si="1"/>
        <v>85454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  <c r="AO66" s="231">
        <v>0</v>
      </c>
      <c r="AP66" s="231">
        <v>0</v>
      </c>
      <c r="AQ66" s="231">
        <v>0</v>
      </c>
      <c r="AR66" s="231">
        <v>0</v>
      </c>
      <c r="AS66" s="231">
        <v>0</v>
      </c>
      <c r="AT66" s="231">
        <v>0</v>
      </c>
      <c r="AU66" s="231">
        <v>0</v>
      </c>
      <c r="AV66" s="231">
        <v>0</v>
      </c>
      <c r="AW66" s="231">
        <v>0</v>
      </c>
      <c r="AX66" s="231">
        <v>85454</v>
      </c>
      <c r="AY66" s="99"/>
      <c r="AZ66" s="232"/>
    </row>
    <row r="67" spans="1:52" s="24" customFormat="1" ht="90.75" customHeight="1" x14ac:dyDescent="0.2">
      <c r="B67" s="155" t="s">
        <v>41</v>
      </c>
      <c r="C67" s="332" t="s">
        <v>42</v>
      </c>
      <c r="D67" s="162" t="s">
        <v>68</v>
      </c>
      <c r="E67" s="75" t="s">
        <v>70</v>
      </c>
      <c r="F67" s="333">
        <v>2017730010068</v>
      </c>
      <c r="G67" s="334" t="s">
        <v>72</v>
      </c>
      <c r="H67" s="335" t="s">
        <v>175</v>
      </c>
      <c r="I67" s="70" t="s">
        <v>104</v>
      </c>
      <c r="J67" s="231">
        <v>55</v>
      </c>
      <c r="K67" s="155" t="s">
        <v>47</v>
      </c>
      <c r="L67" s="231">
        <f t="shared" si="0"/>
        <v>85454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85454</v>
      </c>
      <c r="AD67" s="336" t="s">
        <v>187</v>
      </c>
      <c r="AE67" s="336" t="s">
        <v>191</v>
      </c>
      <c r="AF67" s="336" t="s">
        <v>189</v>
      </c>
      <c r="AG67" s="231">
        <f t="shared" si="1"/>
        <v>85454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  <c r="AO67" s="231">
        <v>0</v>
      </c>
      <c r="AP67" s="231">
        <v>0</v>
      </c>
      <c r="AQ67" s="231">
        <v>0</v>
      </c>
      <c r="AR67" s="231">
        <v>0</v>
      </c>
      <c r="AS67" s="231">
        <v>0</v>
      </c>
      <c r="AT67" s="231">
        <v>0</v>
      </c>
      <c r="AU67" s="231">
        <v>0</v>
      </c>
      <c r="AV67" s="231">
        <v>0</v>
      </c>
      <c r="AW67" s="231">
        <v>0</v>
      </c>
      <c r="AX67" s="231">
        <v>85454</v>
      </c>
      <c r="AY67" s="99"/>
      <c r="AZ67" s="232"/>
    </row>
    <row r="68" spans="1:52" s="33" customFormat="1" ht="95.25" customHeight="1" x14ac:dyDescent="0.2">
      <c r="A68" s="24"/>
      <c r="B68" s="155" t="s">
        <v>41</v>
      </c>
      <c r="C68" s="332" t="s">
        <v>42</v>
      </c>
      <c r="D68" s="162" t="s">
        <v>105</v>
      </c>
      <c r="E68" s="75" t="s">
        <v>106</v>
      </c>
      <c r="F68" s="333">
        <v>2017730010068</v>
      </c>
      <c r="G68" s="334" t="s">
        <v>72</v>
      </c>
      <c r="H68" s="335" t="s">
        <v>176</v>
      </c>
      <c r="I68" s="70" t="s">
        <v>107</v>
      </c>
      <c r="J68" s="231">
        <v>13</v>
      </c>
      <c r="K68" s="155" t="s">
        <v>47</v>
      </c>
      <c r="L68" s="231">
        <f t="shared" si="0"/>
        <v>1000</v>
      </c>
      <c r="M68" s="231">
        <v>1000</v>
      </c>
      <c r="N68" s="231">
        <v>0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0</v>
      </c>
      <c r="AA68" s="231">
        <v>0</v>
      </c>
      <c r="AB68" s="231">
        <v>0</v>
      </c>
      <c r="AC68" s="231">
        <v>0</v>
      </c>
      <c r="AD68" s="336" t="s">
        <v>187</v>
      </c>
      <c r="AE68" s="336" t="s">
        <v>191</v>
      </c>
      <c r="AF68" s="336" t="s">
        <v>189</v>
      </c>
      <c r="AG68" s="231">
        <f t="shared" si="1"/>
        <v>0</v>
      </c>
      <c r="AH68" s="231">
        <v>0</v>
      </c>
      <c r="AI68" s="231">
        <v>0</v>
      </c>
      <c r="AJ68" s="231">
        <v>0</v>
      </c>
      <c r="AK68" s="231">
        <v>0</v>
      </c>
      <c r="AL68" s="231">
        <v>0</v>
      </c>
      <c r="AM68" s="231">
        <v>0</v>
      </c>
      <c r="AN68" s="231">
        <v>0</v>
      </c>
      <c r="AO68" s="231">
        <v>0</v>
      </c>
      <c r="AP68" s="231">
        <v>0</v>
      </c>
      <c r="AQ68" s="231">
        <v>0</v>
      </c>
      <c r="AR68" s="231">
        <v>0</v>
      </c>
      <c r="AS68" s="231">
        <v>0</v>
      </c>
      <c r="AT68" s="231">
        <v>0</v>
      </c>
      <c r="AU68" s="231">
        <v>0</v>
      </c>
      <c r="AV68" s="231">
        <v>0</v>
      </c>
      <c r="AW68" s="231">
        <v>0</v>
      </c>
      <c r="AX68" s="231">
        <v>0</v>
      </c>
      <c r="AY68" s="99"/>
      <c r="AZ68" s="232"/>
    </row>
    <row r="69" spans="1:52" s="33" customFormat="1" ht="95.25" customHeight="1" x14ac:dyDescent="0.2">
      <c r="A69" s="24"/>
      <c r="B69" s="155" t="s">
        <v>41</v>
      </c>
      <c r="C69" s="332" t="s">
        <v>42</v>
      </c>
      <c r="D69" s="162" t="s">
        <v>105</v>
      </c>
      <c r="E69" s="75" t="s">
        <v>106</v>
      </c>
      <c r="F69" s="333">
        <v>2017730010068</v>
      </c>
      <c r="G69" s="334" t="s">
        <v>72</v>
      </c>
      <c r="H69" s="335" t="s">
        <v>177</v>
      </c>
      <c r="I69" s="70" t="s">
        <v>108</v>
      </c>
      <c r="J69" s="231">
        <v>3</v>
      </c>
      <c r="K69" s="155" t="s">
        <v>47</v>
      </c>
      <c r="L69" s="231">
        <f t="shared" si="0"/>
        <v>1000</v>
      </c>
      <c r="M69" s="231">
        <v>1000</v>
      </c>
      <c r="N69" s="231">
        <v>0</v>
      </c>
      <c r="O69" s="231">
        <v>0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31">
        <v>0</v>
      </c>
      <c r="AC69" s="231">
        <v>0</v>
      </c>
      <c r="AD69" s="336" t="s">
        <v>187</v>
      </c>
      <c r="AE69" s="336" t="s">
        <v>191</v>
      </c>
      <c r="AF69" s="336" t="s">
        <v>189</v>
      </c>
      <c r="AG69" s="231">
        <f t="shared" si="1"/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  <c r="AO69" s="231">
        <v>0</v>
      </c>
      <c r="AP69" s="231">
        <v>0</v>
      </c>
      <c r="AQ69" s="231">
        <v>0</v>
      </c>
      <c r="AR69" s="231">
        <v>0</v>
      </c>
      <c r="AS69" s="231">
        <v>0</v>
      </c>
      <c r="AT69" s="231">
        <v>0</v>
      </c>
      <c r="AU69" s="231">
        <v>0</v>
      </c>
      <c r="AV69" s="231">
        <v>0</v>
      </c>
      <c r="AW69" s="231">
        <v>0</v>
      </c>
      <c r="AX69" s="231">
        <v>0</v>
      </c>
      <c r="AY69" s="99"/>
      <c r="AZ69" s="232"/>
    </row>
    <row r="70" spans="1:52" s="33" customFormat="1" ht="95.25" customHeight="1" x14ac:dyDescent="0.2">
      <c r="A70" s="24"/>
      <c r="B70" s="155" t="s">
        <v>41</v>
      </c>
      <c r="C70" s="332" t="s">
        <v>42</v>
      </c>
      <c r="D70" s="162" t="s">
        <v>105</v>
      </c>
      <c r="E70" s="75" t="s">
        <v>106</v>
      </c>
      <c r="F70" s="333">
        <v>2017730010068</v>
      </c>
      <c r="G70" s="334" t="s">
        <v>72</v>
      </c>
      <c r="H70" s="335" t="s">
        <v>178</v>
      </c>
      <c r="I70" s="70" t="s">
        <v>109</v>
      </c>
      <c r="J70" s="231">
        <v>25</v>
      </c>
      <c r="K70" s="155" t="s">
        <v>47</v>
      </c>
      <c r="L70" s="231">
        <f t="shared" si="0"/>
        <v>1000</v>
      </c>
      <c r="M70" s="231">
        <v>1000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336" t="s">
        <v>187</v>
      </c>
      <c r="AE70" s="336" t="s">
        <v>191</v>
      </c>
      <c r="AF70" s="336" t="s">
        <v>189</v>
      </c>
      <c r="AG70" s="231">
        <f t="shared" si="1"/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  <c r="AO70" s="231">
        <v>0</v>
      </c>
      <c r="AP70" s="231">
        <v>0</v>
      </c>
      <c r="AQ70" s="231">
        <v>0</v>
      </c>
      <c r="AR70" s="231">
        <v>0</v>
      </c>
      <c r="AS70" s="231">
        <v>0</v>
      </c>
      <c r="AT70" s="231">
        <v>0</v>
      </c>
      <c r="AU70" s="231">
        <v>0</v>
      </c>
      <c r="AV70" s="231">
        <v>0</v>
      </c>
      <c r="AW70" s="231">
        <v>0</v>
      </c>
      <c r="AX70" s="231">
        <v>0</v>
      </c>
      <c r="AY70" s="99"/>
      <c r="AZ70" s="232"/>
    </row>
    <row r="71" spans="1:52" s="24" customFormat="1" ht="95.25" customHeight="1" x14ac:dyDescent="0.2">
      <c r="B71" s="155" t="s">
        <v>41</v>
      </c>
      <c r="C71" s="332" t="s">
        <v>42</v>
      </c>
      <c r="D71" s="162" t="s">
        <v>105</v>
      </c>
      <c r="E71" s="75" t="s">
        <v>106</v>
      </c>
      <c r="F71" s="333">
        <v>2017730010068</v>
      </c>
      <c r="G71" s="334" t="s">
        <v>110</v>
      </c>
      <c r="H71" s="335" t="s">
        <v>179</v>
      </c>
      <c r="I71" s="70" t="s">
        <v>111</v>
      </c>
      <c r="J71" s="231">
        <v>380</v>
      </c>
      <c r="K71" s="155" t="s">
        <v>47</v>
      </c>
      <c r="L71" s="231">
        <f t="shared" si="0"/>
        <v>239000</v>
      </c>
      <c r="M71" s="231">
        <v>239000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0</v>
      </c>
      <c r="AA71" s="231">
        <v>0</v>
      </c>
      <c r="AB71" s="231">
        <v>0</v>
      </c>
      <c r="AC71" s="231">
        <v>0</v>
      </c>
      <c r="AD71" s="336" t="s">
        <v>187</v>
      </c>
      <c r="AE71" s="336" t="s">
        <v>191</v>
      </c>
      <c r="AF71" s="336" t="s">
        <v>189</v>
      </c>
      <c r="AG71" s="231">
        <f t="shared" si="1"/>
        <v>22000</v>
      </c>
      <c r="AH71" s="231">
        <v>22000</v>
      </c>
      <c r="AI71" s="231">
        <v>0</v>
      </c>
      <c r="AJ71" s="231">
        <v>0</v>
      </c>
      <c r="AK71" s="231">
        <v>0</v>
      </c>
      <c r="AL71" s="231">
        <v>0</v>
      </c>
      <c r="AM71" s="231">
        <v>0</v>
      </c>
      <c r="AN71" s="231">
        <v>0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  <c r="AU71" s="231">
        <v>0</v>
      </c>
      <c r="AV71" s="231">
        <v>0</v>
      </c>
      <c r="AW71" s="231">
        <v>0</v>
      </c>
      <c r="AX71" s="231">
        <v>0</v>
      </c>
      <c r="AY71" s="99"/>
      <c r="AZ71" s="232"/>
    </row>
    <row r="72" spans="1:52" s="24" customFormat="1" ht="95.25" customHeight="1" x14ac:dyDescent="0.2">
      <c r="B72" s="155" t="s">
        <v>41</v>
      </c>
      <c r="C72" s="332" t="s">
        <v>42</v>
      </c>
      <c r="D72" s="162" t="s">
        <v>112</v>
      </c>
      <c r="E72" s="75" t="s">
        <v>113</v>
      </c>
      <c r="F72" s="333">
        <v>2017730010069</v>
      </c>
      <c r="G72" s="334" t="s">
        <v>114</v>
      </c>
      <c r="H72" s="335" t="s">
        <v>180</v>
      </c>
      <c r="I72" s="337" t="s">
        <v>115</v>
      </c>
      <c r="J72" s="231">
        <v>5</v>
      </c>
      <c r="K72" s="155" t="s">
        <v>47</v>
      </c>
      <c r="L72" s="231">
        <f t="shared" si="0"/>
        <v>1000</v>
      </c>
      <c r="M72" s="231">
        <v>1000</v>
      </c>
      <c r="N72" s="231">
        <v>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231" t="s">
        <v>187</v>
      </c>
      <c r="AE72" s="336" t="s">
        <v>191</v>
      </c>
      <c r="AF72" s="336" t="s">
        <v>190</v>
      </c>
      <c r="AG72" s="231">
        <f t="shared" si="1"/>
        <v>0</v>
      </c>
      <c r="AH72" s="231">
        <v>0</v>
      </c>
      <c r="AI72" s="231">
        <v>0</v>
      </c>
      <c r="AJ72" s="231">
        <v>0</v>
      </c>
      <c r="AK72" s="231">
        <v>0</v>
      </c>
      <c r="AL72" s="231">
        <v>0</v>
      </c>
      <c r="AM72" s="231">
        <v>0</v>
      </c>
      <c r="AN72" s="231">
        <v>0</v>
      </c>
      <c r="AO72" s="231">
        <v>0</v>
      </c>
      <c r="AP72" s="231">
        <v>0</v>
      </c>
      <c r="AQ72" s="231">
        <v>0</v>
      </c>
      <c r="AR72" s="231">
        <v>0</v>
      </c>
      <c r="AS72" s="231">
        <v>0</v>
      </c>
      <c r="AT72" s="231">
        <v>0</v>
      </c>
      <c r="AU72" s="231">
        <v>0</v>
      </c>
      <c r="AV72" s="231">
        <v>0</v>
      </c>
      <c r="AW72" s="231">
        <v>0</v>
      </c>
      <c r="AX72" s="231">
        <v>0</v>
      </c>
      <c r="AY72" s="99"/>
      <c r="AZ72" s="232"/>
    </row>
    <row r="73" spans="1:52" s="33" customFormat="1" ht="95.25" customHeight="1" x14ac:dyDescent="0.2">
      <c r="A73" s="24"/>
      <c r="B73" s="155" t="s">
        <v>41</v>
      </c>
      <c r="C73" s="332" t="s">
        <v>42</v>
      </c>
      <c r="D73" s="162" t="s">
        <v>112</v>
      </c>
      <c r="E73" s="75" t="s">
        <v>113</v>
      </c>
      <c r="F73" s="333">
        <v>2017730010069</v>
      </c>
      <c r="G73" s="334" t="s">
        <v>114</v>
      </c>
      <c r="H73" s="335" t="s">
        <v>181</v>
      </c>
      <c r="I73" s="70" t="s">
        <v>116</v>
      </c>
      <c r="J73" s="231">
        <v>20</v>
      </c>
      <c r="K73" s="155" t="s">
        <v>47</v>
      </c>
      <c r="L73" s="231">
        <f t="shared" si="0"/>
        <v>2308232</v>
      </c>
      <c r="M73" s="231">
        <v>150000</v>
      </c>
      <c r="N73" s="231">
        <v>0</v>
      </c>
      <c r="O73" s="231">
        <v>0</v>
      </c>
      <c r="P73" s="231">
        <v>0</v>
      </c>
      <c r="Q73" s="231">
        <v>30000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2128232</v>
      </c>
      <c r="AD73" s="336" t="s">
        <v>187</v>
      </c>
      <c r="AE73" s="336" t="s">
        <v>191</v>
      </c>
      <c r="AF73" s="336" t="s">
        <v>190</v>
      </c>
      <c r="AG73" s="231">
        <f t="shared" si="1"/>
        <v>2049318</v>
      </c>
      <c r="AH73" s="231">
        <v>61718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231">
        <v>0</v>
      </c>
      <c r="AW73" s="231">
        <v>0</v>
      </c>
      <c r="AX73" s="231">
        <v>1987600</v>
      </c>
      <c r="AY73" s="99"/>
      <c r="AZ73" s="232"/>
    </row>
    <row r="74" spans="1:52" s="24" customFormat="1" ht="95.25" customHeight="1" x14ac:dyDescent="0.2">
      <c r="B74" s="155" t="s">
        <v>41</v>
      </c>
      <c r="C74" s="332" t="s">
        <v>42</v>
      </c>
      <c r="D74" s="162" t="s">
        <v>112</v>
      </c>
      <c r="E74" s="75" t="s">
        <v>113</v>
      </c>
      <c r="F74" s="333">
        <v>2017730010069</v>
      </c>
      <c r="G74" s="334" t="s">
        <v>114</v>
      </c>
      <c r="H74" s="335" t="s">
        <v>182</v>
      </c>
      <c r="I74" s="70" t="s">
        <v>117</v>
      </c>
      <c r="J74" s="231">
        <v>58</v>
      </c>
      <c r="K74" s="155" t="s">
        <v>47</v>
      </c>
      <c r="L74" s="231">
        <f t="shared" si="0"/>
        <v>110000</v>
      </c>
      <c r="M74" s="231">
        <v>0</v>
      </c>
      <c r="N74" s="231">
        <v>0</v>
      </c>
      <c r="O74" s="231">
        <v>0</v>
      </c>
      <c r="P74" s="231">
        <v>0</v>
      </c>
      <c r="Q74" s="231">
        <v>110000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0</v>
      </c>
      <c r="AC74" s="231">
        <v>0</v>
      </c>
      <c r="AD74" s="336" t="s">
        <v>187</v>
      </c>
      <c r="AE74" s="336" t="s">
        <v>191</v>
      </c>
      <c r="AF74" s="336" t="s">
        <v>190</v>
      </c>
      <c r="AG74" s="231">
        <f t="shared" si="1"/>
        <v>85176</v>
      </c>
      <c r="AH74" s="231">
        <v>0</v>
      </c>
      <c r="AI74" s="231">
        <v>0</v>
      </c>
      <c r="AJ74" s="231">
        <v>0</v>
      </c>
      <c r="AK74" s="231">
        <v>0</v>
      </c>
      <c r="AL74" s="231">
        <v>85176</v>
      </c>
      <c r="AM74" s="231">
        <v>0</v>
      </c>
      <c r="AN74" s="231">
        <v>0</v>
      </c>
      <c r="AO74" s="231">
        <v>0</v>
      </c>
      <c r="AP74" s="231">
        <v>0</v>
      </c>
      <c r="AQ74" s="231">
        <v>0</v>
      </c>
      <c r="AR74" s="231">
        <v>0</v>
      </c>
      <c r="AS74" s="231">
        <v>0</v>
      </c>
      <c r="AT74" s="231">
        <v>0</v>
      </c>
      <c r="AU74" s="231">
        <v>0</v>
      </c>
      <c r="AV74" s="231">
        <v>0</v>
      </c>
      <c r="AW74" s="231">
        <v>0</v>
      </c>
      <c r="AX74" s="231">
        <v>0</v>
      </c>
      <c r="AY74" s="99"/>
      <c r="AZ74" s="232"/>
    </row>
    <row r="75" spans="1:52" s="24" customFormat="1" ht="95.1" customHeight="1" x14ac:dyDescent="0.2">
      <c r="B75" s="155" t="s">
        <v>41</v>
      </c>
      <c r="C75" s="332" t="s">
        <v>42</v>
      </c>
      <c r="D75" s="162" t="s">
        <v>112</v>
      </c>
      <c r="E75" s="75" t="s">
        <v>113</v>
      </c>
      <c r="F75" s="333">
        <v>2017730010069</v>
      </c>
      <c r="G75" s="334" t="s">
        <v>114</v>
      </c>
      <c r="H75" s="335" t="s">
        <v>183</v>
      </c>
      <c r="I75" s="70" t="s">
        <v>118</v>
      </c>
      <c r="J75" s="231">
        <v>58</v>
      </c>
      <c r="K75" s="155" t="s">
        <v>47</v>
      </c>
      <c r="L75" s="231">
        <f t="shared" si="0"/>
        <v>1000</v>
      </c>
      <c r="M75" s="231">
        <v>0</v>
      </c>
      <c r="N75" s="231">
        <v>0</v>
      </c>
      <c r="O75" s="231">
        <v>0</v>
      </c>
      <c r="P75" s="231">
        <v>0</v>
      </c>
      <c r="Q75" s="231">
        <v>1000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336" t="s">
        <v>187</v>
      </c>
      <c r="AE75" s="336" t="s">
        <v>191</v>
      </c>
      <c r="AF75" s="336" t="s">
        <v>190</v>
      </c>
      <c r="AG75" s="231">
        <f t="shared" si="1"/>
        <v>1000</v>
      </c>
      <c r="AH75" s="231">
        <v>0</v>
      </c>
      <c r="AI75" s="231">
        <v>0</v>
      </c>
      <c r="AJ75" s="231">
        <v>0</v>
      </c>
      <c r="AK75" s="231">
        <v>0</v>
      </c>
      <c r="AL75" s="231">
        <v>1000</v>
      </c>
      <c r="AM75" s="231">
        <v>0</v>
      </c>
      <c r="AN75" s="231">
        <v>0</v>
      </c>
      <c r="AO75" s="231">
        <v>0</v>
      </c>
      <c r="AP75" s="231">
        <v>0</v>
      </c>
      <c r="AQ75" s="231">
        <v>0</v>
      </c>
      <c r="AR75" s="231">
        <v>0</v>
      </c>
      <c r="AS75" s="231">
        <v>0</v>
      </c>
      <c r="AT75" s="231">
        <v>0</v>
      </c>
      <c r="AU75" s="231">
        <v>0</v>
      </c>
      <c r="AV75" s="231">
        <v>0</v>
      </c>
      <c r="AW75" s="231">
        <v>0</v>
      </c>
      <c r="AX75" s="231">
        <v>0</v>
      </c>
      <c r="AY75" s="99"/>
      <c r="AZ75" s="232"/>
    </row>
    <row r="76" spans="1:52" s="33" customFormat="1" ht="95.1" customHeight="1" x14ac:dyDescent="0.2">
      <c r="A76" s="24"/>
      <c r="B76" s="155" t="s">
        <v>41</v>
      </c>
      <c r="C76" s="332" t="s">
        <v>42</v>
      </c>
      <c r="D76" s="162" t="s">
        <v>112</v>
      </c>
      <c r="E76" s="75" t="s">
        <v>113</v>
      </c>
      <c r="F76" s="333">
        <v>2017730010069</v>
      </c>
      <c r="G76" s="334" t="s">
        <v>114</v>
      </c>
      <c r="H76" s="335" t="s">
        <v>184</v>
      </c>
      <c r="I76" s="70" t="s">
        <v>119</v>
      </c>
      <c r="J76" s="231">
        <v>20</v>
      </c>
      <c r="K76" s="155" t="s">
        <v>47</v>
      </c>
      <c r="L76" s="231">
        <f t="shared" si="0"/>
        <v>1000</v>
      </c>
      <c r="M76" s="231">
        <v>0</v>
      </c>
      <c r="N76" s="231">
        <v>0</v>
      </c>
      <c r="O76" s="231">
        <v>0</v>
      </c>
      <c r="P76" s="231">
        <v>0</v>
      </c>
      <c r="Q76" s="231">
        <v>1000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 t="s">
        <v>187</v>
      </c>
      <c r="AE76" s="336" t="s">
        <v>191</v>
      </c>
      <c r="AF76" s="336" t="s">
        <v>190</v>
      </c>
      <c r="AG76" s="231">
        <f t="shared" si="1"/>
        <v>0</v>
      </c>
      <c r="AH76" s="231">
        <v>0</v>
      </c>
      <c r="AI76" s="231">
        <v>0</v>
      </c>
      <c r="AJ76" s="231">
        <v>0</v>
      </c>
      <c r="AK76" s="231">
        <v>0</v>
      </c>
      <c r="AL76" s="231">
        <v>0</v>
      </c>
      <c r="AM76" s="231">
        <v>0</v>
      </c>
      <c r="AN76" s="231">
        <v>0</v>
      </c>
      <c r="AO76" s="231">
        <v>0</v>
      </c>
      <c r="AP76" s="231">
        <v>0</v>
      </c>
      <c r="AQ76" s="231">
        <v>0</v>
      </c>
      <c r="AR76" s="231">
        <v>0</v>
      </c>
      <c r="AS76" s="231">
        <v>0</v>
      </c>
      <c r="AT76" s="231">
        <v>0</v>
      </c>
      <c r="AU76" s="231">
        <v>0</v>
      </c>
      <c r="AV76" s="231">
        <v>0</v>
      </c>
      <c r="AW76" s="231">
        <v>0</v>
      </c>
      <c r="AX76" s="231">
        <v>0</v>
      </c>
      <c r="AY76" s="99"/>
      <c r="AZ76" s="232"/>
    </row>
    <row r="77" spans="1:52" s="33" customFormat="1" ht="95.1" customHeight="1" x14ac:dyDescent="0.2">
      <c r="A77" s="24"/>
      <c r="B77" s="155" t="s">
        <v>41</v>
      </c>
      <c r="C77" s="332" t="s">
        <v>42</v>
      </c>
      <c r="D77" s="162" t="s">
        <v>112</v>
      </c>
      <c r="E77" s="75" t="s">
        <v>113</v>
      </c>
      <c r="F77" s="333">
        <v>2017730010069</v>
      </c>
      <c r="G77" s="334" t="s">
        <v>114</v>
      </c>
      <c r="H77" s="335" t="s">
        <v>185</v>
      </c>
      <c r="I77" s="70" t="s">
        <v>120</v>
      </c>
      <c r="J77" s="231">
        <v>3300</v>
      </c>
      <c r="K77" s="155" t="s">
        <v>47</v>
      </c>
      <c r="L77" s="231">
        <f t="shared" si="0"/>
        <v>209725160</v>
      </c>
      <c r="M77" s="231">
        <v>1806595</v>
      </c>
      <c r="N77" s="231">
        <v>0</v>
      </c>
      <c r="O77" s="231">
        <v>0</v>
      </c>
      <c r="P77" s="231">
        <v>0</v>
      </c>
      <c r="Q77" s="231">
        <v>207918565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336" t="s">
        <v>187</v>
      </c>
      <c r="AE77" s="336" t="s">
        <v>191</v>
      </c>
      <c r="AF77" s="336" t="s">
        <v>190</v>
      </c>
      <c r="AG77" s="231">
        <f t="shared" si="1"/>
        <v>104678596</v>
      </c>
      <c r="AH77" s="231">
        <v>1677221</v>
      </c>
      <c r="AI77" s="231">
        <v>0</v>
      </c>
      <c r="AJ77" s="231">
        <v>0</v>
      </c>
      <c r="AK77" s="231">
        <v>0</v>
      </c>
      <c r="AL77" s="231">
        <v>103001375</v>
      </c>
      <c r="AM77" s="231">
        <v>0</v>
      </c>
      <c r="AN77" s="231">
        <v>0</v>
      </c>
      <c r="AO77" s="231">
        <v>0</v>
      </c>
      <c r="AP77" s="231">
        <v>0</v>
      </c>
      <c r="AQ77" s="231">
        <v>0</v>
      </c>
      <c r="AR77" s="231">
        <v>0</v>
      </c>
      <c r="AS77" s="231">
        <v>0</v>
      </c>
      <c r="AT77" s="231">
        <v>0</v>
      </c>
      <c r="AU77" s="231">
        <v>0</v>
      </c>
      <c r="AV77" s="231">
        <v>0</v>
      </c>
      <c r="AW77" s="231">
        <v>0</v>
      </c>
      <c r="AX77" s="231">
        <v>0</v>
      </c>
      <c r="AY77" s="99"/>
      <c r="AZ77" s="232"/>
    </row>
    <row r="78" spans="1:52" s="24" customFormat="1" ht="95.1" customHeight="1" x14ac:dyDescent="0.2">
      <c r="B78" s="155" t="s">
        <v>41</v>
      </c>
      <c r="C78" s="155" t="s">
        <v>42</v>
      </c>
      <c r="D78" s="162" t="s">
        <v>112</v>
      </c>
      <c r="E78" s="75" t="s">
        <v>113</v>
      </c>
      <c r="F78" s="333">
        <v>2017730010069</v>
      </c>
      <c r="G78" s="334" t="s">
        <v>114</v>
      </c>
      <c r="H78" s="335" t="s">
        <v>186</v>
      </c>
      <c r="I78" s="70" t="s">
        <v>121</v>
      </c>
      <c r="J78" s="231">
        <v>16</v>
      </c>
      <c r="K78" s="155" t="s">
        <v>47</v>
      </c>
      <c r="L78" s="231">
        <f t="shared" si="0"/>
        <v>1517000</v>
      </c>
      <c r="M78" s="231">
        <v>0</v>
      </c>
      <c r="N78" s="231">
        <v>0</v>
      </c>
      <c r="O78" s="231">
        <v>0</v>
      </c>
      <c r="P78" s="231">
        <v>0</v>
      </c>
      <c r="Q78" s="231">
        <v>1517000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336" t="s">
        <v>187</v>
      </c>
      <c r="AE78" s="336" t="s">
        <v>191</v>
      </c>
      <c r="AF78" s="336" t="s">
        <v>190</v>
      </c>
      <c r="AG78" s="231">
        <f t="shared" si="1"/>
        <v>1360158</v>
      </c>
      <c r="AH78" s="231">
        <v>0</v>
      </c>
      <c r="AI78" s="231">
        <v>0</v>
      </c>
      <c r="AJ78" s="231">
        <v>0</v>
      </c>
      <c r="AK78" s="231">
        <v>0</v>
      </c>
      <c r="AL78" s="231">
        <v>1360158</v>
      </c>
      <c r="AM78" s="231">
        <v>0</v>
      </c>
      <c r="AN78" s="231">
        <v>0</v>
      </c>
      <c r="AO78" s="231">
        <v>0</v>
      </c>
      <c r="AP78" s="231">
        <v>0</v>
      </c>
      <c r="AQ78" s="231">
        <v>0</v>
      </c>
      <c r="AR78" s="231">
        <v>0</v>
      </c>
      <c r="AS78" s="231">
        <v>0</v>
      </c>
      <c r="AT78" s="231">
        <v>0</v>
      </c>
      <c r="AU78" s="231">
        <v>0</v>
      </c>
      <c r="AV78" s="231">
        <v>0</v>
      </c>
      <c r="AW78" s="231">
        <v>0</v>
      </c>
      <c r="AX78" s="231">
        <v>0</v>
      </c>
      <c r="AY78" s="99"/>
      <c r="AZ78" s="232"/>
    </row>
    <row r="79" spans="1:52" s="38" customFormat="1" x14ac:dyDescent="0.2">
      <c r="A79" s="24"/>
      <c r="G79" s="39"/>
      <c r="H79" s="40"/>
      <c r="I79" s="39"/>
      <c r="L79" s="41">
        <f t="shared" ref="L79:AX79" si="2">SUM(L15:L78)</f>
        <v>261018532.5</v>
      </c>
      <c r="M79" s="41">
        <f t="shared" si="2"/>
        <v>15828999</v>
      </c>
      <c r="N79" s="331">
        <f t="shared" si="2"/>
        <v>0</v>
      </c>
      <c r="O79" s="331">
        <f t="shared" si="2"/>
        <v>0</v>
      </c>
      <c r="P79" s="331">
        <f t="shared" si="2"/>
        <v>0</v>
      </c>
      <c r="Q79" s="331">
        <f t="shared" si="2"/>
        <v>218999096</v>
      </c>
      <c r="R79" s="331">
        <f t="shared" si="2"/>
        <v>0</v>
      </c>
      <c r="S79" s="331">
        <f t="shared" si="2"/>
        <v>0</v>
      </c>
      <c r="T79" s="331">
        <f t="shared" si="2"/>
        <v>0</v>
      </c>
      <c r="U79" s="331">
        <f t="shared" si="2"/>
        <v>0</v>
      </c>
      <c r="V79" s="331">
        <f t="shared" si="2"/>
        <v>0</v>
      </c>
      <c r="W79" s="41">
        <f t="shared" si="2"/>
        <v>10566026</v>
      </c>
      <c r="X79" s="331">
        <f t="shared" si="2"/>
        <v>0</v>
      </c>
      <c r="Y79" s="331">
        <f t="shared" si="2"/>
        <v>0</v>
      </c>
      <c r="Z79" s="331">
        <f t="shared" si="2"/>
        <v>0</v>
      </c>
      <c r="AA79" s="331">
        <f t="shared" si="2"/>
        <v>0</v>
      </c>
      <c r="AB79" s="331">
        <f t="shared" si="2"/>
        <v>0</v>
      </c>
      <c r="AC79" s="41">
        <f t="shared" si="2"/>
        <v>15624411.5</v>
      </c>
      <c r="AD79" s="331">
        <f t="shared" si="2"/>
        <v>0</v>
      </c>
      <c r="AE79" s="331">
        <f t="shared" si="2"/>
        <v>0</v>
      </c>
      <c r="AF79" s="331">
        <f t="shared" si="2"/>
        <v>0</v>
      </c>
      <c r="AG79" s="41">
        <f t="shared" si="2"/>
        <v>138969805</v>
      </c>
      <c r="AH79" s="41">
        <f t="shared" si="2"/>
        <v>11555907</v>
      </c>
      <c r="AI79" s="331">
        <f t="shared" si="2"/>
        <v>0</v>
      </c>
      <c r="AJ79" s="331">
        <f t="shared" si="2"/>
        <v>0</v>
      </c>
      <c r="AK79" s="331">
        <f t="shared" si="2"/>
        <v>0</v>
      </c>
      <c r="AL79" s="41">
        <f t="shared" si="2"/>
        <v>106115137</v>
      </c>
      <c r="AM79" s="331">
        <f t="shared" si="2"/>
        <v>0</v>
      </c>
      <c r="AN79" s="331">
        <f t="shared" si="2"/>
        <v>0</v>
      </c>
      <c r="AO79" s="331">
        <f t="shared" si="2"/>
        <v>0</v>
      </c>
      <c r="AP79" s="331">
        <f t="shared" si="2"/>
        <v>0</v>
      </c>
      <c r="AQ79" s="331">
        <f t="shared" si="2"/>
        <v>0</v>
      </c>
      <c r="AR79" s="41">
        <f t="shared" si="2"/>
        <v>10515058</v>
      </c>
      <c r="AS79" s="331">
        <f t="shared" si="2"/>
        <v>0</v>
      </c>
      <c r="AT79" s="331">
        <f t="shared" si="2"/>
        <v>0</v>
      </c>
      <c r="AU79" s="331">
        <f t="shared" si="2"/>
        <v>0</v>
      </c>
      <c r="AV79" s="331">
        <f t="shared" si="2"/>
        <v>0</v>
      </c>
      <c r="AW79" s="331">
        <f t="shared" si="2"/>
        <v>0</v>
      </c>
      <c r="AX79" s="41">
        <f t="shared" si="2"/>
        <v>10783703</v>
      </c>
    </row>
    <row r="80" spans="1:52" s="38" customFormat="1" x14ac:dyDescent="0.2">
      <c r="A80" s="24"/>
      <c r="G80" s="39"/>
      <c r="H80" s="40"/>
      <c r="I80" s="39"/>
      <c r="O80" s="24"/>
      <c r="P80" s="24"/>
      <c r="T80" s="24"/>
      <c r="X80" s="24"/>
      <c r="Y80" s="24"/>
      <c r="AG80" s="24"/>
      <c r="AJ80" s="24"/>
      <c r="AK80" s="24"/>
      <c r="AO80" s="24"/>
      <c r="AS80" s="24"/>
      <c r="AT80" s="24"/>
    </row>
    <row r="81" spans="12:12" x14ac:dyDescent="0.2">
      <c r="L81" s="235"/>
    </row>
  </sheetData>
  <autoFilter ref="A14:AY79"/>
  <mergeCells count="36"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Y155"/>
  <sheetViews>
    <sheetView tabSelected="1" zoomScale="85" zoomScaleNormal="85" workbookViewId="0">
      <selection activeCell="B13" sqref="B13:B14"/>
    </sheetView>
  </sheetViews>
  <sheetFormatPr baseColWidth="10" defaultRowHeight="12.75" x14ac:dyDescent="0.2"/>
  <cols>
    <col min="1" max="1" width="1.42578125" style="14" customWidth="1"/>
    <col min="2" max="2" width="4" style="16" customWidth="1"/>
    <col min="3" max="3" width="12.7109375" style="16" customWidth="1"/>
    <col min="4" max="4" width="7.28515625" style="16" customWidth="1"/>
    <col min="5" max="5" width="12.140625" style="16" customWidth="1"/>
    <col min="6" max="6" width="23" style="16" customWidth="1"/>
    <col min="7" max="7" width="22.7109375" style="42" customWidth="1"/>
    <col min="8" max="8" width="13.28515625" style="15" customWidth="1"/>
    <col min="9" max="9" width="28.7109375" style="42" bestFit="1" customWidth="1"/>
    <col min="10" max="10" width="22.7109375" style="16" customWidth="1"/>
    <col min="11" max="11" width="19.42578125" style="16" customWidth="1"/>
    <col min="12" max="12" width="18.140625" style="16" customWidth="1"/>
    <col min="13" max="13" width="17" style="16" customWidth="1"/>
    <col min="14" max="14" width="13.28515625" style="16" bestFit="1" customWidth="1"/>
    <col min="15" max="15" width="14.140625" style="14" customWidth="1"/>
    <col min="16" max="16" width="13.7109375" style="14" customWidth="1"/>
    <col min="17" max="17" width="10.5703125" style="16" customWidth="1"/>
    <col min="18" max="18" width="11.28515625" style="16" customWidth="1"/>
    <col min="19" max="19" width="8.7109375" style="16" customWidth="1"/>
    <col min="20" max="20" width="8.7109375" style="14" customWidth="1"/>
    <col min="21" max="21" width="7.140625" style="16" customWidth="1"/>
    <col min="22" max="22" width="7.85546875" style="16" customWidth="1"/>
    <col min="23" max="23" width="14.7109375" style="16" customWidth="1"/>
    <col min="24" max="24" width="10" style="14" customWidth="1"/>
    <col min="25" max="25" width="13.42578125" style="14" customWidth="1"/>
    <col min="26" max="26" width="6" style="16" customWidth="1"/>
    <col min="27" max="27" width="6.7109375" style="16" customWidth="1"/>
    <col min="28" max="28" width="10.5703125" style="16" customWidth="1"/>
    <col min="29" max="29" width="11.85546875" style="16" customWidth="1"/>
    <col min="30" max="30" width="11" style="16" customWidth="1"/>
    <col min="31" max="31" width="12.28515625" style="16" customWidth="1"/>
    <col min="32" max="32" width="14.85546875" style="16" customWidth="1"/>
    <col min="33" max="33" width="16.140625" style="14" customWidth="1"/>
    <col min="34" max="35" width="11.42578125" style="16"/>
    <col min="36" max="37" width="11.42578125" style="14"/>
    <col min="38" max="40" width="11.42578125" style="16"/>
    <col min="41" max="41" width="11.42578125" style="14"/>
    <col min="42" max="44" width="11.42578125" style="16"/>
    <col min="45" max="46" width="11.42578125" style="14"/>
    <col min="47" max="16384" width="11.42578125" style="16"/>
  </cols>
  <sheetData>
    <row r="2" spans="1:51" x14ac:dyDescent="0.2">
      <c r="B2" s="14"/>
      <c r="C2" s="14"/>
      <c r="D2" s="14"/>
      <c r="E2" s="14"/>
      <c r="F2" s="14"/>
      <c r="G2" s="15"/>
      <c r="I2" s="15"/>
      <c r="J2" s="14"/>
      <c r="K2" s="14"/>
      <c r="L2" s="14"/>
      <c r="M2" s="14"/>
      <c r="N2" s="14"/>
      <c r="Q2" s="14"/>
      <c r="R2" s="14"/>
      <c r="S2" s="14"/>
      <c r="U2" s="14"/>
      <c r="V2" s="14"/>
      <c r="W2" s="14"/>
      <c r="Z2" s="14"/>
      <c r="AA2" s="14"/>
      <c r="AB2" s="14"/>
      <c r="AC2" s="14"/>
      <c r="AD2" s="14"/>
      <c r="AE2" s="14"/>
      <c r="AF2" s="14"/>
      <c r="AH2" s="14"/>
    </row>
    <row r="3" spans="1:51" x14ac:dyDescent="0.2">
      <c r="B3" s="14"/>
      <c r="C3" s="14"/>
      <c r="D3" s="14"/>
      <c r="E3" s="14"/>
      <c r="F3" s="14"/>
      <c r="G3" s="15"/>
      <c r="I3" s="15"/>
      <c r="J3" s="14"/>
      <c r="K3" s="14"/>
      <c r="L3" s="14"/>
      <c r="M3" s="14"/>
      <c r="N3" s="14"/>
      <c r="Q3" s="14"/>
      <c r="R3" s="14"/>
      <c r="S3" s="14"/>
      <c r="U3" s="14"/>
      <c r="V3" s="14"/>
      <c r="W3" s="14"/>
      <c r="Z3" s="14"/>
      <c r="AA3" s="14"/>
      <c r="AB3" s="14"/>
      <c r="AC3" s="14"/>
      <c r="AD3" s="14"/>
      <c r="AE3" s="14"/>
      <c r="AF3" s="14"/>
      <c r="AH3" s="14"/>
    </row>
    <row r="4" spans="1:51" x14ac:dyDescent="0.2">
      <c r="B4" s="14"/>
      <c r="C4" s="14"/>
      <c r="D4" s="14"/>
      <c r="E4" s="14"/>
      <c r="F4" s="14"/>
      <c r="G4" s="15"/>
      <c r="I4" s="15"/>
      <c r="J4" s="14"/>
      <c r="K4" s="14"/>
      <c r="L4" s="14"/>
      <c r="M4" s="14"/>
      <c r="N4" s="14"/>
      <c r="Q4" s="14"/>
      <c r="R4" s="14"/>
      <c r="S4" s="14"/>
      <c r="U4" s="14"/>
      <c r="V4" s="14"/>
      <c r="W4" s="14"/>
      <c r="Z4" s="14"/>
      <c r="AA4" s="14"/>
      <c r="AB4" s="14"/>
      <c r="AC4" s="14"/>
      <c r="AD4" s="14"/>
      <c r="AE4" s="14"/>
      <c r="AF4" s="14"/>
      <c r="AH4" s="14"/>
    </row>
    <row r="5" spans="1:51" x14ac:dyDescent="0.2">
      <c r="B5" s="14"/>
      <c r="C5" s="14"/>
      <c r="D5" s="14"/>
      <c r="E5" s="14"/>
      <c r="F5" s="14"/>
      <c r="G5" s="15"/>
      <c r="I5" s="15"/>
      <c r="J5" s="14"/>
      <c r="K5" s="14"/>
      <c r="L5" s="14"/>
      <c r="M5" s="14"/>
      <c r="N5" s="14"/>
      <c r="Q5" s="14"/>
      <c r="R5" s="14"/>
      <c r="S5" s="14"/>
      <c r="U5" s="14"/>
      <c r="V5" s="14"/>
      <c r="W5" s="14"/>
      <c r="Z5" s="14"/>
      <c r="AA5" s="14"/>
      <c r="AB5" s="14"/>
      <c r="AC5" s="14"/>
      <c r="AD5" s="14"/>
      <c r="AE5" s="14"/>
      <c r="AF5" s="14"/>
      <c r="AH5" s="14"/>
    </row>
    <row r="6" spans="1:51" x14ac:dyDescent="0.2">
      <c r="B6" s="14"/>
      <c r="C6" s="14"/>
      <c r="D6" s="14"/>
      <c r="E6" s="14"/>
      <c r="F6" s="14"/>
      <c r="G6" s="15"/>
      <c r="I6" s="15"/>
      <c r="J6" s="14"/>
      <c r="K6" s="14"/>
      <c r="L6" s="14"/>
      <c r="M6" s="14"/>
      <c r="N6" s="14"/>
      <c r="Q6" s="14"/>
      <c r="R6" s="14"/>
      <c r="S6" s="14"/>
      <c r="U6" s="14"/>
      <c r="V6" s="14"/>
      <c r="W6" s="14"/>
      <c r="Z6" s="14"/>
      <c r="AA6" s="14"/>
      <c r="AB6" s="14"/>
      <c r="AC6" s="14"/>
      <c r="AD6" s="14"/>
      <c r="AE6" s="14"/>
      <c r="AF6" s="14"/>
      <c r="AH6" s="14"/>
    </row>
    <row r="7" spans="1:51" x14ac:dyDescent="0.2">
      <c r="B7" s="14"/>
      <c r="C7" s="14"/>
      <c r="D7" s="14"/>
      <c r="E7" s="14"/>
      <c r="F7" s="14"/>
      <c r="G7" s="15"/>
      <c r="I7" s="15"/>
      <c r="J7" s="14"/>
      <c r="K7" s="14"/>
      <c r="L7" s="14"/>
      <c r="M7" s="14"/>
      <c r="N7" s="14"/>
      <c r="Q7" s="14"/>
      <c r="R7" s="14"/>
      <c r="S7" s="14"/>
      <c r="U7" s="14"/>
      <c r="V7" s="14"/>
      <c r="W7" s="14"/>
      <c r="Z7" s="14"/>
      <c r="AA7" s="14"/>
      <c r="AB7" s="14"/>
      <c r="AC7" s="14"/>
      <c r="AD7" s="14"/>
      <c r="AE7" s="14"/>
      <c r="AF7" s="14"/>
      <c r="AH7" s="14"/>
    </row>
    <row r="8" spans="1:51" ht="12.75" customHeight="1" x14ac:dyDescent="0.2">
      <c r="B8" s="17"/>
      <c r="C8" s="641" t="s">
        <v>0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212"/>
      <c r="AE8" s="212"/>
      <c r="AF8" s="17"/>
      <c r="AG8" s="18"/>
      <c r="AH8" s="19"/>
      <c r="AI8" s="19"/>
      <c r="AJ8" s="18"/>
      <c r="AK8" s="18"/>
      <c r="AL8" s="19"/>
      <c r="AM8" s="19"/>
      <c r="AN8" s="19"/>
      <c r="AO8" s="18"/>
      <c r="AP8" s="19"/>
    </row>
    <row r="9" spans="1:51" ht="12.75" customHeight="1" x14ac:dyDescent="0.2">
      <c r="B9" s="17"/>
      <c r="C9" s="641" t="s">
        <v>1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212"/>
      <c r="AE9" s="212"/>
      <c r="AF9" s="17"/>
      <c r="AG9" s="18"/>
      <c r="AH9" s="19"/>
      <c r="AI9" s="19"/>
      <c r="AJ9" s="18"/>
      <c r="AK9" s="18"/>
      <c r="AL9" s="19"/>
      <c r="AM9" s="19"/>
      <c r="AN9" s="19"/>
      <c r="AO9" s="18"/>
      <c r="AP9" s="19"/>
    </row>
    <row r="10" spans="1:51" x14ac:dyDescent="0.2">
      <c r="B10" s="17"/>
      <c r="C10" s="212"/>
      <c r="D10" s="212"/>
      <c r="E10" s="212"/>
      <c r="F10" s="212"/>
      <c r="G10" s="20"/>
      <c r="H10" s="20"/>
      <c r="I10" s="20"/>
      <c r="J10" s="212"/>
      <c r="K10" s="212"/>
      <c r="L10" s="6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17"/>
      <c r="AG10" s="21"/>
      <c r="AH10" s="21"/>
    </row>
    <row r="11" spans="1:51" ht="45" customHeight="1" x14ac:dyDescent="0.2">
      <c r="B11" s="17"/>
      <c r="C11" s="642" t="s">
        <v>39</v>
      </c>
      <c r="D11" s="642"/>
      <c r="E11" s="642"/>
      <c r="F11" s="22" t="s">
        <v>40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7"/>
      <c r="AG11" s="21"/>
      <c r="AH11" s="21"/>
    </row>
    <row r="12" spans="1:51" ht="27.75" customHeight="1" x14ac:dyDescent="0.2">
      <c r="B12" s="643" t="s">
        <v>2</v>
      </c>
      <c r="C12" s="644"/>
      <c r="D12" s="644"/>
      <c r="E12" s="644"/>
      <c r="F12" s="644"/>
      <c r="G12" s="644"/>
      <c r="H12" s="216"/>
      <c r="I12" s="216"/>
      <c r="J12" s="23"/>
      <c r="K12" s="639" t="s">
        <v>3</v>
      </c>
      <c r="L12" s="636" t="s">
        <v>4</v>
      </c>
      <c r="M12" s="634" t="s">
        <v>38</v>
      </c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4" t="s">
        <v>5</v>
      </c>
      <c r="AE12" s="635"/>
      <c r="AF12" s="635"/>
      <c r="AG12" s="636" t="s">
        <v>35</v>
      </c>
      <c r="AH12" s="634" t="s">
        <v>36</v>
      </c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35"/>
      <c r="AY12" s="14"/>
    </row>
    <row r="13" spans="1:51" ht="28.5" customHeight="1" x14ac:dyDescent="0.2">
      <c r="B13" s="625" t="s">
        <v>6</v>
      </c>
      <c r="C13" s="639" t="s">
        <v>7</v>
      </c>
      <c r="D13" s="625" t="s">
        <v>6</v>
      </c>
      <c r="E13" s="639" t="s">
        <v>8</v>
      </c>
      <c r="F13" s="625" t="s">
        <v>6</v>
      </c>
      <c r="G13" s="639" t="s">
        <v>9</v>
      </c>
      <c r="H13" s="625" t="s">
        <v>32</v>
      </c>
      <c r="I13" s="646" t="s">
        <v>10</v>
      </c>
      <c r="J13" s="646" t="s">
        <v>11</v>
      </c>
      <c r="K13" s="645"/>
      <c r="L13" s="637"/>
      <c r="M13" s="629" t="s">
        <v>12</v>
      </c>
      <c r="N13" s="630"/>
      <c r="O13" s="629" t="s">
        <v>31</v>
      </c>
      <c r="P13" s="630"/>
      <c r="Q13" s="631" t="s">
        <v>13</v>
      </c>
      <c r="R13" s="632"/>
      <c r="S13" s="632"/>
      <c r="T13" s="632"/>
      <c r="U13" s="632"/>
      <c r="V13" s="632"/>
      <c r="W13" s="632"/>
      <c r="X13" s="633"/>
      <c r="Y13" s="213"/>
      <c r="Z13" s="625" t="s">
        <v>14</v>
      </c>
      <c r="AA13" s="625" t="s">
        <v>15</v>
      </c>
      <c r="AB13" s="625" t="s">
        <v>16</v>
      </c>
      <c r="AC13" s="625" t="s">
        <v>17</v>
      </c>
      <c r="AD13" s="625" t="s">
        <v>18</v>
      </c>
      <c r="AE13" s="625" t="s">
        <v>19</v>
      </c>
      <c r="AF13" s="627" t="s">
        <v>20</v>
      </c>
      <c r="AG13" s="637"/>
      <c r="AH13" s="629" t="s">
        <v>12</v>
      </c>
      <c r="AI13" s="630"/>
      <c r="AJ13" s="629" t="s">
        <v>31</v>
      </c>
      <c r="AK13" s="630"/>
      <c r="AL13" s="631" t="s">
        <v>13</v>
      </c>
      <c r="AM13" s="632"/>
      <c r="AN13" s="632"/>
      <c r="AO13" s="632"/>
      <c r="AP13" s="632"/>
      <c r="AQ13" s="632"/>
      <c r="AR13" s="632"/>
      <c r="AS13" s="633"/>
      <c r="AT13" s="213"/>
      <c r="AU13" s="625" t="s">
        <v>14</v>
      </c>
      <c r="AV13" s="625" t="s">
        <v>15</v>
      </c>
      <c r="AW13" s="625" t="s">
        <v>16</v>
      </c>
      <c r="AX13" s="625" t="s">
        <v>17</v>
      </c>
    </row>
    <row r="14" spans="1:51" ht="78.75" customHeight="1" x14ac:dyDescent="0.2">
      <c r="B14" s="626"/>
      <c r="C14" s="640"/>
      <c r="D14" s="626"/>
      <c r="E14" s="640"/>
      <c r="F14" s="626"/>
      <c r="G14" s="640"/>
      <c r="H14" s="626"/>
      <c r="I14" s="647"/>
      <c r="J14" s="647"/>
      <c r="K14" s="640"/>
      <c r="L14" s="638"/>
      <c r="M14" s="214" t="s">
        <v>21</v>
      </c>
      <c r="N14" s="214" t="s">
        <v>22</v>
      </c>
      <c r="O14" s="214" t="s">
        <v>33</v>
      </c>
      <c r="P14" s="214" t="s">
        <v>34</v>
      </c>
      <c r="Q14" s="214" t="s">
        <v>23</v>
      </c>
      <c r="R14" s="214" t="s">
        <v>24</v>
      </c>
      <c r="S14" s="214" t="s">
        <v>25</v>
      </c>
      <c r="T14" s="214" t="s">
        <v>29</v>
      </c>
      <c r="U14" s="214" t="s">
        <v>26</v>
      </c>
      <c r="V14" s="214" t="s">
        <v>27</v>
      </c>
      <c r="W14" s="214" t="s">
        <v>28</v>
      </c>
      <c r="X14" s="214" t="s">
        <v>30</v>
      </c>
      <c r="Y14" s="214" t="s">
        <v>37</v>
      </c>
      <c r="Z14" s="626"/>
      <c r="AA14" s="626"/>
      <c r="AB14" s="626"/>
      <c r="AC14" s="626"/>
      <c r="AD14" s="626"/>
      <c r="AE14" s="626"/>
      <c r="AF14" s="628"/>
      <c r="AG14" s="638"/>
      <c r="AH14" s="214" t="s">
        <v>21</v>
      </c>
      <c r="AI14" s="214" t="s">
        <v>22</v>
      </c>
      <c r="AJ14" s="214" t="s">
        <v>33</v>
      </c>
      <c r="AK14" s="214" t="s">
        <v>34</v>
      </c>
      <c r="AL14" s="214" t="s">
        <v>23</v>
      </c>
      <c r="AM14" s="214" t="s">
        <v>24</v>
      </c>
      <c r="AN14" s="214" t="s">
        <v>25</v>
      </c>
      <c r="AO14" s="214" t="s">
        <v>29</v>
      </c>
      <c r="AP14" s="214" t="s">
        <v>26</v>
      </c>
      <c r="AQ14" s="214" t="s">
        <v>27</v>
      </c>
      <c r="AR14" s="214" t="s">
        <v>28</v>
      </c>
      <c r="AS14" s="214" t="s">
        <v>30</v>
      </c>
      <c r="AT14" s="214" t="s">
        <v>37</v>
      </c>
      <c r="AU14" s="626"/>
      <c r="AV14" s="626"/>
      <c r="AW14" s="626"/>
      <c r="AX14" s="626"/>
    </row>
    <row r="15" spans="1:51" s="33" customFormat="1" ht="128.25" customHeight="1" x14ac:dyDescent="0.2">
      <c r="A15" s="24"/>
      <c r="B15" s="155" t="s">
        <v>192</v>
      </c>
      <c r="C15" s="332" t="s">
        <v>42</v>
      </c>
      <c r="D15" s="162" t="s">
        <v>193</v>
      </c>
      <c r="E15" s="75" t="s">
        <v>194</v>
      </c>
      <c r="F15" s="333">
        <v>2017730010099</v>
      </c>
      <c r="G15" s="334" t="s">
        <v>195</v>
      </c>
      <c r="H15" s="31" t="s">
        <v>196</v>
      </c>
      <c r="I15" s="338" t="s">
        <v>197</v>
      </c>
      <c r="J15" s="231">
        <v>3000</v>
      </c>
      <c r="K15" s="339" t="s">
        <v>198</v>
      </c>
      <c r="L15" s="231">
        <f>SUM(M15:AF15)</f>
        <v>253200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253200</v>
      </c>
      <c r="Z15" s="231">
        <v>0</v>
      </c>
      <c r="AA15" s="231">
        <v>0</v>
      </c>
      <c r="AB15" s="231">
        <v>0</v>
      </c>
      <c r="AC15" s="231">
        <v>0</v>
      </c>
      <c r="AD15" s="336" t="s">
        <v>199</v>
      </c>
      <c r="AE15" s="336" t="s">
        <v>200</v>
      </c>
      <c r="AF15" s="336" t="s">
        <v>201</v>
      </c>
      <c r="AG15" s="231">
        <f>SUM(AH15:AX15)</f>
        <v>98100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98100</v>
      </c>
      <c r="AU15" s="231">
        <v>0</v>
      </c>
      <c r="AV15" s="231">
        <v>0</v>
      </c>
      <c r="AW15" s="231">
        <v>0</v>
      </c>
      <c r="AX15" s="231">
        <v>0</v>
      </c>
    </row>
    <row r="16" spans="1:51" s="35" customFormat="1" ht="138.75" customHeight="1" x14ac:dyDescent="0.2">
      <c r="A16" s="24"/>
      <c r="B16" s="155" t="s">
        <v>192</v>
      </c>
      <c r="C16" s="332" t="s">
        <v>42</v>
      </c>
      <c r="D16" s="162" t="s">
        <v>193</v>
      </c>
      <c r="E16" s="75" t="s">
        <v>194</v>
      </c>
      <c r="F16" s="333">
        <v>2017730010099</v>
      </c>
      <c r="G16" s="334" t="s">
        <v>195</v>
      </c>
      <c r="H16" s="31" t="s">
        <v>202</v>
      </c>
      <c r="I16" s="338" t="s">
        <v>203</v>
      </c>
      <c r="J16" s="122">
        <v>32000</v>
      </c>
      <c r="K16" s="339" t="s">
        <v>198</v>
      </c>
      <c r="L16" s="231">
        <f t="shared" ref="L16:L81" si="0">SUM(M16:AF16)</f>
        <v>644459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636309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8150</v>
      </c>
      <c r="Z16" s="231">
        <v>0</v>
      </c>
      <c r="AA16" s="231">
        <v>0</v>
      </c>
      <c r="AB16" s="231">
        <v>0</v>
      </c>
      <c r="AC16" s="231">
        <v>0</v>
      </c>
      <c r="AD16" s="336" t="s">
        <v>199</v>
      </c>
      <c r="AE16" s="336" t="s">
        <v>200</v>
      </c>
      <c r="AF16" s="336" t="s">
        <v>201</v>
      </c>
      <c r="AG16" s="231">
        <f>SUM(AH16:AX16)</f>
        <v>584850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576700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8150</v>
      </c>
      <c r="AU16" s="231">
        <v>0</v>
      </c>
      <c r="AV16" s="231">
        <v>0</v>
      </c>
      <c r="AW16" s="231">
        <v>0</v>
      </c>
      <c r="AX16" s="231">
        <v>0</v>
      </c>
    </row>
    <row r="17" spans="1:50" s="24" customFormat="1" ht="133.5" customHeight="1" x14ac:dyDescent="0.2">
      <c r="B17" s="155" t="s">
        <v>192</v>
      </c>
      <c r="C17" s="332" t="s">
        <v>42</v>
      </c>
      <c r="D17" s="162" t="s">
        <v>193</v>
      </c>
      <c r="E17" s="75" t="s">
        <v>194</v>
      </c>
      <c r="F17" s="333">
        <v>2017730010099</v>
      </c>
      <c r="G17" s="334" t="s">
        <v>195</v>
      </c>
      <c r="H17" s="31" t="s">
        <v>204</v>
      </c>
      <c r="I17" s="338" t="s">
        <v>205</v>
      </c>
      <c r="J17" s="122">
        <v>0</v>
      </c>
      <c r="K17" s="339" t="s">
        <v>198</v>
      </c>
      <c r="L17" s="231">
        <f t="shared" si="0"/>
        <v>937652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862462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75190</v>
      </c>
      <c r="Z17" s="231">
        <v>0</v>
      </c>
      <c r="AA17" s="231">
        <v>0</v>
      </c>
      <c r="AB17" s="231">
        <v>0</v>
      </c>
      <c r="AC17" s="231">
        <v>0</v>
      </c>
      <c r="AD17" s="336" t="s">
        <v>199</v>
      </c>
      <c r="AE17" s="336" t="s">
        <v>200</v>
      </c>
      <c r="AF17" s="336" t="s">
        <v>201</v>
      </c>
      <c r="AG17" s="231">
        <f t="shared" ref="AG17:AG81" si="1">SUM(AH17:AX17)</f>
        <v>844735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803395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41340</v>
      </c>
      <c r="AU17" s="231">
        <v>0</v>
      </c>
      <c r="AV17" s="231">
        <v>0</v>
      </c>
      <c r="AW17" s="231">
        <v>0</v>
      </c>
      <c r="AX17" s="231">
        <v>0</v>
      </c>
    </row>
    <row r="18" spans="1:50" s="24" customFormat="1" ht="118.5" customHeight="1" x14ac:dyDescent="0.2">
      <c r="B18" s="155" t="s">
        <v>192</v>
      </c>
      <c r="C18" s="332" t="s">
        <v>42</v>
      </c>
      <c r="D18" s="162" t="s">
        <v>193</v>
      </c>
      <c r="E18" s="75" t="s">
        <v>194</v>
      </c>
      <c r="F18" s="333">
        <v>2017730010099</v>
      </c>
      <c r="G18" s="334" t="s">
        <v>195</v>
      </c>
      <c r="H18" s="31" t="s">
        <v>206</v>
      </c>
      <c r="I18" s="338" t="s">
        <v>207</v>
      </c>
      <c r="J18" s="122">
        <v>1</v>
      </c>
      <c r="K18" s="339" t="s">
        <v>198</v>
      </c>
      <c r="L18" s="231">
        <f t="shared" si="0"/>
        <v>7000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7000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336" t="s">
        <v>199</v>
      </c>
      <c r="AE18" s="336" t="s">
        <v>200</v>
      </c>
      <c r="AF18" s="336" t="s">
        <v>201</v>
      </c>
      <c r="AG18" s="231">
        <f t="shared" si="1"/>
        <v>7000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7000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  <c r="AX18" s="231">
        <v>0</v>
      </c>
    </row>
    <row r="19" spans="1:50" s="24" customFormat="1" ht="113.25" customHeight="1" x14ac:dyDescent="0.2">
      <c r="B19" s="155" t="s">
        <v>192</v>
      </c>
      <c r="C19" s="332" t="s">
        <v>42</v>
      </c>
      <c r="D19" s="162" t="s">
        <v>208</v>
      </c>
      <c r="E19" s="75" t="s">
        <v>209</v>
      </c>
      <c r="F19" s="333">
        <v>2017730010077</v>
      </c>
      <c r="G19" s="334" t="s">
        <v>210</v>
      </c>
      <c r="H19" s="31" t="s">
        <v>211</v>
      </c>
      <c r="I19" s="338" t="s">
        <v>212</v>
      </c>
      <c r="J19" s="122">
        <v>13</v>
      </c>
      <c r="K19" s="339" t="s">
        <v>198</v>
      </c>
      <c r="L19" s="231">
        <f t="shared" si="0"/>
        <v>165501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159111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6390</v>
      </c>
      <c r="Z19" s="231">
        <v>0</v>
      </c>
      <c r="AA19" s="231">
        <v>0</v>
      </c>
      <c r="AB19" s="231">
        <v>0</v>
      </c>
      <c r="AC19" s="231">
        <v>0</v>
      </c>
      <c r="AD19" s="336" t="s">
        <v>199</v>
      </c>
      <c r="AE19" s="336" t="s">
        <v>200</v>
      </c>
      <c r="AF19" s="336" t="s">
        <v>213</v>
      </c>
      <c r="AG19" s="231">
        <f t="shared" si="1"/>
        <v>165501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159111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340">
        <v>6390</v>
      </c>
      <c r="AU19" s="231">
        <v>0</v>
      </c>
      <c r="AV19" s="231">
        <v>0</v>
      </c>
      <c r="AW19" s="231">
        <v>0</v>
      </c>
      <c r="AX19" s="231">
        <v>0</v>
      </c>
    </row>
    <row r="20" spans="1:50" s="24" customFormat="1" ht="113.25" customHeight="1" x14ac:dyDescent="0.2">
      <c r="B20" s="155" t="s">
        <v>192</v>
      </c>
      <c r="C20" s="332" t="s">
        <v>42</v>
      </c>
      <c r="D20" s="162" t="s">
        <v>208</v>
      </c>
      <c r="E20" s="75" t="s">
        <v>209</v>
      </c>
      <c r="F20" s="333">
        <v>2017730010077</v>
      </c>
      <c r="G20" s="334" t="s">
        <v>210</v>
      </c>
      <c r="H20" s="31" t="s">
        <v>214</v>
      </c>
      <c r="I20" s="338" t="s">
        <v>215</v>
      </c>
      <c r="J20" s="122">
        <v>1</v>
      </c>
      <c r="K20" s="339" t="s">
        <v>198</v>
      </c>
      <c r="L20" s="231">
        <f t="shared" si="0"/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336" t="s">
        <v>199</v>
      </c>
      <c r="AE20" s="336" t="s">
        <v>200</v>
      </c>
      <c r="AF20" s="336" t="s">
        <v>213</v>
      </c>
      <c r="AG20" s="231">
        <f t="shared" si="1"/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341">
        <v>0</v>
      </c>
      <c r="AU20" s="231">
        <v>0</v>
      </c>
      <c r="AV20" s="231">
        <v>0</v>
      </c>
      <c r="AW20" s="231">
        <v>0</v>
      </c>
      <c r="AX20" s="231">
        <v>0</v>
      </c>
    </row>
    <row r="21" spans="1:50" s="33" customFormat="1" ht="112.5" customHeight="1" x14ac:dyDescent="0.2">
      <c r="A21" s="24"/>
      <c r="B21" s="155" t="s">
        <v>192</v>
      </c>
      <c r="C21" s="332" t="s">
        <v>42</v>
      </c>
      <c r="D21" s="162" t="s">
        <v>208</v>
      </c>
      <c r="E21" s="75" t="s">
        <v>209</v>
      </c>
      <c r="F21" s="333">
        <v>2017730010077</v>
      </c>
      <c r="G21" s="334" t="s">
        <v>210</v>
      </c>
      <c r="H21" s="31" t="s">
        <v>216</v>
      </c>
      <c r="I21" s="338" t="s">
        <v>217</v>
      </c>
      <c r="J21" s="122">
        <v>1</v>
      </c>
      <c r="K21" s="339" t="s">
        <v>198</v>
      </c>
      <c r="L21" s="231">
        <f t="shared" si="0"/>
        <v>7000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7000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336" t="s">
        <v>199</v>
      </c>
      <c r="AE21" s="336" t="s">
        <v>200</v>
      </c>
      <c r="AF21" s="336" t="s">
        <v>213</v>
      </c>
      <c r="AG21" s="231">
        <f t="shared" si="1"/>
        <v>5400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5400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341">
        <v>0</v>
      </c>
      <c r="AU21" s="231">
        <v>0</v>
      </c>
      <c r="AV21" s="231">
        <v>0</v>
      </c>
      <c r="AW21" s="231">
        <v>0</v>
      </c>
      <c r="AX21" s="231">
        <v>0</v>
      </c>
    </row>
    <row r="22" spans="1:50" s="33" customFormat="1" ht="108.75" customHeight="1" x14ac:dyDescent="0.2">
      <c r="A22" s="24"/>
      <c r="B22" s="155" t="s">
        <v>192</v>
      </c>
      <c r="C22" s="332" t="s">
        <v>42</v>
      </c>
      <c r="D22" s="162" t="s">
        <v>208</v>
      </c>
      <c r="E22" s="75" t="s">
        <v>209</v>
      </c>
      <c r="F22" s="333">
        <v>2017730010077</v>
      </c>
      <c r="G22" s="334" t="s">
        <v>210</v>
      </c>
      <c r="H22" s="31" t="s">
        <v>218</v>
      </c>
      <c r="I22" s="338" t="s">
        <v>219</v>
      </c>
      <c r="J22" s="122">
        <v>0</v>
      </c>
      <c r="K22" s="339" t="s">
        <v>198</v>
      </c>
      <c r="L22" s="231">
        <f t="shared" si="0"/>
        <v>134400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41400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93000</v>
      </c>
      <c r="Z22" s="231">
        <v>0</v>
      </c>
      <c r="AA22" s="231">
        <v>0</v>
      </c>
      <c r="AB22" s="231">
        <v>0</v>
      </c>
      <c r="AC22" s="231">
        <v>0</v>
      </c>
      <c r="AD22" s="336" t="s">
        <v>199</v>
      </c>
      <c r="AE22" s="336" t="s">
        <v>200</v>
      </c>
      <c r="AF22" s="336" t="s">
        <v>213</v>
      </c>
      <c r="AG22" s="231">
        <f t="shared" si="1"/>
        <v>105060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30520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341">
        <v>74540</v>
      </c>
      <c r="AU22" s="231">
        <v>0</v>
      </c>
      <c r="AV22" s="231">
        <v>0</v>
      </c>
      <c r="AW22" s="231">
        <v>0</v>
      </c>
      <c r="AX22" s="231">
        <v>0</v>
      </c>
    </row>
    <row r="23" spans="1:50" s="33" customFormat="1" ht="139.5" customHeight="1" x14ac:dyDescent="0.2">
      <c r="A23" s="24"/>
      <c r="B23" s="155" t="s">
        <v>192</v>
      </c>
      <c r="C23" s="332" t="s">
        <v>42</v>
      </c>
      <c r="D23" s="162" t="s">
        <v>208</v>
      </c>
      <c r="E23" s="75" t="s">
        <v>209</v>
      </c>
      <c r="F23" s="333">
        <v>2017730010077</v>
      </c>
      <c r="G23" s="334" t="s">
        <v>210</v>
      </c>
      <c r="H23" s="31" t="s">
        <v>220</v>
      </c>
      <c r="I23" s="338" t="s">
        <v>221</v>
      </c>
      <c r="J23" s="122">
        <v>1</v>
      </c>
      <c r="K23" s="339" t="s">
        <v>198</v>
      </c>
      <c r="L23" s="231">
        <f t="shared" si="0"/>
        <v>74400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47400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27000</v>
      </c>
      <c r="Z23" s="231">
        <v>0</v>
      </c>
      <c r="AA23" s="231">
        <v>0</v>
      </c>
      <c r="AB23" s="231">
        <v>0</v>
      </c>
      <c r="AC23" s="231">
        <v>0</v>
      </c>
      <c r="AD23" s="336" t="s">
        <v>199</v>
      </c>
      <c r="AE23" s="336" t="s">
        <v>200</v>
      </c>
      <c r="AF23" s="336" t="s">
        <v>213</v>
      </c>
      <c r="AG23" s="231">
        <f t="shared" si="1"/>
        <v>63520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36520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341">
        <v>27000</v>
      </c>
      <c r="AU23" s="231">
        <v>0</v>
      </c>
      <c r="AV23" s="231">
        <v>0</v>
      </c>
      <c r="AW23" s="231">
        <v>0</v>
      </c>
      <c r="AX23" s="231">
        <v>0</v>
      </c>
    </row>
    <row r="24" spans="1:50" s="33" customFormat="1" ht="75" customHeight="1" x14ac:dyDescent="0.2">
      <c r="A24" s="24"/>
      <c r="B24" s="155" t="s">
        <v>192</v>
      </c>
      <c r="C24" s="332" t="s">
        <v>42</v>
      </c>
      <c r="D24" s="162" t="s">
        <v>208</v>
      </c>
      <c r="E24" s="75" t="s">
        <v>209</v>
      </c>
      <c r="F24" s="333">
        <v>2017730010077</v>
      </c>
      <c r="G24" s="334" t="s">
        <v>210</v>
      </c>
      <c r="H24" s="31" t="s">
        <v>222</v>
      </c>
      <c r="I24" s="338" t="s">
        <v>223</v>
      </c>
      <c r="J24" s="122">
        <v>1</v>
      </c>
      <c r="K24" s="339" t="s">
        <v>198</v>
      </c>
      <c r="L24" s="231">
        <f t="shared" si="0"/>
        <v>5400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5400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336" t="s">
        <v>199</v>
      </c>
      <c r="AE24" s="336" t="s">
        <v>200</v>
      </c>
      <c r="AF24" s="336" t="s">
        <v>213</v>
      </c>
      <c r="AG24" s="231">
        <f t="shared" si="1"/>
        <v>5400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5400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341">
        <v>0</v>
      </c>
      <c r="AU24" s="231">
        <v>0</v>
      </c>
      <c r="AV24" s="231">
        <v>0</v>
      </c>
      <c r="AW24" s="231">
        <v>0</v>
      </c>
      <c r="AX24" s="231">
        <v>0</v>
      </c>
    </row>
    <row r="25" spans="1:50" s="33" customFormat="1" ht="139.5" customHeight="1" x14ac:dyDescent="0.2">
      <c r="A25" s="24"/>
      <c r="B25" s="155" t="s">
        <v>192</v>
      </c>
      <c r="C25" s="332" t="s">
        <v>42</v>
      </c>
      <c r="D25" s="162" t="s">
        <v>224</v>
      </c>
      <c r="E25" s="75" t="s">
        <v>225</v>
      </c>
      <c r="F25" s="333">
        <v>2017730010060</v>
      </c>
      <c r="G25" s="334" t="s">
        <v>226</v>
      </c>
      <c r="H25" s="31" t="s">
        <v>227</v>
      </c>
      <c r="I25" s="338" t="s">
        <v>228</v>
      </c>
      <c r="J25" s="122">
        <v>1</v>
      </c>
      <c r="K25" s="339" t="s">
        <v>198</v>
      </c>
      <c r="L25" s="231">
        <f t="shared" si="0"/>
        <v>24000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24000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342">
        <v>0</v>
      </c>
      <c r="Z25" s="231">
        <v>0</v>
      </c>
      <c r="AA25" s="231">
        <v>0</v>
      </c>
      <c r="AB25" s="231">
        <v>0</v>
      </c>
      <c r="AC25" s="231">
        <v>0</v>
      </c>
      <c r="AD25" s="336" t="s">
        <v>199</v>
      </c>
      <c r="AE25" s="336" t="s">
        <v>200</v>
      </c>
      <c r="AF25" s="336" t="s">
        <v>229</v>
      </c>
      <c r="AG25" s="231">
        <f t="shared" si="1"/>
        <v>21600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21600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  <c r="AX25" s="231">
        <v>0</v>
      </c>
    </row>
    <row r="26" spans="1:50" s="33" customFormat="1" ht="125.25" customHeight="1" x14ac:dyDescent="0.2">
      <c r="A26" s="24"/>
      <c r="B26" s="155" t="s">
        <v>192</v>
      </c>
      <c r="C26" s="332" t="s">
        <v>42</v>
      </c>
      <c r="D26" s="162" t="s">
        <v>224</v>
      </c>
      <c r="E26" s="75" t="s">
        <v>225</v>
      </c>
      <c r="F26" s="333">
        <v>2017730010060</v>
      </c>
      <c r="G26" s="334" t="s">
        <v>226</v>
      </c>
      <c r="H26" s="31" t="s">
        <v>230</v>
      </c>
      <c r="I26" s="338" t="s">
        <v>231</v>
      </c>
      <c r="J26" s="343">
        <v>6</v>
      </c>
      <c r="K26" s="339" t="s">
        <v>198</v>
      </c>
      <c r="L26" s="231">
        <f t="shared" si="0"/>
        <v>206600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206600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344">
        <v>0</v>
      </c>
      <c r="Z26" s="231">
        <v>0</v>
      </c>
      <c r="AA26" s="231">
        <v>0</v>
      </c>
      <c r="AB26" s="231">
        <v>0</v>
      </c>
      <c r="AC26" s="231">
        <v>0</v>
      </c>
      <c r="AD26" s="336" t="s">
        <v>199</v>
      </c>
      <c r="AE26" s="336" t="s">
        <v>200</v>
      </c>
      <c r="AF26" s="336" t="s">
        <v>229</v>
      </c>
      <c r="AG26" s="231">
        <f t="shared" si="1"/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  <c r="AX26" s="231">
        <v>0</v>
      </c>
    </row>
    <row r="27" spans="1:50" s="33" customFormat="1" ht="111" customHeight="1" x14ac:dyDescent="0.2">
      <c r="A27" s="24"/>
      <c r="B27" s="155" t="s">
        <v>192</v>
      </c>
      <c r="C27" s="332" t="s">
        <v>42</v>
      </c>
      <c r="D27" s="162" t="s">
        <v>224</v>
      </c>
      <c r="E27" s="75" t="s">
        <v>225</v>
      </c>
      <c r="F27" s="333">
        <v>2017730010060</v>
      </c>
      <c r="G27" s="334" t="s">
        <v>226</v>
      </c>
      <c r="H27" s="31" t="s">
        <v>232</v>
      </c>
      <c r="I27" s="338" t="s">
        <v>233</v>
      </c>
      <c r="J27" s="122">
        <v>1</v>
      </c>
      <c r="K27" s="339" t="s">
        <v>198</v>
      </c>
      <c r="L27" s="231">
        <f t="shared" si="0"/>
        <v>40200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344">
        <v>40200</v>
      </c>
      <c r="Z27" s="231">
        <v>0</v>
      </c>
      <c r="AA27" s="231">
        <v>0</v>
      </c>
      <c r="AB27" s="231">
        <v>0</v>
      </c>
      <c r="AC27" s="231">
        <v>0</v>
      </c>
      <c r="AD27" s="336" t="s">
        <v>199</v>
      </c>
      <c r="AE27" s="336" t="s">
        <v>200</v>
      </c>
      <c r="AF27" s="336" t="s">
        <v>229</v>
      </c>
      <c r="AG27" s="231">
        <f t="shared" si="1"/>
        <v>37920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37920</v>
      </c>
      <c r="AU27" s="231">
        <v>0</v>
      </c>
      <c r="AV27" s="231">
        <v>0</v>
      </c>
      <c r="AW27" s="231">
        <v>0</v>
      </c>
      <c r="AX27" s="231">
        <v>0</v>
      </c>
    </row>
    <row r="28" spans="1:50" s="24" customFormat="1" ht="133.5" customHeight="1" x14ac:dyDescent="0.2">
      <c r="B28" s="155" t="s">
        <v>192</v>
      </c>
      <c r="C28" s="332" t="s">
        <v>42</v>
      </c>
      <c r="D28" s="162" t="s">
        <v>224</v>
      </c>
      <c r="E28" s="75" t="s">
        <v>225</v>
      </c>
      <c r="F28" s="333">
        <v>2017730010060</v>
      </c>
      <c r="G28" s="334" t="s">
        <v>226</v>
      </c>
      <c r="H28" s="31" t="s">
        <v>234</v>
      </c>
      <c r="I28" s="338" t="s">
        <v>235</v>
      </c>
      <c r="J28" s="122">
        <v>0</v>
      </c>
      <c r="K28" s="339" t="s">
        <v>198</v>
      </c>
      <c r="L28" s="231">
        <f t="shared" si="0"/>
        <v>371600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343600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344">
        <v>28000</v>
      </c>
      <c r="Z28" s="231">
        <v>0</v>
      </c>
      <c r="AA28" s="231">
        <v>0</v>
      </c>
      <c r="AB28" s="231">
        <v>0</v>
      </c>
      <c r="AC28" s="231">
        <v>0</v>
      </c>
      <c r="AD28" s="336" t="s">
        <v>199</v>
      </c>
      <c r="AE28" s="336" t="s">
        <v>200</v>
      </c>
      <c r="AF28" s="336" t="s">
        <v>229</v>
      </c>
      <c r="AG28" s="231">
        <f t="shared" si="1"/>
        <v>376200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376200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  <c r="AX28" s="231">
        <v>0</v>
      </c>
    </row>
    <row r="29" spans="1:50" s="33" customFormat="1" ht="121.5" customHeight="1" x14ac:dyDescent="0.2">
      <c r="A29" s="24"/>
      <c r="B29" s="155" t="s">
        <v>192</v>
      </c>
      <c r="C29" s="332" t="s">
        <v>42</v>
      </c>
      <c r="D29" s="162" t="s">
        <v>224</v>
      </c>
      <c r="E29" s="75" t="s">
        <v>225</v>
      </c>
      <c r="F29" s="333">
        <v>2017730010060</v>
      </c>
      <c r="G29" s="334" t="s">
        <v>226</v>
      </c>
      <c r="H29" s="31" t="s">
        <v>236</v>
      </c>
      <c r="I29" s="338" t="s">
        <v>237</v>
      </c>
      <c r="J29" s="122">
        <v>0</v>
      </c>
      <c r="K29" s="339" t="s">
        <v>198</v>
      </c>
      <c r="L29" s="231">
        <f t="shared" si="0"/>
        <v>511200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229200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344">
        <v>282000</v>
      </c>
      <c r="Z29" s="231">
        <v>0</v>
      </c>
      <c r="AA29" s="231">
        <v>0</v>
      </c>
      <c r="AB29" s="231">
        <v>0</v>
      </c>
      <c r="AC29" s="231">
        <v>0</v>
      </c>
      <c r="AD29" s="336" t="s">
        <v>199</v>
      </c>
      <c r="AE29" s="336" t="s">
        <v>200</v>
      </c>
      <c r="AF29" s="336" t="s">
        <v>229</v>
      </c>
      <c r="AG29" s="231">
        <f t="shared" si="1"/>
        <v>628480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350800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277680</v>
      </c>
      <c r="AU29" s="231">
        <v>0</v>
      </c>
      <c r="AV29" s="231">
        <v>0</v>
      </c>
      <c r="AW29" s="231">
        <v>0</v>
      </c>
      <c r="AX29" s="231">
        <v>0</v>
      </c>
    </row>
    <row r="30" spans="1:50" s="24" customFormat="1" ht="106.5" customHeight="1" x14ac:dyDescent="0.2">
      <c r="B30" s="155" t="s">
        <v>192</v>
      </c>
      <c r="C30" s="332" t="s">
        <v>42</v>
      </c>
      <c r="D30" s="162" t="s">
        <v>238</v>
      </c>
      <c r="E30" s="75" t="s">
        <v>239</v>
      </c>
      <c r="F30" s="333">
        <v>2017730010061</v>
      </c>
      <c r="G30" s="334" t="s">
        <v>240</v>
      </c>
      <c r="H30" s="31" t="s">
        <v>241</v>
      </c>
      <c r="I30" s="338" t="s">
        <v>242</v>
      </c>
      <c r="J30" s="122">
        <v>1</v>
      </c>
      <c r="K30" s="339" t="s">
        <v>198</v>
      </c>
      <c r="L30" s="231">
        <f t="shared" si="0"/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336" t="s">
        <v>199</v>
      </c>
      <c r="AE30" s="336" t="s">
        <v>200</v>
      </c>
      <c r="AF30" s="336" t="s">
        <v>213</v>
      </c>
      <c r="AG30" s="231">
        <f t="shared" si="1"/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  <c r="AX30" s="231">
        <v>0</v>
      </c>
    </row>
    <row r="31" spans="1:50" s="24" customFormat="1" ht="110.25" customHeight="1" x14ac:dyDescent="0.2">
      <c r="B31" s="155" t="s">
        <v>192</v>
      </c>
      <c r="C31" s="332" t="s">
        <v>42</v>
      </c>
      <c r="D31" s="162" t="s">
        <v>238</v>
      </c>
      <c r="E31" s="75" t="s">
        <v>239</v>
      </c>
      <c r="F31" s="333">
        <v>2017730010061</v>
      </c>
      <c r="G31" s="334" t="s">
        <v>240</v>
      </c>
      <c r="H31" s="31" t="s">
        <v>243</v>
      </c>
      <c r="I31" s="338" t="s">
        <v>244</v>
      </c>
      <c r="J31" s="122">
        <v>1</v>
      </c>
      <c r="K31" s="339" t="s">
        <v>198</v>
      </c>
      <c r="L31" s="231">
        <f t="shared" si="0"/>
        <v>457500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28000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429500</v>
      </c>
      <c r="Z31" s="231">
        <v>0</v>
      </c>
      <c r="AA31" s="231">
        <v>0</v>
      </c>
      <c r="AB31" s="231">
        <v>0</v>
      </c>
      <c r="AC31" s="231">
        <v>0</v>
      </c>
      <c r="AD31" s="336" t="s">
        <v>199</v>
      </c>
      <c r="AE31" s="336" t="s">
        <v>200</v>
      </c>
      <c r="AF31" s="336" t="s">
        <v>213</v>
      </c>
      <c r="AG31" s="231">
        <f t="shared" si="1"/>
        <v>45733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22824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22909</v>
      </c>
      <c r="AU31" s="231">
        <v>0</v>
      </c>
      <c r="AV31" s="231">
        <v>0</v>
      </c>
      <c r="AW31" s="231">
        <v>0</v>
      </c>
      <c r="AX31" s="231">
        <v>0</v>
      </c>
    </row>
    <row r="32" spans="1:50" s="24" customFormat="1" ht="108.75" customHeight="1" x14ac:dyDescent="0.2">
      <c r="B32" s="155" t="s">
        <v>192</v>
      </c>
      <c r="C32" s="332" t="s">
        <v>42</v>
      </c>
      <c r="D32" s="162" t="s">
        <v>238</v>
      </c>
      <c r="E32" s="75" t="s">
        <v>239</v>
      </c>
      <c r="F32" s="333">
        <v>2017730010061</v>
      </c>
      <c r="G32" s="334" t="s">
        <v>240</v>
      </c>
      <c r="H32" s="31" t="s">
        <v>245</v>
      </c>
      <c r="I32" s="338" t="s">
        <v>246</v>
      </c>
      <c r="J32" s="122">
        <v>3.3</v>
      </c>
      <c r="K32" s="339" t="s">
        <v>198</v>
      </c>
      <c r="L32" s="231">
        <f t="shared" si="0"/>
        <v>36880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23800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13080</v>
      </c>
      <c r="Z32" s="231">
        <v>0</v>
      </c>
      <c r="AA32" s="231">
        <v>0</v>
      </c>
      <c r="AB32" s="231">
        <v>0</v>
      </c>
      <c r="AC32" s="231">
        <v>0</v>
      </c>
      <c r="AD32" s="336" t="s">
        <v>199</v>
      </c>
      <c r="AE32" s="336" t="s">
        <v>200</v>
      </c>
      <c r="AF32" s="336" t="s">
        <v>213</v>
      </c>
      <c r="AG32" s="231">
        <f t="shared" si="1"/>
        <v>36880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23800</v>
      </c>
      <c r="AN32" s="231">
        <v>0</v>
      </c>
      <c r="AO32" s="231">
        <v>0</v>
      </c>
      <c r="AP32" s="231">
        <v>0</v>
      </c>
      <c r="AQ32" s="231">
        <v>0</v>
      </c>
      <c r="AR32" s="231">
        <v>0</v>
      </c>
      <c r="AS32" s="231">
        <v>0</v>
      </c>
      <c r="AT32" s="231">
        <v>13080</v>
      </c>
      <c r="AU32" s="231">
        <v>0</v>
      </c>
      <c r="AV32" s="231">
        <v>0</v>
      </c>
      <c r="AW32" s="231">
        <v>0</v>
      </c>
      <c r="AX32" s="231">
        <v>0</v>
      </c>
    </row>
    <row r="33" spans="1:50" s="24" customFormat="1" ht="108" customHeight="1" x14ac:dyDescent="0.2">
      <c r="B33" s="155" t="s">
        <v>192</v>
      </c>
      <c r="C33" s="332" t="s">
        <v>42</v>
      </c>
      <c r="D33" s="162" t="s">
        <v>238</v>
      </c>
      <c r="E33" s="75" t="s">
        <v>239</v>
      </c>
      <c r="F33" s="333">
        <v>2017730010061</v>
      </c>
      <c r="G33" s="334" t="s">
        <v>240</v>
      </c>
      <c r="H33" s="31" t="s">
        <v>247</v>
      </c>
      <c r="I33" s="338" t="s">
        <v>248</v>
      </c>
      <c r="J33" s="122">
        <v>1</v>
      </c>
      <c r="K33" s="339" t="s">
        <v>198</v>
      </c>
      <c r="L33" s="231">
        <f t="shared" si="0"/>
        <v>2800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2800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336" t="s">
        <v>199</v>
      </c>
      <c r="AE33" s="336" t="s">
        <v>200</v>
      </c>
      <c r="AF33" s="336" t="s">
        <v>213</v>
      </c>
      <c r="AG33" s="231">
        <f t="shared" si="1"/>
        <v>2800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509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2291</v>
      </c>
      <c r="AU33" s="231">
        <v>0</v>
      </c>
      <c r="AV33" s="231">
        <v>0</v>
      </c>
      <c r="AW33" s="231">
        <v>0</v>
      </c>
      <c r="AX33" s="231">
        <v>0</v>
      </c>
    </row>
    <row r="34" spans="1:50" s="33" customFormat="1" ht="114.75" customHeight="1" x14ac:dyDescent="0.2">
      <c r="A34" s="24"/>
      <c r="B34" s="155" t="s">
        <v>192</v>
      </c>
      <c r="C34" s="332" t="s">
        <v>42</v>
      </c>
      <c r="D34" s="162" t="s">
        <v>238</v>
      </c>
      <c r="E34" s="75" t="s">
        <v>239</v>
      </c>
      <c r="F34" s="333">
        <v>2017730010061</v>
      </c>
      <c r="G34" s="334" t="s">
        <v>240</v>
      </c>
      <c r="H34" s="31" t="s">
        <v>249</v>
      </c>
      <c r="I34" s="338" t="s">
        <v>250</v>
      </c>
      <c r="J34" s="122">
        <v>1</v>
      </c>
      <c r="K34" s="339" t="s">
        <v>198</v>
      </c>
      <c r="L34" s="231">
        <f t="shared" si="0"/>
        <v>15100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15100</v>
      </c>
      <c r="Z34" s="231">
        <v>0</v>
      </c>
      <c r="AA34" s="231">
        <v>0</v>
      </c>
      <c r="AB34" s="231">
        <v>0</v>
      </c>
      <c r="AC34" s="231">
        <v>0</v>
      </c>
      <c r="AD34" s="336" t="s">
        <v>199</v>
      </c>
      <c r="AE34" s="336" t="s">
        <v>200</v>
      </c>
      <c r="AF34" s="336" t="s">
        <v>213</v>
      </c>
      <c r="AG34" s="231">
        <f t="shared" si="1"/>
        <v>13500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13500</v>
      </c>
      <c r="AU34" s="231">
        <v>0</v>
      </c>
      <c r="AV34" s="231">
        <v>0</v>
      </c>
      <c r="AW34" s="231">
        <v>0</v>
      </c>
      <c r="AX34" s="231">
        <v>0</v>
      </c>
    </row>
    <row r="35" spans="1:50" s="33" customFormat="1" ht="114.75" customHeight="1" x14ac:dyDescent="0.2">
      <c r="A35" s="24"/>
      <c r="B35" s="155" t="s">
        <v>192</v>
      </c>
      <c r="C35" s="332" t="s">
        <v>42</v>
      </c>
      <c r="D35" s="162" t="s">
        <v>251</v>
      </c>
      <c r="E35" s="75" t="s">
        <v>252</v>
      </c>
      <c r="F35" s="333">
        <v>2017730010038</v>
      </c>
      <c r="G35" s="334" t="s">
        <v>253</v>
      </c>
      <c r="H35" s="31" t="s">
        <v>254</v>
      </c>
      <c r="I35" s="338" t="s">
        <v>255</v>
      </c>
      <c r="J35" s="345">
        <v>1</v>
      </c>
      <c r="K35" s="339" t="s">
        <v>198</v>
      </c>
      <c r="L35" s="231">
        <f t="shared" si="0"/>
        <v>9350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9350</v>
      </c>
      <c r="Z35" s="231">
        <v>0</v>
      </c>
      <c r="AA35" s="231">
        <v>0</v>
      </c>
      <c r="AB35" s="231">
        <v>0</v>
      </c>
      <c r="AC35" s="231">
        <v>0</v>
      </c>
      <c r="AD35" s="336" t="s">
        <v>199</v>
      </c>
      <c r="AE35" s="336" t="s">
        <v>200</v>
      </c>
      <c r="AF35" s="336" t="s">
        <v>256</v>
      </c>
      <c r="AG35" s="231">
        <f t="shared" si="1"/>
        <v>7650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7650</v>
      </c>
      <c r="AU35" s="231">
        <v>0</v>
      </c>
      <c r="AV35" s="231">
        <v>0</v>
      </c>
      <c r="AW35" s="231">
        <v>0</v>
      </c>
      <c r="AX35" s="231">
        <v>0</v>
      </c>
    </row>
    <row r="36" spans="1:50" s="36" customFormat="1" ht="118.5" customHeight="1" x14ac:dyDescent="0.2">
      <c r="B36" s="155" t="s">
        <v>192</v>
      </c>
      <c r="C36" s="332" t="s">
        <v>42</v>
      </c>
      <c r="D36" s="162" t="s">
        <v>251</v>
      </c>
      <c r="E36" s="75" t="s">
        <v>252</v>
      </c>
      <c r="F36" s="333">
        <v>2017730010038</v>
      </c>
      <c r="G36" s="334" t="s">
        <v>253</v>
      </c>
      <c r="H36" s="31" t="s">
        <v>257</v>
      </c>
      <c r="I36" s="338" t="s">
        <v>258</v>
      </c>
      <c r="J36" s="345">
        <v>0.75</v>
      </c>
      <c r="K36" s="339" t="s">
        <v>198</v>
      </c>
      <c r="L36" s="231">
        <f t="shared" si="0"/>
        <v>9350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9350</v>
      </c>
      <c r="Z36" s="231">
        <v>0</v>
      </c>
      <c r="AA36" s="231">
        <v>0</v>
      </c>
      <c r="AB36" s="231">
        <v>0</v>
      </c>
      <c r="AC36" s="231">
        <v>0</v>
      </c>
      <c r="AD36" s="336" t="s">
        <v>199</v>
      </c>
      <c r="AE36" s="336" t="s">
        <v>200</v>
      </c>
      <c r="AF36" s="336" t="s">
        <v>256</v>
      </c>
      <c r="AG36" s="231">
        <f t="shared" si="1"/>
        <v>7650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7650</v>
      </c>
      <c r="AU36" s="231">
        <v>0</v>
      </c>
      <c r="AV36" s="231">
        <v>0</v>
      </c>
      <c r="AW36" s="231">
        <v>0</v>
      </c>
      <c r="AX36" s="231">
        <v>0</v>
      </c>
    </row>
    <row r="37" spans="1:50" s="36" customFormat="1" ht="117.75" customHeight="1" x14ac:dyDescent="0.2">
      <c r="B37" s="155" t="s">
        <v>192</v>
      </c>
      <c r="C37" s="332" t="s">
        <v>42</v>
      </c>
      <c r="D37" s="162" t="s">
        <v>251</v>
      </c>
      <c r="E37" s="75" t="s">
        <v>252</v>
      </c>
      <c r="F37" s="333">
        <v>2017730010038</v>
      </c>
      <c r="G37" s="334" t="s">
        <v>253</v>
      </c>
      <c r="H37" s="31" t="s">
        <v>259</v>
      </c>
      <c r="I37" s="338" t="s">
        <v>260</v>
      </c>
      <c r="J37" s="346">
        <v>1</v>
      </c>
      <c r="K37" s="339" t="s">
        <v>198</v>
      </c>
      <c r="L37" s="231">
        <f t="shared" si="0"/>
        <v>49500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49500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336" t="s">
        <v>199</v>
      </c>
      <c r="AE37" s="336" t="s">
        <v>200</v>
      </c>
      <c r="AF37" s="336" t="s">
        <v>256</v>
      </c>
      <c r="AG37" s="231">
        <f t="shared" si="1"/>
        <v>40500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40500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  <c r="AX37" s="231">
        <v>0</v>
      </c>
    </row>
    <row r="38" spans="1:50" s="36" customFormat="1" ht="87.75" customHeight="1" x14ac:dyDescent="0.2">
      <c r="B38" s="155" t="s">
        <v>192</v>
      </c>
      <c r="C38" s="332" t="s">
        <v>42</v>
      </c>
      <c r="D38" s="162" t="s">
        <v>251</v>
      </c>
      <c r="E38" s="75" t="s">
        <v>252</v>
      </c>
      <c r="F38" s="333">
        <v>2017730010038</v>
      </c>
      <c r="G38" s="334" t="s">
        <v>253</v>
      </c>
      <c r="H38" s="31" t="s">
        <v>261</v>
      </c>
      <c r="I38" s="338" t="s">
        <v>262</v>
      </c>
      <c r="J38" s="347">
        <v>0.95</v>
      </c>
      <c r="K38" s="339" t="s">
        <v>198</v>
      </c>
      <c r="L38" s="231">
        <f t="shared" si="0"/>
        <v>13200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13200</v>
      </c>
      <c r="Z38" s="231">
        <v>0</v>
      </c>
      <c r="AA38" s="231">
        <v>0</v>
      </c>
      <c r="AB38" s="231">
        <v>0</v>
      </c>
      <c r="AC38" s="231">
        <v>0</v>
      </c>
      <c r="AD38" s="336" t="s">
        <v>199</v>
      </c>
      <c r="AE38" s="336" t="s">
        <v>200</v>
      </c>
      <c r="AF38" s="336" t="s">
        <v>256</v>
      </c>
      <c r="AG38" s="231">
        <f t="shared" si="1"/>
        <v>10800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10800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231">
        <v>0</v>
      </c>
      <c r="AW38" s="231">
        <v>0</v>
      </c>
      <c r="AX38" s="231">
        <v>0</v>
      </c>
    </row>
    <row r="39" spans="1:50" s="37" customFormat="1" ht="109.5" customHeight="1" x14ac:dyDescent="0.2">
      <c r="A39" s="36"/>
      <c r="B39" s="155" t="s">
        <v>192</v>
      </c>
      <c r="C39" s="332" t="s">
        <v>42</v>
      </c>
      <c r="D39" s="162" t="s">
        <v>251</v>
      </c>
      <c r="E39" s="75" t="s">
        <v>252</v>
      </c>
      <c r="F39" s="333">
        <v>2017730010038</v>
      </c>
      <c r="G39" s="334" t="s">
        <v>253</v>
      </c>
      <c r="H39" s="31" t="s">
        <v>263</v>
      </c>
      <c r="I39" s="338" t="s">
        <v>264</v>
      </c>
      <c r="J39" s="347">
        <v>0.8</v>
      </c>
      <c r="K39" s="339" t="s">
        <v>198</v>
      </c>
      <c r="L39" s="231">
        <f t="shared" si="0"/>
        <v>40000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40000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336" t="s">
        <v>199</v>
      </c>
      <c r="AE39" s="336" t="s">
        <v>200</v>
      </c>
      <c r="AF39" s="336" t="s">
        <v>256</v>
      </c>
      <c r="AG39" s="231">
        <f t="shared" si="1"/>
        <v>36000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36000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0</v>
      </c>
      <c r="AU39" s="231">
        <v>0</v>
      </c>
      <c r="AV39" s="231">
        <v>0</v>
      </c>
      <c r="AW39" s="231">
        <v>0</v>
      </c>
      <c r="AX39" s="231">
        <v>0</v>
      </c>
    </row>
    <row r="40" spans="1:50" s="36" customFormat="1" ht="109.5" customHeight="1" x14ac:dyDescent="0.2">
      <c r="B40" s="155" t="s">
        <v>192</v>
      </c>
      <c r="C40" s="332" t="s">
        <v>42</v>
      </c>
      <c r="D40" s="162" t="s">
        <v>251</v>
      </c>
      <c r="E40" s="75" t="s">
        <v>252</v>
      </c>
      <c r="F40" s="333">
        <v>2017730010038</v>
      </c>
      <c r="G40" s="334" t="s">
        <v>253</v>
      </c>
      <c r="H40" s="31" t="s">
        <v>265</v>
      </c>
      <c r="I40" s="338" t="s">
        <v>266</v>
      </c>
      <c r="J40" s="347">
        <v>0.8</v>
      </c>
      <c r="K40" s="339" t="s">
        <v>198</v>
      </c>
      <c r="L40" s="231">
        <f t="shared" si="0"/>
        <v>13200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13200</v>
      </c>
      <c r="Z40" s="231">
        <v>0</v>
      </c>
      <c r="AA40" s="231">
        <v>0</v>
      </c>
      <c r="AB40" s="231">
        <v>0</v>
      </c>
      <c r="AC40" s="231">
        <v>0</v>
      </c>
      <c r="AD40" s="336" t="s">
        <v>199</v>
      </c>
      <c r="AE40" s="336" t="s">
        <v>200</v>
      </c>
      <c r="AF40" s="336" t="s">
        <v>256</v>
      </c>
      <c r="AG40" s="231">
        <f t="shared" si="1"/>
        <v>10800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10800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  <c r="AX40" s="231">
        <v>0</v>
      </c>
    </row>
    <row r="41" spans="1:50" s="36" customFormat="1" ht="80.25" customHeight="1" x14ac:dyDescent="0.2">
      <c r="B41" s="155" t="s">
        <v>192</v>
      </c>
      <c r="C41" s="332" t="s">
        <v>42</v>
      </c>
      <c r="D41" s="162" t="s">
        <v>251</v>
      </c>
      <c r="E41" s="75" t="s">
        <v>252</v>
      </c>
      <c r="F41" s="333">
        <v>2017730010038</v>
      </c>
      <c r="G41" s="334" t="s">
        <v>253</v>
      </c>
      <c r="H41" s="31" t="s">
        <v>267</v>
      </c>
      <c r="I41" s="338" t="s">
        <v>268</v>
      </c>
      <c r="J41" s="348">
        <v>1</v>
      </c>
      <c r="K41" s="339" t="s">
        <v>198</v>
      </c>
      <c r="L41" s="231">
        <f t="shared" si="0"/>
        <v>9350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9350</v>
      </c>
      <c r="Z41" s="231">
        <v>0</v>
      </c>
      <c r="AA41" s="231">
        <v>0</v>
      </c>
      <c r="AB41" s="231">
        <v>0</v>
      </c>
      <c r="AC41" s="231">
        <v>0</v>
      </c>
      <c r="AD41" s="336" t="s">
        <v>199</v>
      </c>
      <c r="AE41" s="336" t="s">
        <v>200</v>
      </c>
      <c r="AF41" s="336" t="s">
        <v>256</v>
      </c>
      <c r="AG41" s="231">
        <f t="shared" si="1"/>
        <v>7650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7650</v>
      </c>
      <c r="AU41" s="231">
        <v>0</v>
      </c>
      <c r="AV41" s="231">
        <v>0</v>
      </c>
      <c r="AW41" s="231">
        <v>0</v>
      </c>
      <c r="AX41" s="231">
        <v>0</v>
      </c>
    </row>
    <row r="42" spans="1:50" s="37" customFormat="1" ht="76.5" x14ac:dyDescent="0.2">
      <c r="A42" s="36"/>
      <c r="B42" s="155" t="s">
        <v>192</v>
      </c>
      <c r="C42" s="332" t="s">
        <v>42</v>
      </c>
      <c r="D42" s="162" t="s">
        <v>251</v>
      </c>
      <c r="E42" s="75" t="s">
        <v>252</v>
      </c>
      <c r="F42" s="333">
        <v>2017730010038</v>
      </c>
      <c r="G42" s="334" t="s">
        <v>253</v>
      </c>
      <c r="H42" s="31" t="s">
        <v>269</v>
      </c>
      <c r="I42" s="338" t="s">
        <v>270</v>
      </c>
      <c r="J42" s="122">
        <v>0</v>
      </c>
      <c r="K42" s="339" t="s">
        <v>198</v>
      </c>
      <c r="L42" s="231">
        <f t="shared" si="0"/>
        <v>90903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90903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336" t="s">
        <v>199</v>
      </c>
      <c r="AE42" s="336" t="s">
        <v>200</v>
      </c>
      <c r="AF42" s="336" t="s">
        <v>256</v>
      </c>
      <c r="AG42" s="231">
        <f t="shared" si="1"/>
        <v>90903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90903</v>
      </c>
      <c r="AN42" s="231">
        <v>0</v>
      </c>
      <c r="AO42" s="231">
        <v>0</v>
      </c>
      <c r="AP42" s="231">
        <v>0</v>
      </c>
      <c r="AQ42" s="231">
        <v>0</v>
      </c>
      <c r="AR42" s="231">
        <v>0</v>
      </c>
      <c r="AS42" s="231">
        <v>0</v>
      </c>
      <c r="AT42" s="231">
        <v>0</v>
      </c>
      <c r="AU42" s="231">
        <v>0</v>
      </c>
      <c r="AV42" s="231">
        <v>0</v>
      </c>
      <c r="AW42" s="231">
        <v>0</v>
      </c>
      <c r="AX42" s="231">
        <v>0</v>
      </c>
    </row>
    <row r="43" spans="1:50" s="37" customFormat="1" ht="63.75" x14ac:dyDescent="0.2">
      <c r="A43" s="36"/>
      <c r="B43" s="155" t="s">
        <v>192</v>
      </c>
      <c r="C43" s="332" t="s">
        <v>42</v>
      </c>
      <c r="D43" s="162" t="s">
        <v>251</v>
      </c>
      <c r="E43" s="75" t="s">
        <v>252</v>
      </c>
      <c r="F43" s="333">
        <v>2017730010038</v>
      </c>
      <c r="G43" s="334" t="s">
        <v>253</v>
      </c>
      <c r="H43" s="31" t="s">
        <v>271</v>
      </c>
      <c r="I43" s="338" t="s">
        <v>272</v>
      </c>
      <c r="J43" s="348">
        <v>1</v>
      </c>
      <c r="K43" s="339" t="s">
        <v>198</v>
      </c>
      <c r="L43" s="231">
        <f t="shared" si="0"/>
        <v>9350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9350</v>
      </c>
      <c r="Z43" s="231">
        <v>0</v>
      </c>
      <c r="AA43" s="231">
        <v>0</v>
      </c>
      <c r="AB43" s="231">
        <v>0</v>
      </c>
      <c r="AC43" s="231">
        <v>0</v>
      </c>
      <c r="AD43" s="336" t="s">
        <v>199</v>
      </c>
      <c r="AE43" s="336" t="s">
        <v>200</v>
      </c>
      <c r="AF43" s="336" t="s">
        <v>256</v>
      </c>
      <c r="AG43" s="231">
        <f t="shared" si="1"/>
        <v>7650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7650</v>
      </c>
      <c r="AU43" s="231">
        <v>0</v>
      </c>
      <c r="AV43" s="231">
        <v>0</v>
      </c>
      <c r="AW43" s="231">
        <v>0</v>
      </c>
      <c r="AX43" s="231">
        <v>0</v>
      </c>
    </row>
    <row r="44" spans="1:50" s="37" customFormat="1" ht="90.75" customHeight="1" x14ac:dyDescent="0.2">
      <c r="A44" s="36"/>
      <c r="B44" s="155" t="s">
        <v>192</v>
      </c>
      <c r="C44" s="332" t="s">
        <v>42</v>
      </c>
      <c r="D44" s="162" t="s">
        <v>251</v>
      </c>
      <c r="E44" s="75" t="s">
        <v>252</v>
      </c>
      <c r="F44" s="333">
        <v>2017730010038</v>
      </c>
      <c r="G44" s="334" t="s">
        <v>253</v>
      </c>
      <c r="H44" s="31" t="s">
        <v>273</v>
      </c>
      <c r="I44" s="338" t="s">
        <v>274</v>
      </c>
      <c r="J44" s="346">
        <v>1</v>
      </c>
      <c r="K44" s="339" t="s">
        <v>198</v>
      </c>
      <c r="L44" s="231">
        <f t="shared" si="0"/>
        <v>128160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128160</v>
      </c>
      <c r="Z44" s="231">
        <v>0</v>
      </c>
      <c r="AA44" s="231">
        <v>0</v>
      </c>
      <c r="AB44" s="231">
        <v>0</v>
      </c>
      <c r="AC44" s="231">
        <v>0</v>
      </c>
      <c r="AD44" s="336" t="s">
        <v>199</v>
      </c>
      <c r="AE44" s="336" t="s">
        <v>200</v>
      </c>
      <c r="AF44" s="336" t="s">
        <v>256</v>
      </c>
      <c r="AG44" s="231">
        <f t="shared" si="1"/>
        <v>126920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126920</v>
      </c>
      <c r="AU44" s="231">
        <v>0</v>
      </c>
      <c r="AV44" s="231">
        <v>0</v>
      </c>
      <c r="AW44" s="231">
        <v>0</v>
      </c>
      <c r="AX44" s="231">
        <v>0</v>
      </c>
    </row>
    <row r="45" spans="1:50" s="36" customFormat="1" ht="90.75" customHeight="1" x14ac:dyDescent="0.2">
      <c r="B45" s="155" t="s">
        <v>192</v>
      </c>
      <c r="C45" s="332" t="s">
        <v>42</v>
      </c>
      <c r="D45" s="162" t="s">
        <v>251</v>
      </c>
      <c r="E45" s="75" t="s">
        <v>252</v>
      </c>
      <c r="F45" s="333">
        <v>2017730010038</v>
      </c>
      <c r="G45" s="334" t="s">
        <v>253</v>
      </c>
      <c r="H45" s="31" t="s">
        <v>275</v>
      </c>
      <c r="I45" s="338" t="s">
        <v>276</v>
      </c>
      <c r="J45" s="349">
        <v>0.6</v>
      </c>
      <c r="K45" s="339" t="s">
        <v>198</v>
      </c>
      <c r="L45" s="231">
        <f t="shared" si="0"/>
        <v>70921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70921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336" t="s">
        <v>199</v>
      </c>
      <c r="AE45" s="336" t="s">
        <v>200</v>
      </c>
      <c r="AF45" s="336" t="s">
        <v>256</v>
      </c>
      <c r="AG45" s="231">
        <f t="shared" si="1"/>
        <v>68534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68534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  <c r="AX45" s="231">
        <v>0</v>
      </c>
    </row>
    <row r="46" spans="1:50" s="36" customFormat="1" ht="90.75" customHeight="1" x14ac:dyDescent="0.2">
      <c r="B46" s="155" t="s">
        <v>192</v>
      </c>
      <c r="C46" s="332" t="s">
        <v>42</v>
      </c>
      <c r="D46" s="162" t="s">
        <v>251</v>
      </c>
      <c r="E46" s="75" t="s">
        <v>252</v>
      </c>
      <c r="F46" s="333">
        <v>2017730010038</v>
      </c>
      <c r="G46" s="334" t="s">
        <v>253</v>
      </c>
      <c r="H46" s="31" t="s">
        <v>277</v>
      </c>
      <c r="I46" s="338" t="s">
        <v>278</v>
      </c>
      <c r="J46" s="345">
        <v>0.5</v>
      </c>
      <c r="K46" s="339" t="s">
        <v>198</v>
      </c>
      <c r="L46" s="231">
        <f t="shared" si="0"/>
        <v>50413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50413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336" t="s">
        <v>199</v>
      </c>
      <c r="AE46" s="336" t="s">
        <v>200</v>
      </c>
      <c r="AF46" s="336" t="s">
        <v>256</v>
      </c>
      <c r="AG46" s="231">
        <f t="shared" si="1"/>
        <v>40800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40800</v>
      </c>
      <c r="AN46" s="231">
        <v>0</v>
      </c>
      <c r="AO46" s="231">
        <v>0</v>
      </c>
      <c r="AP46" s="231">
        <v>0</v>
      </c>
      <c r="AQ46" s="231">
        <v>0</v>
      </c>
      <c r="AR46" s="231">
        <v>0</v>
      </c>
      <c r="AS46" s="231">
        <v>0</v>
      </c>
      <c r="AT46" s="231">
        <v>0</v>
      </c>
      <c r="AU46" s="231">
        <v>0</v>
      </c>
      <c r="AV46" s="231">
        <v>0</v>
      </c>
      <c r="AW46" s="231">
        <v>0</v>
      </c>
      <c r="AX46" s="231">
        <v>0</v>
      </c>
    </row>
    <row r="47" spans="1:50" s="37" customFormat="1" ht="90.75" customHeight="1" x14ac:dyDescent="0.2">
      <c r="A47" s="36"/>
      <c r="B47" s="155" t="s">
        <v>192</v>
      </c>
      <c r="C47" s="332" t="s">
        <v>42</v>
      </c>
      <c r="D47" s="162" t="s">
        <v>251</v>
      </c>
      <c r="E47" s="75" t="s">
        <v>252</v>
      </c>
      <c r="F47" s="333">
        <v>2017730010038</v>
      </c>
      <c r="G47" s="334" t="s">
        <v>253</v>
      </c>
      <c r="H47" s="31" t="s">
        <v>279</v>
      </c>
      <c r="I47" s="338" t="s">
        <v>280</v>
      </c>
      <c r="J47" s="122">
        <v>1</v>
      </c>
      <c r="K47" s="339" t="s">
        <v>198</v>
      </c>
      <c r="L47" s="231">
        <f t="shared" si="0"/>
        <v>26400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26400</v>
      </c>
      <c r="Z47" s="231">
        <v>0</v>
      </c>
      <c r="AA47" s="231">
        <v>0</v>
      </c>
      <c r="AB47" s="231">
        <v>0</v>
      </c>
      <c r="AC47" s="231">
        <v>0</v>
      </c>
      <c r="AD47" s="336" t="s">
        <v>199</v>
      </c>
      <c r="AE47" s="336" t="s">
        <v>200</v>
      </c>
      <c r="AF47" s="336" t="s">
        <v>256</v>
      </c>
      <c r="AG47" s="231">
        <f t="shared" si="1"/>
        <v>19200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19200</v>
      </c>
      <c r="AU47" s="231">
        <v>0</v>
      </c>
      <c r="AV47" s="231">
        <v>0</v>
      </c>
      <c r="AW47" s="231">
        <v>0</v>
      </c>
      <c r="AX47" s="231">
        <v>0</v>
      </c>
    </row>
    <row r="48" spans="1:50" s="37" customFormat="1" ht="90.75" customHeight="1" x14ac:dyDescent="0.2">
      <c r="A48" s="36"/>
      <c r="B48" s="155" t="s">
        <v>192</v>
      </c>
      <c r="C48" s="332" t="s">
        <v>42</v>
      </c>
      <c r="D48" s="162" t="s">
        <v>281</v>
      </c>
      <c r="E48" s="75" t="s">
        <v>282</v>
      </c>
      <c r="F48" s="333">
        <v>2017730010059</v>
      </c>
      <c r="G48" s="334" t="s">
        <v>283</v>
      </c>
      <c r="H48" s="31" t="s">
        <v>284</v>
      </c>
      <c r="I48" s="338" t="s">
        <v>285</v>
      </c>
      <c r="J48" s="122">
        <v>0</v>
      </c>
      <c r="K48" s="339" t="s">
        <v>198</v>
      </c>
      <c r="L48" s="231">
        <f t="shared" si="0"/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336" t="s">
        <v>199</v>
      </c>
      <c r="AE48" s="336" t="s">
        <v>200</v>
      </c>
      <c r="AF48" s="336" t="s">
        <v>201</v>
      </c>
      <c r="AG48" s="231">
        <f t="shared" si="1"/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231">
        <v>0</v>
      </c>
      <c r="AW48" s="231">
        <v>0</v>
      </c>
      <c r="AX48" s="231">
        <v>0</v>
      </c>
    </row>
    <row r="49" spans="1:50" s="37" customFormat="1" ht="90.75" customHeight="1" x14ac:dyDescent="0.2">
      <c r="A49" s="36"/>
      <c r="B49" s="155" t="s">
        <v>192</v>
      </c>
      <c r="C49" s="332" t="s">
        <v>42</v>
      </c>
      <c r="D49" s="162" t="s">
        <v>281</v>
      </c>
      <c r="E49" s="75" t="s">
        <v>282</v>
      </c>
      <c r="F49" s="333">
        <v>2017730010059</v>
      </c>
      <c r="G49" s="334" t="s">
        <v>283</v>
      </c>
      <c r="H49" s="31" t="s">
        <v>286</v>
      </c>
      <c r="I49" s="338" t="s">
        <v>287</v>
      </c>
      <c r="J49" s="122">
        <v>1</v>
      </c>
      <c r="K49" s="339" t="s">
        <v>198</v>
      </c>
      <c r="L49" s="231">
        <f t="shared" si="0"/>
        <v>120600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108850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11750</v>
      </c>
      <c r="Z49" s="231">
        <v>0</v>
      </c>
      <c r="AA49" s="231">
        <v>0</v>
      </c>
      <c r="AB49" s="231">
        <v>0</v>
      </c>
      <c r="AC49" s="231">
        <v>0</v>
      </c>
      <c r="AD49" s="336" t="s">
        <v>199</v>
      </c>
      <c r="AE49" s="336" t="s">
        <v>200</v>
      </c>
      <c r="AF49" s="336" t="s">
        <v>201</v>
      </c>
      <c r="AG49" s="231">
        <f t="shared" si="1"/>
        <v>53000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41250</v>
      </c>
      <c r="AN49" s="231">
        <v>0</v>
      </c>
      <c r="AO49" s="231">
        <v>0</v>
      </c>
      <c r="AP49" s="231">
        <v>0</v>
      </c>
      <c r="AQ49" s="231">
        <v>0</v>
      </c>
      <c r="AR49" s="231">
        <v>0</v>
      </c>
      <c r="AS49" s="231">
        <v>0</v>
      </c>
      <c r="AT49" s="231">
        <v>11750</v>
      </c>
      <c r="AU49" s="231">
        <v>0</v>
      </c>
      <c r="AV49" s="231">
        <v>0</v>
      </c>
      <c r="AW49" s="231">
        <v>0</v>
      </c>
      <c r="AX49" s="231">
        <v>0</v>
      </c>
    </row>
    <row r="50" spans="1:50" s="33" customFormat="1" ht="90.75" customHeight="1" x14ac:dyDescent="0.2">
      <c r="A50" s="24"/>
      <c r="B50" s="155" t="s">
        <v>192</v>
      </c>
      <c r="C50" s="332" t="s">
        <v>42</v>
      </c>
      <c r="D50" s="162" t="s">
        <v>281</v>
      </c>
      <c r="E50" s="75" t="s">
        <v>282</v>
      </c>
      <c r="F50" s="333">
        <v>2017730010059</v>
      </c>
      <c r="G50" s="334" t="s">
        <v>283</v>
      </c>
      <c r="H50" s="31" t="s">
        <v>288</v>
      </c>
      <c r="I50" s="338" t="s">
        <v>289</v>
      </c>
      <c r="J50" s="122">
        <v>1</v>
      </c>
      <c r="K50" s="339" t="s">
        <v>198</v>
      </c>
      <c r="L50" s="231">
        <f t="shared" si="0"/>
        <v>120600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108850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11750</v>
      </c>
      <c r="Z50" s="231">
        <v>0</v>
      </c>
      <c r="AA50" s="231">
        <v>0</v>
      </c>
      <c r="AB50" s="231">
        <v>0</v>
      </c>
      <c r="AC50" s="231">
        <v>0</v>
      </c>
      <c r="AD50" s="336" t="s">
        <v>199</v>
      </c>
      <c r="AE50" s="336" t="s">
        <v>200</v>
      </c>
      <c r="AF50" s="336" t="s">
        <v>201</v>
      </c>
      <c r="AG50" s="231">
        <f t="shared" si="1"/>
        <v>53000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41250</v>
      </c>
      <c r="AN50" s="231">
        <v>0</v>
      </c>
      <c r="AO50" s="231">
        <v>0</v>
      </c>
      <c r="AP50" s="231">
        <v>0</v>
      </c>
      <c r="AQ50" s="231">
        <v>0</v>
      </c>
      <c r="AR50" s="231">
        <v>0</v>
      </c>
      <c r="AS50" s="231">
        <v>0</v>
      </c>
      <c r="AT50" s="231">
        <v>11750</v>
      </c>
      <c r="AU50" s="231">
        <v>0</v>
      </c>
      <c r="AV50" s="231">
        <v>0</v>
      </c>
      <c r="AW50" s="231">
        <v>0</v>
      </c>
      <c r="AX50" s="231">
        <v>0</v>
      </c>
    </row>
    <row r="51" spans="1:50" s="33" customFormat="1" ht="90.75" customHeight="1" x14ac:dyDescent="0.2">
      <c r="A51" s="24"/>
      <c r="B51" s="155" t="s">
        <v>192</v>
      </c>
      <c r="C51" s="332" t="s">
        <v>42</v>
      </c>
      <c r="D51" s="162" t="s">
        <v>281</v>
      </c>
      <c r="E51" s="75" t="s">
        <v>282</v>
      </c>
      <c r="F51" s="333">
        <v>2017730010059</v>
      </c>
      <c r="G51" s="334" t="s">
        <v>283</v>
      </c>
      <c r="H51" s="31" t="s">
        <v>290</v>
      </c>
      <c r="I51" s="338" t="s">
        <v>291</v>
      </c>
      <c r="J51" s="346">
        <v>4</v>
      </c>
      <c r="K51" s="339" t="s">
        <v>198</v>
      </c>
      <c r="L51" s="231">
        <f t="shared" si="0"/>
        <v>34453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34453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336" t="s">
        <v>199</v>
      </c>
      <c r="AE51" s="336" t="s">
        <v>200</v>
      </c>
      <c r="AF51" s="336" t="s">
        <v>201</v>
      </c>
      <c r="AG51" s="231">
        <f t="shared" si="1"/>
        <v>27200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27200</v>
      </c>
      <c r="AN51" s="231">
        <v>0</v>
      </c>
      <c r="AO51" s="231">
        <v>0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  <c r="AU51" s="231">
        <v>0</v>
      </c>
      <c r="AV51" s="231">
        <v>0</v>
      </c>
      <c r="AW51" s="231">
        <v>0</v>
      </c>
      <c r="AX51" s="231">
        <v>0</v>
      </c>
    </row>
    <row r="52" spans="1:50" s="24" customFormat="1" ht="90.75" customHeight="1" x14ac:dyDescent="0.2">
      <c r="B52" s="155" t="s">
        <v>192</v>
      </c>
      <c r="C52" s="332" t="s">
        <v>42</v>
      </c>
      <c r="D52" s="162" t="s">
        <v>281</v>
      </c>
      <c r="E52" s="75" t="s">
        <v>282</v>
      </c>
      <c r="F52" s="333">
        <v>2017730010059</v>
      </c>
      <c r="G52" s="334" t="s">
        <v>283</v>
      </c>
      <c r="H52" s="31" t="s">
        <v>292</v>
      </c>
      <c r="I52" s="338" t="s">
        <v>293</v>
      </c>
      <c r="J52" s="346">
        <v>1</v>
      </c>
      <c r="K52" s="339" t="s">
        <v>198</v>
      </c>
      <c r="L52" s="231">
        <f t="shared" si="0"/>
        <v>813929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748029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65900</v>
      </c>
      <c r="Z52" s="231">
        <v>0</v>
      </c>
      <c r="AA52" s="231">
        <v>0</v>
      </c>
      <c r="AB52" s="231">
        <v>0</v>
      </c>
      <c r="AC52" s="231">
        <v>0</v>
      </c>
      <c r="AD52" s="336" t="s">
        <v>199</v>
      </c>
      <c r="AE52" s="336" t="s">
        <v>200</v>
      </c>
      <c r="AF52" s="336" t="s">
        <v>256</v>
      </c>
      <c r="AG52" s="231">
        <f t="shared" si="1"/>
        <v>864323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802223</v>
      </c>
      <c r="AN52" s="231">
        <v>0</v>
      </c>
      <c r="AO52" s="231">
        <v>0</v>
      </c>
      <c r="AP52" s="231">
        <v>0</v>
      </c>
      <c r="AQ52" s="231">
        <v>0</v>
      </c>
      <c r="AR52" s="231">
        <v>0</v>
      </c>
      <c r="AS52" s="231">
        <v>0</v>
      </c>
      <c r="AT52" s="231">
        <v>62100</v>
      </c>
      <c r="AU52" s="231">
        <v>0</v>
      </c>
      <c r="AV52" s="231">
        <v>0</v>
      </c>
      <c r="AW52" s="231">
        <v>0</v>
      </c>
      <c r="AX52" s="231">
        <v>0</v>
      </c>
    </row>
    <row r="53" spans="1:50" s="24" customFormat="1" ht="90.75" customHeight="1" x14ac:dyDescent="0.2">
      <c r="B53" s="155" t="s">
        <v>192</v>
      </c>
      <c r="C53" s="332" t="s">
        <v>42</v>
      </c>
      <c r="D53" s="162" t="s">
        <v>281</v>
      </c>
      <c r="E53" s="75" t="s">
        <v>282</v>
      </c>
      <c r="F53" s="333">
        <v>2017730010059</v>
      </c>
      <c r="G53" s="334" t="s">
        <v>283</v>
      </c>
      <c r="H53" s="31" t="s">
        <v>294</v>
      </c>
      <c r="I53" s="338" t="s">
        <v>295</v>
      </c>
      <c r="J53" s="347">
        <v>0.8</v>
      </c>
      <c r="K53" s="339" t="s">
        <v>198</v>
      </c>
      <c r="L53" s="231">
        <f t="shared" si="0"/>
        <v>173425</v>
      </c>
      <c r="M53" s="231">
        <v>0</v>
      </c>
      <c r="N53" s="231">
        <v>0</v>
      </c>
      <c r="O53" s="231">
        <v>0</v>
      </c>
      <c r="P53" s="231">
        <v>0</v>
      </c>
      <c r="Q53" s="231">
        <v>0</v>
      </c>
      <c r="R53" s="231">
        <v>173425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336" t="s">
        <v>199</v>
      </c>
      <c r="AE53" s="336" t="s">
        <v>200</v>
      </c>
      <c r="AF53" s="336" t="s">
        <v>256</v>
      </c>
      <c r="AG53" s="231">
        <f t="shared" si="1"/>
        <v>141246</v>
      </c>
      <c r="AH53" s="231">
        <v>0</v>
      </c>
      <c r="AI53" s="231">
        <v>0</v>
      </c>
      <c r="AJ53" s="231">
        <v>0</v>
      </c>
      <c r="AK53" s="231">
        <v>0</v>
      </c>
      <c r="AL53" s="231">
        <v>0</v>
      </c>
      <c r="AM53" s="231">
        <v>141246</v>
      </c>
      <c r="AN53" s="231">
        <v>0</v>
      </c>
      <c r="AO53" s="231">
        <v>0</v>
      </c>
      <c r="AP53" s="231">
        <v>0</v>
      </c>
      <c r="AQ53" s="231">
        <v>0</v>
      </c>
      <c r="AR53" s="231">
        <v>0</v>
      </c>
      <c r="AS53" s="231">
        <v>0</v>
      </c>
      <c r="AT53" s="231">
        <v>0</v>
      </c>
      <c r="AU53" s="231">
        <v>0</v>
      </c>
      <c r="AV53" s="231">
        <v>0</v>
      </c>
      <c r="AW53" s="231">
        <v>0</v>
      </c>
      <c r="AX53" s="231">
        <v>0</v>
      </c>
    </row>
    <row r="54" spans="1:50" s="24" customFormat="1" ht="90.75" customHeight="1" x14ac:dyDescent="0.2">
      <c r="B54" s="155" t="s">
        <v>192</v>
      </c>
      <c r="C54" s="332" t="s">
        <v>42</v>
      </c>
      <c r="D54" s="162" t="s">
        <v>281</v>
      </c>
      <c r="E54" s="75" t="s">
        <v>282</v>
      </c>
      <c r="F54" s="333">
        <v>2017730010059</v>
      </c>
      <c r="G54" s="334" t="s">
        <v>283</v>
      </c>
      <c r="H54" s="31" t="s">
        <v>296</v>
      </c>
      <c r="I54" s="350" t="s">
        <v>297</v>
      </c>
      <c r="J54" s="122">
        <v>17</v>
      </c>
      <c r="K54" s="339" t="s">
        <v>198</v>
      </c>
      <c r="L54" s="231">
        <f t="shared" si="0"/>
        <v>166774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156474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10300</v>
      </c>
      <c r="Z54" s="231">
        <v>0</v>
      </c>
      <c r="AA54" s="231">
        <v>0</v>
      </c>
      <c r="AB54" s="231">
        <v>0</v>
      </c>
      <c r="AC54" s="231">
        <v>0</v>
      </c>
      <c r="AD54" s="336" t="s">
        <v>199</v>
      </c>
      <c r="AE54" s="336" t="s">
        <v>200</v>
      </c>
      <c r="AF54" s="336" t="s">
        <v>256</v>
      </c>
      <c r="AG54" s="231">
        <f t="shared" si="1"/>
        <v>31150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31150</v>
      </c>
      <c r="AN54" s="231">
        <v>0</v>
      </c>
      <c r="AO54" s="231">
        <v>0</v>
      </c>
      <c r="AP54" s="231">
        <v>0</v>
      </c>
      <c r="AQ54" s="231">
        <v>0</v>
      </c>
      <c r="AR54" s="231">
        <v>0</v>
      </c>
      <c r="AS54" s="231">
        <v>0</v>
      </c>
      <c r="AT54" s="231">
        <v>0</v>
      </c>
      <c r="AU54" s="231">
        <v>0</v>
      </c>
      <c r="AV54" s="231">
        <v>0</v>
      </c>
      <c r="AW54" s="231">
        <v>0</v>
      </c>
      <c r="AX54" s="231">
        <v>0</v>
      </c>
    </row>
    <row r="55" spans="1:50" s="24" customFormat="1" ht="90.75" customHeight="1" x14ac:dyDescent="0.2">
      <c r="B55" s="155" t="s">
        <v>192</v>
      </c>
      <c r="C55" s="332" t="s">
        <v>42</v>
      </c>
      <c r="D55" s="162" t="s">
        <v>281</v>
      </c>
      <c r="E55" s="75" t="s">
        <v>282</v>
      </c>
      <c r="F55" s="333">
        <v>2017730010059</v>
      </c>
      <c r="G55" s="334" t="s">
        <v>283</v>
      </c>
      <c r="H55" s="31" t="s">
        <v>298</v>
      </c>
      <c r="I55" s="350" t="s">
        <v>299</v>
      </c>
      <c r="J55" s="345">
        <v>0.7</v>
      </c>
      <c r="K55" s="339" t="s">
        <v>198</v>
      </c>
      <c r="L55" s="231">
        <f t="shared" si="0"/>
        <v>117787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117787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336" t="s">
        <v>199</v>
      </c>
      <c r="AE55" s="336" t="s">
        <v>200</v>
      </c>
      <c r="AF55" s="336" t="s">
        <v>256</v>
      </c>
      <c r="AG55" s="231">
        <f t="shared" si="1"/>
        <v>97774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97774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231">
        <v>0</v>
      </c>
      <c r="AW55" s="231">
        <v>0</v>
      </c>
      <c r="AX55" s="231">
        <v>0</v>
      </c>
    </row>
    <row r="56" spans="1:50" s="24" customFormat="1" ht="90.75" customHeight="1" x14ac:dyDescent="0.2">
      <c r="B56" s="155" t="s">
        <v>192</v>
      </c>
      <c r="C56" s="332" t="s">
        <v>42</v>
      </c>
      <c r="D56" s="162" t="s">
        <v>300</v>
      </c>
      <c r="E56" s="75" t="s">
        <v>301</v>
      </c>
      <c r="F56" s="333">
        <v>20177300100101</v>
      </c>
      <c r="G56" s="334" t="s">
        <v>302</v>
      </c>
      <c r="H56" s="31" t="s">
        <v>303</v>
      </c>
      <c r="I56" s="338" t="s">
        <v>304</v>
      </c>
      <c r="J56" s="122">
        <v>1</v>
      </c>
      <c r="K56" s="339" t="s">
        <v>198</v>
      </c>
      <c r="L56" s="231">
        <f t="shared" si="0"/>
        <v>212000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212000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336" t="s">
        <v>199</v>
      </c>
      <c r="AE56" s="336" t="s">
        <v>200</v>
      </c>
      <c r="AF56" s="336" t="s">
        <v>213</v>
      </c>
      <c r="AG56" s="231">
        <f t="shared" si="1"/>
        <v>108600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108600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231">
        <v>0</v>
      </c>
      <c r="AW56" s="231">
        <v>0</v>
      </c>
      <c r="AX56" s="231">
        <v>0</v>
      </c>
    </row>
    <row r="57" spans="1:50" s="24" customFormat="1" ht="90.75" customHeight="1" x14ac:dyDescent="0.2">
      <c r="B57" s="155" t="s">
        <v>192</v>
      </c>
      <c r="C57" s="332" t="s">
        <v>42</v>
      </c>
      <c r="D57" s="162" t="s">
        <v>305</v>
      </c>
      <c r="E57" s="75" t="s">
        <v>306</v>
      </c>
      <c r="F57" s="333">
        <v>2017730010058</v>
      </c>
      <c r="G57" s="334" t="s">
        <v>307</v>
      </c>
      <c r="H57" s="31" t="s">
        <v>308</v>
      </c>
      <c r="I57" s="338" t="s">
        <v>309</v>
      </c>
      <c r="J57" s="345">
        <v>0.75</v>
      </c>
      <c r="K57" s="339" t="s">
        <v>198</v>
      </c>
      <c r="L57" s="231">
        <f t="shared" si="0"/>
        <v>35100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24800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10300</v>
      </c>
      <c r="Z57" s="231">
        <v>0</v>
      </c>
      <c r="AA57" s="231">
        <v>0</v>
      </c>
      <c r="AB57" s="231">
        <v>0</v>
      </c>
      <c r="AC57" s="231">
        <v>0</v>
      </c>
      <c r="AD57" s="336" t="s">
        <v>199</v>
      </c>
      <c r="AE57" s="336" t="s">
        <v>200</v>
      </c>
      <c r="AF57" s="336" t="s">
        <v>229</v>
      </c>
      <c r="AG57" s="231">
        <f t="shared" si="1"/>
        <v>33000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22700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10300</v>
      </c>
      <c r="AU57" s="231">
        <v>0</v>
      </c>
      <c r="AV57" s="231">
        <v>0</v>
      </c>
      <c r="AW57" s="231">
        <v>0</v>
      </c>
      <c r="AX57" s="231">
        <v>0</v>
      </c>
    </row>
    <row r="58" spans="1:50" s="24" customFormat="1" ht="90.75" customHeight="1" x14ac:dyDescent="0.2">
      <c r="B58" s="155" t="s">
        <v>192</v>
      </c>
      <c r="C58" s="332" t="s">
        <v>42</v>
      </c>
      <c r="D58" s="162" t="s">
        <v>305</v>
      </c>
      <c r="E58" s="75" t="s">
        <v>306</v>
      </c>
      <c r="F58" s="333">
        <v>2017730010058</v>
      </c>
      <c r="G58" s="334" t="s">
        <v>307</v>
      </c>
      <c r="H58" s="31" t="s">
        <v>310</v>
      </c>
      <c r="I58" s="338" t="s">
        <v>311</v>
      </c>
      <c r="J58" s="122">
        <v>50</v>
      </c>
      <c r="K58" s="339" t="s">
        <v>198</v>
      </c>
      <c r="L58" s="231">
        <f t="shared" si="0"/>
        <v>35100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24800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10300</v>
      </c>
      <c r="Z58" s="231">
        <v>0</v>
      </c>
      <c r="AA58" s="231">
        <v>0</v>
      </c>
      <c r="AB58" s="231">
        <v>0</v>
      </c>
      <c r="AC58" s="231">
        <v>0</v>
      </c>
      <c r="AD58" s="336" t="s">
        <v>199</v>
      </c>
      <c r="AE58" s="336" t="s">
        <v>200</v>
      </c>
      <c r="AF58" s="336" t="s">
        <v>229</v>
      </c>
      <c r="AG58" s="231">
        <f t="shared" si="1"/>
        <v>33000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22700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10300</v>
      </c>
      <c r="AU58" s="231">
        <v>0</v>
      </c>
      <c r="AV58" s="231">
        <v>0</v>
      </c>
      <c r="AW58" s="231">
        <v>0</v>
      </c>
      <c r="AX58" s="231">
        <v>0</v>
      </c>
    </row>
    <row r="59" spans="1:50" s="24" customFormat="1" ht="90.75" customHeight="1" x14ac:dyDescent="0.2">
      <c r="B59" s="155" t="s">
        <v>192</v>
      </c>
      <c r="C59" s="332" t="s">
        <v>42</v>
      </c>
      <c r="D59" s="162" t="s">
        <v>312</v>
      </c>
      <c r="E59" s="75" t="s">
        <v>313</v>
      </c>
      <c r="F59" s="333">
        <v>2017730010075</v>
      </c>
      <c r="G59" s="334" t="s">
        <v>314</v>
      </c>
      <c r="H59" s="31" t="s">
        <v>315</v>
      </c>
      <c r="I59" s="338" t="s">
        <v>316</v>
      </c>
      <c r="J59" s="122">
        <v>1</v>
      </c>
      <c r="K59" s="339" t="s">
        <v>198</v>
      </c>
      <c r="L59" s="231">
        <f t="shared" si="0"/>
        <v>18166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18166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336" t="s">
        <v>199</v>
      </c>
      <c r="AE59" s="336" t="s">
        <v>200</v>
      </c>
      <c r="AF59" s="336" t="s">
        <v>256</v>
      </c>
      <c r="AG59" s="231">
        <f t="shared" si="1"/>
        <v>18166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18166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231">
        <v>0</v>
      </c>
      <c r="AW59" s="231">
        <v>0</v>
      </c>
      <c r="AX59" s="231">
        <v>0</v>
      </c>
    </row>
    <row r="60" spans="1:50" s="33" customFormat="1" ht="90.75" customHeight="1" x14ac:dyDescent="0.2">
      <c r="A60" s="24"/>
      <c r="B60" s="155" t="s">
        <v>192</v>
      </c>
      <c r="C60" s="332" t="s">
        <v>42</v>
      </c>
      <c r="D60" s="162" t="s">
        <v>312</v>
      </c>
      <c r="E60" s="75" t="s">
        <v>313</v>
      </c>
      <c r="F60" s="333">
        <v>2017730010075</v>
      </c>
      <c r="G60" s="334" t="s">
        <v>314</v>
      </c>
      <c r="H60" s="31" t="s">
        <v>317</v>
      </c>
      <c r="I60" s="338" t="s">
        <v>318</v>
      </c>
      <c r="J60" s="122">
        <v>1</v>
      </c>
      <c r="K60" s="339" t="s">
        <v>198</v>
      </c>
      <c r="L60" s="231">
        <f t="shared" si="0"/>
        <v>40700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40700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336" t="s">
        <v>199</v>
      </c>
      <c r="AE60" s="336" t="s">
        <v>200</v>
      </c>
      <c r="AF60" s="336" t="s">
        <v>256</v>
      </c>
      <c r="AG60" s="231">
        <f t="shared" si="1"/>
        <v>40700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40700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231">
        <v>0</v>
      </c>
      <c r="AW60" s="231">
        <v>0</v>
      </c>
      <c r="AX60" s="231">
        <v>0</v>
      </c>
    </row>
    <row r="61" spans="1:50" s="33" customFormat="1" ht="90.75" customHeight="1" x14ac:dyDescent="0.2">
      <c r="A61" s="24"/>
      <c r="B61" s="155" t="s">
        <v>192</v>
      </c>
      <c r="C61" s="332" t="s">
        <v>42</v>
      </c>
      <c r="D61" s="162" t="s">
        <v>312</v>
      </c>
      <c r="E61" s="75" t="s">
        <v>313</v>
      </c>
      <c r="F61" s="333">
        <v>2017730010075</v>
      </c>
      <c r="G61" s="334" t="s">
        <v>314</v>
      </c>
      <c r="H61" s="31" t="s">
        <v>319</v>
      </c>
      <c r="I61" s="338" t="s">
        <v>320</v>
      </c>
      <c r="J61" s="122">
        <v>1</v>
      </c>
      <c r="K61" s="339" t="s">
        <v>198</v>
      </c>
      <c r="L61" s="231">
        <f t="shared" si="0"/>
        <v>83697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63097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20600</v>
      </c>
      <c r="Z61" s="231">
        <v>0</v>
      </c>
      <c r="AA61" s="231">
        <v>0</v>
      </c>
      <c r="AB61" s="231">
        <v>0</v>
      </c>
      <c r="AC61" s="231">
        <v>0</v>
      </c>
      <c r="AD61" s="336" t="s">
        <v>199</v>
      </c>
      <c r="AE61" s="336" t="s">
        <v>200</v>
      </c>
      <c r="AF61" s="336" t="s">
        <v>256</v>
      </c>
      <c r="AG61" s="231">
        <f t="shared" si="1"/>
        <v>80751</v>
      </c>
      <c r="AH61" s="231">
        <v>0</v>
      </c>
      <c r="AI61" s="231">
        <v>0</v>
      </c>
      <c r="AJ61" s="231">
        <v>0</v>
      </c>
      <c r="AK61" s="231">
        <v>0</v>
      </c>
      <c r="AL61" s="231">
        <v>0</v>
      </c>
      <c r="AM61" s="231">
        <v>60151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20600</v>
      </c>
      <c r="AU61" s="231">
        <v>0</v>
      </c>
      <c r="AV61" s="231">
        <v>0</v>
      </c>
      <c r="AW61" s="231">
        <v>0</v>
      </c>
      <c r="AX61" s="231">
        <v>0</v>
      </c>
    </row>
    <row r="62" spans="1:50" s="33" customFormat="1" ht="90.75" customHeight="1" x14ac:dyDescent="0.2">
      <c r="A62" s="24"/>
      <c r="B62" s="155" t="s">
        <v>192</v>
      </c>
      <c r="C62" s="332" t="s">
        <v>42</v>
      </c>
      <c r="D62" s="162" t="s">
        <v>312</v>
      </c>
      <c r="E62" s="75" t="s">
        <v>313</v>
      </c>
      <c r="F62" s="333">
        <v>2017730010075</v>
      </c>
      <c r="G62" s="334" t="s">
        <v>314</v>
      </c>
      <c r="H62" s="31" t="s">
        <v>321</v>
      </c>
      <c r="I62" s="338" t="s">
        <v>322</v>
      </c>
      <c r="J62" s="351">
        <v>0.99739999999999995</v>
      </c>
      <c r="K62" s="339" t="s">
        <v>198</v>
      </c>
      <c r="L62" s="231">
        <f t="shared" si="0"/>
        <v>60052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60052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336" t="s">
        <v>199</v>
      </c>
      <c r="AE62" s="336" t="s">
        <v>200</v>
      </c>
      <c r="AF62" s="336" t="s">
        <v>256</v>
      </c>
      <c r="AG62" s="231">
        <f t="shared" si="1"/>
        <v>60050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60050</v>
      </c>
      <c r="AN62" s="231">
        <v>0</v>
      </c>
      <c r="AO62" s="231">
        <v>0</v>
      </c>
      <c r="AP62" s="231">
        <v>0</v>
      </c>
      <c r="AQ62" s="231">
        <v>0</v>
      </c>
      <c r="AR62" s="231">
        <v>0</v>
      </c>
      <c r="AS62" s="231">
        <v>0</v>
      </c>
      <c r="AT62" s="231">
        <v>0</v>
      </c>
      <c r="AU62" s="231">
        <v>0</v>
      </c>
      <c r="AV62" s="231">
        <v>0</v>
      </c>
      <c r="AW62" s="231">
        <v>0</v>
      </c>
      <c r="AX62" s="231">
        <v>0</v>
      </c>
    </row>
    <row r="63" spans="1:50" s="33" customFormat="1" ht="90.75" customHeight="1" x14ac:dyDescent="0.2">
      <c r="A63" s="24"/>
      <c r="B63" s="155" t="s">
        <v>192</v>
      </c>
      <c r="C63" s="332" t="s">
        <v>42</v>
      </c>
      <c r="D63" s="162" t="s">
        <v>312</v>
      </c>
      <c r="E63" s="75" t="s">
        <v>313</v>
      </c>
      <c r="F63" s="333">
        <v>2017730010075</v>
      </c>
      <c r="G63" s="334" t="s">
        <v>314</v>
      </c>
      <c r="H63" s="31" t="s">
        <v>323</v>
      </c>
      <c r="I63" s="338" t="s">
        <v>324</v>
      </c>
      <c r="J63" s="346">
        <v>1</v>
      </c>
      <c r="K63" s="339" t="s">
        <v>198</v>
      </c>
      <c r="L63" s="231">
        <f t="shared" si="0"/>
        <v>157569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157569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336" t="s">
        <v>199</v>
      </c>
      <c r="AE63" s="336" t="s">
        <v>200</v>
      </c>
      <c r="AF63" s="336" t="s">
        <v>256</v>
      </c>
      <c r="AG63" s="231">
        <f t="shared" si="1"/>
        <v>57800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57800</v>
      </c>
      <c r="AN63" s="231">
        <v>0</v>
      </c>
      <c r="AO63" s="231">
        <v>0</v>
      </c>
      <c r="AP63" s="231">
        <v>0</v>
      </c>
      <c r="AQ63" s="231">
        <v>0</v>
      </c>
      <c r="AR63" s="231">
        <v>0</v>
      </c>
      <c r="AS63" s="231">
        <v>0</v>
      </c>
      <c r="AT63" s="231">
        <v>0</v>
      </c>
      <c r="AU63" s="231">
        <v>0</v>
      </c>
      <c r="AV63" s="231">
        <v>0</v>
      </c>
      <c r="AW63" s="231">
        <v>0</v>
      </c>
      <c r="AX63" s="231">
        <v>0</v>
      </c>
    </row>
    <row r="64" spans="1:50" s="24" customFormat="1" ht="90.75" customHeight="1" x14ac:dyDescent="0.2">
      <c r="B64" s="155" t="s">
        <v>192</v>
      </c>
      <c r="C64" s="332" t="s">
        <v>42</v>
      </c>
      <c r="D64" s="162" t="s">
        <v>312</v>
      </c>
      <c r="E64" s="75" t="s">
        <v>313</v>
      </c>
      <c r="F64" s="333">
        <v>2017730010075</v>
      </c>
      <c r="G64" s="334" t="s">
        <v>314</v>
      </c>
      <c r="H64" s="31" t="s">
        <v>325</v>
      </c>
      <c r="I64" s="338" t="s">
        <v>326</v>
      </c>
      <c r="J64" s="122">
        <v>0</v>
      </c>
      <c r="K64" s="339" t="s">
        <v>198</v>
      </c>
      <c r="L64" s="231">
        <f t="shared" si="0"/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336" t="s">
        <v>199</v>
      </c>
      <c r="AE64" s="336" t="s">
        <v>200</v>
      </c>
      <c r="AF64" s="336" t="s">
        <v>256</v>
      </c>
      <c r="AG64" s="231">
        <f t="shared" si="1"/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  <c r="AO64" s="231">
        <v>0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  <c r="AU64" s="231">
        <v>0</v>
      </c>
      <c r="AV64" s="231">
        <v>0</v>
      </c>
      <c r="AW64" s="231">
        <v>0</v>
      </c>
      <c r="AX64" s="231">
        <v>0</v>
      </c>
    </row>
    <row r="65" spans="1:50" s="24" customFormat="1" ht="90.75" customHeight="1" x14ac:dyDescent="0.2">
      <c r="B65" s="155" t="s">
        <v>192</v>
      </c>
      <c r="C65" s="332" t="s">
        <v>42</v>
      </c>
      <c r="D65" s="162" t="s">
        <v>312</v>
      </c>
      <c r="E65" s="75" t="s">
        <v>313</v>
      </c>
      <c r="F65" s="333">
        <v>2017730010075</v>
      </c>
      <c r="G65" s="334" t="s">
        <v>314</v>
      </c>
      <c r="H65" s="31" t="s">
        <v>327</v>
      </c>
      <c r="I65" s="338" t="s">
        <v>328</v>
      </c>
      <c r="J65" s="122">
        <v>1</v>
      </c>
      <c r="K65" s="339" t="s">
        <v>198</v>
      </c>
      <c r="L65" s="231">
        <f t="shared" si="0"/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336" t="s">
        <v>199</v>
      </c>
      <c r="AE65" s="336" t="s">
        <v>200</v>
      </c>
      <c r="AF65" s="336" t="s">
        <v>229</v>
      </c>
      <c r="AG65" s="231">
        <f t="shared" si="1"/>
        <v>0</v>
      </c>
      <c r="AH65" s="231">
        <v>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0</v>
      </c>
      <c r="AO65" s="231">
        <v>0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1">
        <v>0</v>
      </c>
      <c r="AV65" s="231">
        <v>0</v>
      </c>
      <c r="AW65" s="231">
        <v>0</v>
      </c>
      <c r="AX65" s="231">
        <v>0</v>
      </c>
    </row>
    <row r="66" spans="1:50" s="24" customFormat="1" ht="90.75" customHeight="1" x14ac:dyDescent="0.2">
      <c r="B66" s="155" t="s">
        <v>192</v>
      </c>
      <c r="C66" s="332" t="s">
        <v>42</v>
      </c>
      <c r="D66" s="162" t="s">
        <v>312</v>
      </c>
      <c r="E66" s="75" t="s">
        <v>313</v>
      </c>
      <c r="F66" s="333">
        <v>2017730010075</v>
      </c>
      <c r="G66" s="334" t="s">
        <v>314</v>
      </c>
      <c r="H66" s="31" t="s">
        <v>329</v>
      </c>
      <c r="I66" s="338" t="s">
        <v>330</v>
      </c>
      <c r="J66" s="122">
        <v>1</v>
      </c>
      <c r="K66" s="339" t="s">
        <v>198</v>
      </c>
      <c r="L66" s="231">
        <f t="shared" si="0"/>
        <v>25200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25200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336" t="s">
        <v>199</v>
      </c>
      <c r="AE66" s="336" t="s">
        <v>200</v>
      </c>
      <c r="AF66" s="336" t="s">
        <v>229</v>
      </c>
      <c r="AG66" s="231">
        <f t="shared" si="1"/>
        <v>25200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25200</v>
      </c>
      <c r="AN66" s="231">
        <v>0</v>
      </c>
      <c r="AO66" s="231">
        <v>0</v>
      </c>
      <c r="AP66" s="231">
        <v>0</v>
      </c>
      <c r="AQ66" s="231">
        <v>0</v>
      </c>
      <c r="AR66" s="231">
        <v>0</v>
      </c>
      <c r="AS66" s="231">
        <v>0</v>
      </c>
      <c r="AT66" s="231">
        <v>0</v>
      </c>
      <c r="AU66" s="231">
        <v>0</v>
      </c>
      <c r="AV66" s="231">
        <v>0</v>
      </c>
      <c r="AW66" s="231">
        <v>0</v>
      </c>
      <c r="AX66" s="231">
        <v>0</v>
      </c>
    </row>
    <row r="67" spans="1:50" s="24" customFormat="1" ht="90.75" customHeight="1" x14ac:dyDescent="0.2">
      <c r="B67" s="155"/>
      <c r="C67" s="332"/>
      <c r="D67" s="162" t="s">
        <v>312</v>
      </c>
      <c r="E67" s="75" t="s">
        <v>313</v>
      </c>
      <c r="F67" s="333">
        <v>2017730010075</v>
      </c>
      <c r="G67" s="334" t="s">
        <v>314</v>
      </c>
      <c r="H67" s="31" t="s">
        <v>331</v>
      </c>
      <c r="I67" s="338" t="s">
        <v>332</v>
      </c>
      <c r="J67" s="122">
        <v>1</v>
      </c>
      <c r="K67" s="339" t="s">
        <v>198</v>
      </c>
      <c r="L67" s="231">
        <f t="shared" si="0"/>
        <v>353546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157546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196000</v>
      </c>
      <c r="Z67" s="231">
        <v>0</v>
      </c>
      <c r="AA67" s="231">
        <v>0</v>
      </c>
      <c r="AB67" s="231">
        <v>0</v>
      </c>
      <c r="AC67" s="231">
        <v>0</v>
      </c>
      <c r="AD67" s="336" t="s">
        <v>199</v>
      </c>
      <c r="AE67" s="336" t="s">
        <v>200</v>
      </c>
      <c r="AF67" s="336" t="s">
        <v>256</v>
      </c>
      <c r="AG67" s="231">
        <f t="shared" si="1"/>
        <v>385775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205575</v>
      </c>
      <c r="AN67" s="231">
        <v>0</v>
      </c>
      <c r="AO67" s="231">
        <v>0</v>
      </c>
      <c r="AP67" s="231">
        <v>0</v>
      </c>
      <c r="AQ67" s="231">
        <v>0</v>
      </c>
      <c r="AR67" s="231">
        <v>0</v>
      </c>
      <c r="AS67" s="231">
        <v>0</v>
      </c>
      <c r="AT67" s="231">
        <v>180200</v>
      </c>
      <c r="AU67" s="231">
        <v>0</v>
      </c>
      <c r="AV67" s="231">
        <v>0</v>
      </c>
      <c r="AW67" s="231">
        <v>0</v>
      </c>
      <c r="AX67" s="231">
        <v>0</v>
      </c>
    </row>
    <row r="68" spans="1:50" s="33" customFormat="1" ht="95.25" customHeight="1" x14ac:dyDescent="0.2">
      <c r="A68" s="24"/>
      <c r="B68" s="155" t="s">
        <v>192</v>
      </c>
      <c r="C68" s="332" t="s">
        <v>42</v>
      </c>
      <c r="D68" s="162" t="s">
        <v>333</v>
      </c>
      <c r="E68" s="75" t="s">
        <v>334</v>
      </c>
      <c r="F68" s="333">
        <v>2017730010078</v>
      </c>
      <c r="G68" s="334" t="s">
        <v>335</v>
      </c>
      <c r="H68" s="31" t="s">
        <v>336</v>
      </c>
      <c r="I68" s="338" t="s">
        <v>337</v>
      </c>
      <c r="J68" s="347">
        <v>1</v>
      </c>
      <c r="K68" s="339" t="s">
        <v>198</v>
      </c>
      <c r="L68" s="231">
        <f t="shared" si="0"/>
        <v>189292861</v>
      </c>
      <c r="M68" s="231">
        <v>0</v>
      </c>
      <c r="N68" s="231">
        <v>0</v>
      </c>
      <c r="O68" s="231">
        <v>10985750</v>
      </c>
      <c r="P68" s="231">
        <v>116532991</v>
      </c>
      <c r="Q68" s="231">
        <v>0</v>
      </c>
      <c r="R68" s="231">
        <v>61619453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154667</v>
      </c>
      <c r="Z68" s="231">
        <v>0</v>
      </c>
      <c r="AA68" s="231">
        <v>0</v>
      </c>
      <c r="AB68" s="231">
        <v>0</v>
      </c>
      <c r="AC68" s="231">
        <v>0</v>
      </c>
      <c r="AD68" s="336" t="s">
        <v>199</v>
      </c>
      <c r="AE68" s="336" t="s">
        <v>200</v>
      </c>
      <c r="AF68" s="336" t="s">
        <v>338</v>
      </c>
      <c r="AG68" s="231">
        <f t="shared" si="1"/>
        <v>97144728</v>
      </c>
      <c r="AH68" s="231">
        <v>0</v>
      </c>
      <c r="AI68" s="231">
        <v>0</v>
      </c>
      <c r="AJ68" s="231">
        <v>5238553</v>
      </c>
      <c r="AK68" s="231">
        <v>61271476</v>
      </c>
      <c r="AL68" s="231">
        <v>0</v>
      </c>
      <c r="AM68" s="231">
        <v>30500032</v>
      </c>
      <c r="AN68" s="231">
        <v>0</v>
      </c>
      <c r="AO68" s="231">
        <v>0</v>
      </c>
      <c r="AP68" s="231">
        <v>0</v>
      </c>
      <c r="AQ68" s="231">
        <v>0</v>
      </c>
      <c r="AR68" s="231">
        <v>0</v>
      </c>
      <c r="AS68" s="231">
        <v>0</v>
      </c>
      <c r="AT68" s="231">
        <v>134667</v>
      </c>
      <c r="AU68" s="231">
        <v>0</v>
      </c>
      <c r="AV68" s="231">
        <v>0</v>
      </c>
      <c r="AW68" s="231">
        <v>0</v>
      </c>
      <c r="AX68" s="231">
        <v>0</v>
      </c>
    </row>
    <row r="69" spans="1:50" s="33" customFormat="1" ht="95.25" customHeight="1" x14ac:dyDescent="0.2">
      <c r="A69" s="24"/>
      <c r="B69" s="155" t="s">
        <v>192</v>
      </c>
      <c r="C69" s="332" t="s">
        <v>42</v>
      </c>
      <c r="D69" s="162" t="s">
        <v>333</v>
      </c>
      <c r="E69" s="75" t="s">
        <v>334</v>
      </c>
      <c r="F69" s="333">
        <v>2017730010078</v>
      </c>
      <c r="G69" s="334" t="s">
        <v>335</v>
      </c>
      <c r="H69" s="31" t="s">
        <v>339</v>
      </c>
      <c r="I69" s="338" t="s">
        <v>340</v>
      </c>
      <c r="J69" s="347">
        <v>1</v>
      </c>
      <c r="K69" s="339" t="s">
        <v>198</v>
      </c>
      <c r="L69" s="231">
        <f t="shared" si="0"/>
        <v>1919251</v>
      </c>
      <c r="M69" s="231">
        <v>0</v>
      </c>
      <c r="N69" s="231">
        <v>0</v>
      </c>
      <c r="O69" s="231">
        <v>0</v>
      </c>
      <c r="P69" s="231">
        <v>9910</v>
      </c>
      <c r="Q69" s="231">
        <v>0</v>
      </c>
      <c r="R69" s="231">
        <v>1853951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55390</v>
      </c>
      <c r="Z69" s="231">
        <v>0</v>
      </c>
      <c r="AA69" s="231">
        <v>0</v>
      </c>
      <c r="AB69" s="231">
        <v>0</v>
      </c>
      <c r="AC69" s="231">
        <v>0</v>
      </c>
      <c r="AD69" s="336" t="s">
        <v>199</v>
      </c>
      <c r="AE69" s="336" t="s">
        <v>200</v>
      </c>
      <c r="AF69" s="336" t="s">
        <v>338</v>
      </c>
      <c r="AG69" s="231">
        <f t="shared" si="1"/>
        <v>1180702</v>
      </c>
      <c r="AH69" s="231">
        <v>0</v>
      </c>
      <c r="AI69" s="231">
        <v>0</v>
      </c>
      <c r="AJ69" s="231">
        <v>0</v>
      </c>
      <c r="AK69" s="231">
        <v>7222</v>
      </c>
      <c r="AL69" s="231">
        <v>0</v>
      </c>
      <c r="AM69" s="231">
        <v>1137080</v>
      </c>
      <c r="AN69" s="231">
        <v>0</v>
      </c>
      <c r="AO69" s="231">
        <v>0</v>
      </c>
      <c r="AP69" s="231">
        <v>0</v>
      </c>
      <c r="AQ69" s="231">
        <v>0</v>
      </c>
      <c r="AR69" s="231">
        <v>0</v>
      </c>
      <c r="AS69" s="231">
        <v>0</v>
      </c>
      <c r="AT69" s="231">
        <v>36400</v>
      </c>
      <c r="AU69" s="231">
        <v>0</v>
      </c>
      <c r="AV69" s="231">
        <v>0</v>
      </c>
      <c r="AW69" s="231">
        <v>0</v>
      </c>
      <c r="AX69" s="231">
        <v>0</v>
      </c>
    </row>
    <row r="70" spans="1:50" s="33" customFormat="1" ht="95.25" customHeight="1" x14ac:dyDescent="0.2">
      <c r="A70" s="24"/>
      <c r="B70" s="155" t="s">
        <v>192</v>
      </c>
      <c r="C70" s="332" t="s">
        <v>42</v>
      </c>
      <c r="D70" s="162" t="s">
        <v>333</v>
      </c>
      <c r="E70" s="75" t="s">
        <v>334</v>
      </c>
      <c r="F70" s="333">
        <v>2017730010078</v>
      </c>
      <c r="G70" s="334" t="s">
        <v>335</v>
      </c>
      <c r="H70" s="31" t="s">
        <v>341</v>
      </c>
      <c r="I70" s="338" t="s">
        <v>342</v>
      </c>
      <c r="J70" s="122">
        <v>0</v>
      </c>
      <c r="K70" s="339" t="s">
        <v>198</v>
      </c>
      <c r="L70" s="231">
        <f t="shared" si="0"/>
        <v>390133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390133</v>
      </c>
      <c r="Z70" s="231">
        <v>0</v>
      </c>
      <c r="AA70" s="231">
        <v>0</v>
      </c>
      <c r="AB70" s="231">
        <v>0</v>
      </c>
      <c r="AC70" s="231">
        <v>0</v>
      </c>
      <c r="AD70" s="336" t="s">
        <v>199</v>
      </c>
      <c r="AE70" s="336" t="s">
        <v>200</v>
      </c>
      <c r="AF70" s="336" t="s">
        <v>338</v>
      </c>
      <c r="AG70" s="231">
        <f t="shared" si="1"/>
        <v>347400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  <c r="AO70" s="231">
        <v>0</v>
      </c>
      <c r="AP70" s="231">
        <v>0</v>
      </c>
      <c r="AQ70" s="231">
        <v>0</v>
      </c>
      <c r="AR70" s="231">
        <v>0</v>
      </c>
      <c r="AS70" s="231">
        <v>0</v>
      </c>
      <c r="AT70" s="231">
        <v>347400</v>
      </c>
      <c r="AU70" s="231">
        <v>0</v>
      </c>
      <c r="AV70" s="231">
        <v>0</v>
      </c>
      <c r="AW70" s="231">
        <v>0</v>
      </c>
      <c r="AX70" s="231">
        <v>0</v>
      </c>
    </row>
    <row r="71" spans="1:50" s="24" customFormat="1" ht="95.25" customHeight="1" x14ac:dyDescent="0.2">
      <c r="B71" s="155" t="s">
        <v>192</v>
      </c>
      <c r="C71" s="332" t="s">
        <v>42</v>
      </c>
      <c r="D71" s="162" t="s">
        <v>333</v>
      </c>
      <c r="E71" s="75" t="s">
        <v>334</v>
      </c>
      <c r="F71" s="333">
        <v>2017730010078</v>
      </c>
      <c r="G71" s="334" t="s">
        <v>335</v>
      </c>
      <c r="H71" s="31" t="s">
        <v>343</v>
      </c>
      <c r="I71" s="338" t="s">
        <v>344</v>
      </c>
      <c r="J71" s="352">
        <v>1</v>
      </c>
      <c r="K71" s="339" t="s">
        <v>198</v>
      </c>
      <c r="L71" s="231">
        <f t="shared" si="0"/>
        <v>3565997</v>
      </c>
      <c r="M71" s="231">
        <v>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3565997</v>
      </c>
      <c r="Z71" s="231">
        <v>0</v>
      </c>
      <c r="AA71" s="231">
        <v>0</v>
      </c>
      <c r="AB71" s="231">
        <v>0</v>
      </c>
      <c r="AC71" s="231">
        <v>0</v>
      </c>
      <c r="AD71" s="336" t="s">
        <v>199</v>
      </c>
      <c r="AE71" s="336" t="s">
        <v>200</v>
      </c>
      <c r="AF71" s="336" t="s">
        <v>345</v>
      </c>
      <c r="AG71" s="231">
        <f t="shared" si="1"/>
        <v>3565997</v>
      </c>
      <c r="AH71" s="231">
        <v>0</v>
      </c>
      <c r="AI71" s="231">
        <v>0</v>
      </c>
      <c r="AJ71" s="231">
        <v>0</v>
      </c>
      <c r="AK71" s="231">
        <v>0</v>
      </c>
      <c r="AL71" s="231">
        <v>0</v>
      </c>
      <c r="AM71" s="231">
        <v>0</v>
      </c>
      <c r="AN71" s="231">
        <v>0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3565997</v>
      </c>
      <c r="AU71" s="231">
        <v>0</v>
      </c>
      <c r="AV71" s="231">
        <v>0</v>
      </c>
      <c r="AW71" s="231">
        <v>0</v>
      </c>
      <c r="AX71" s="231">
        <v>0</v>
      </c>
    </row>
    <row r="72" spans="1:50" s="24" customFormat="1" ht="95.25" customHeight="1" x14ac:dyDescent="0.2">
      <c r="B72" s="155" t="s">
        <v>192</v>
      </c>
      <c r="C72" s="332" t="s">
        <v>42</v>
      </c>
      <c r="D72" s="162" t="s">
        <v>333</v>
      </c>
      <c r="E72" s="75" t="s">
        <v>334</v>
      </c>
      <c r="F72" s="333">
        <v>2017730010078</v>
      </c>
      <c r="G72" s="334" t="s">
        <v>335</v>
      </c>
      <c r="H72" s="31" t="s">
        <v>346</v>
      </c>
      <c r="I72" s="338" t="s">
        <v>347</v>
      </c>
      <c r="J72" s="122">
        <v>1</v>
      </c>
      <c r="K72" s="339" t="s">
        <v>198</v>
      </c>
      <c r="L72" s="231">
        <f t="shared" si="0"/>
        <v>0</v>
      </c>
      <c r="M72" s="231">
        <v>0</v>
      </c>
      <c r="N72" s="231">
        <v>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336" t="s">
        <v>199</v>
      </c>
      <c r="AE72" s="336" t="s">
        <v>200</v>
      </c>
      <c r="AF72" s="336" t="s">
        <v>338</v>
      </c>
      <c r="AG72" s="231">
        <f t="shared" si="1"/>
        <v>0</v>
      </c>
      <c r="AH72" s="231">
        <v>0</v>
      </c>
      <c r="AI72" s="231">
        <v>0</v>
      </c>
      <c r="AJ72" s="231">
        <v>0</v>
      </c>
      <c r="AK72" s="231">
        <v>0</v>
      </c>
      <c r="AL72" s="231">
        <v>0</v>
      </c>
      <c r="AM72" s="231">
        <v>0</v>
      </c>
      <c r="AN72" s="231">
        <v>0</v>
      </c>
      <c r="AO72" s="231">
        <v>0</v>
      </c>
      <c r="AP72" s="231">
        <v>0</v>
      </c>
      <c r="AQ72" s="231">
        <v>0</v>
      </c>
      <c r="AR72" s="231">
        <v>0</v>
      </c>
      <c r="AS72" s="231">
        <v>0</v>
      </c>
      <c r="AT72" s="231">
        <v>0</v>
      </c>
      <c r="AU72" s="231">
        <v>0</v>
      </c>
      <c r="AV72" s="231">
        <v>0</v>
      </c>
      <c r="AW72" s="231">
        <v>0</v>
      </c>
      <c r="AX72" s="231">
        <v>0</v>
      </c>
    </row>
    <row r="73" spans="1:50" s="33" customFormat="1" ht="95.25" customHeight="1" x14ac:dyDescent="0.2">
      <c r="A73" s="24"/>
      <c r="B73" s="155" t="s">
        <v>192</v>
      </c>
      <c r="C73" s="332" t="s">
        <v>42</v>
      </c>
      <c r="D73" s="162" t="s">
        <v>333</v>
      </c>
      <c r="E73" s="75" t="s">
        <v>334</v>
      </c>
      <c r="F73" s="333">
        <v>2017730010078</v>
      </c>
      <c r="G73" s="334" t="s">
        <v>335</v>
      </c>
      <c r="H73" s="31" t="s">
        <v>348</v>
      </c>
      <c r="I73" s="338" t="s">
        <v>349</v>
      </c>
      <c r="J73" s="122">
        <v>1</v>
      </c>
      <c r="K73" s="339" t="s">
        <v>198</v>
      </c>
      <c r="L73" s="231">
        <f t="shared" si="0"/>
        <v>3808292</v>
      </c>
      <c r="M73" s="231">
        <v>0</v>
      </c>
      <c r="N73" s="231">
        <v>0</v>
      </c>
      <c r="O73" s="231">
        <v>0</v>
      </c>
      <c r="P73" s="231">
        <v>47165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3761127</v>
      </c>
      <c r="Z73" s="231">
        <v>0</v>
      </c>
      <c r="AA73" s="231">
        <v>0</v>
      </c>
      <c r="AB73" s="231">
        <v>0</v>
      </c>
      <c r="AC73" s="231">
        <v>0</v>
      </c>
      <c r="AD73" s="336" t="s">
        <v>199</v>
      </c>
      <c r="AE73" s="336" t="s">
        <v>200</v>
      </c>
      <c r="AF73" s="336" t="s">
        <v>345</v>
      </c>
      <c r="AG73" s="231">
        <f t="shared" si="1"/>
        <v>3629394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3629394</v>
      </c>
      <c r="AU73" s="231">
        <v>0</v>
      </c>
      <c r="AV73" s="231">
        <v>0</v>
      </c>
      <c r="AW73" s="231">
        <v>0</v>
      </c>
      <c r="AX73" s="231">
        <v>0</v>
      </c>
    </row>
    <row r="74" spans="1:50" s="24" customFormat="1" ht="95.25" customHeight="1" x14ac:dyDescent="0.2">
      <c r="B74" s="155" t="s">
        <v>192</v>
      </c>
      <c r="C74" s="332" t="s">
        <v>42</v>
      </c>
      <c r="D74" s="162" t="s">
        <v>333</v>
      </c>
      <c r="E74" s="75" t="s">
        <v>334</v>
      </c>
      <c r="F74" s="333">
        <v>2017730010078</v>
      </c>
      <c r="G74" s="334" t="s">
        <v>335</v>
      </c>
      <c r="H74" s="31" t="s">
        <v>350</v>
      </c>
      <c r="I74" s="338" t="s">
        <v>351</v>
      </c>
      <c r="J74" s="122">
        <v>1</v>
      </c>
      <c r="K74" s="339" t="s">
        <v>198</v>
      </c>
      <c r="L74" s="231">
        <f t="shared" si="0"/>
        <v>0</v>
      </c>
      <c r="M74" s="231">
        <v>0</v>
      </c>
      <c r="N74" s="231">
        <v>0</v>
      </c>
      <c r="O74" s="231">
        <v>0</v>
      </c>
      <c r="P74" s="231">
        <v>0</v>
      </c>
      <c r="Q74" s="231">
        <v>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0</v>
      </c>
      <c r="AC74" s="231">
        <v>0</v>
      </c>
      <c r="AD74" s="336" t="s">
        <v>199</v>
      </c>
      <c r="AE74" s="336" t="s">
        <v>200</v>
      </c>
      <c r="AF74" s="336" t="s">
        <v>345</v>
      </c>
      <c r="AG74" s="231">
        <f t="shared" si="1"/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1">
        <v>0</v>
      </c>
      <c r="AO74" s="231">
        <v>0</v>
      </c>
      <c r="AP74" s="231">
        <v>0</v>
      </c>
      <c r="AQ74" s="231">
        <v>0</v>
      </c>
      <c r="AR74" s="231">
        <v>0</v>
      </c>
      <c r="AS74" s="231">
        <v>0</v>
      </c>
      <c r="AT74" s="231">
        <v>0</v>
      </c>
      <c r="AU74" s="231">
        <v>0</v>
      </c>
      <c r="AV74" s="231">
        <v>0</v>
      </c>
      <c r="AW74" s="231">
        <v>0</v>
      </c>
      <c r="AX74" s="231">
        <v>0</v>
      </c>
    </row>
    <row r="75" spans="1:50" s="24" customFormat="1" ht="95.1" customHeight="1" x14ac:dyDescent="0.2">
      <c r="B75" s="155" t="s">
        <v>192</v>
      </c>
      <c r="C75" s="332" t="s">
        <v>42</v>
      </c>
      <c r="D75" s="162" t="s">
        <v>333</v>
      </c>
      <c r="E75" s="75" t="s">
        <v>334</v>
      </c>
      <c r="F75" s="333">
        <v>2017730010078</v>
      </c>
      <c r="G75" s="334" t="s">
        <v>335</v>
      </c>
      <c r="H75" s="31" t="s">
        <v>352</v>
      </c>
      <c r="I75" s="338" t="s">
        <v>353</v>
      </c>
      <c r="J75" s="122">
        <v>1</v>
      </c>
      <c r="K75" s="339" t="s">
        <v>198</v>
      </c>
      <c r="L75" s="231">
        <f t="shared" si="0"/>
        <v>605900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605900</v>
      </c>
      <c r="Z75" s="231">
        <v>0</v>
      </c>
      <c r="AA75" s="231">
        <v>0</v>
      </c>
      <c r="AB75" s="231">
        <v>0</v>
      </c>
      <c r="AC75" s="231">
        <v>0</v>
      </c>
      <c r="AD75" s="336" t="s">
        <v>199</v>
      </c>
      <c r="AE75" s="336" t="s">
        <v>200</v>
      </c>
      <c r="AF75" s="336" t="s">
        <v>345</v>
      </c>
      <c r="AG75" s="231">
        <f t="shared" si="1"/>
        <v>605900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  <c r="AO75" s="231">
        <v>0</v>
      </c>
      <c r="AP75" s="231">
        <v>0</v>
      </c>
      <c r="AQ75" s="231">
        <v>0</v>
      </c>
      <c r="AR75" s="231">
        <v>0</v>
      </c>
      <c r="AS75" s="231">
        <v>0</v>
      </c>
      <c r="AT75" s="231">
        <v>605900</v>
      </c>
      <c r="AU75" s="231">
        <v>0</v>
      </c>
      <c r="AV75" s="231">
        <v>0</v>
      </c>
      <c r="AW75" s="231">
        <v>0</v>
      </c>
      <c r="AX75" s="231">
        <v>0</v>
      </c>
    </row>
    <row r="76" spans="1:50" s="24" customFormat="1" ht="95.1" customHeight="1" x14ac:dyDescent="0.2">
      <c r="B76" s="155" t="s">
        <v>192</v>
      </c>
      <c r="C76" s="332" t="s">
        <v>42</v>
      </c>
      <c r="D76" s="162" t="s">
        <v>333</v>
      </c>
      <c r="E76" s="75" t="s">
        <v>334</v>
      </c>
      <c r="F76" s="333">
        <v>2017730010078</v>
      </c>
      <c r="G76" s="334" t="s">
        <v>335</v>
      </c>
      <c r="H76" s="31" t="s">
        <v>354</v>
      </c>
      <c r="I76" s="338" t="s">
        <v>355</v>
      </c>
      <c r="J76" s="122">
        <v>1</v>
      </c>
      <c r="K76" s="339" t="s">
        <v>198</v>
      </c>
      <c r="L76" s="231">
        <f t="shared" si="0"/>
        <v>265904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265904</v>
      </c>
      <c r="Z76" s="231">
        <v>0</v>
      </c>
      <c r="AA76" s="231">
        <v>0</v>
      </c>
      <c r="AB76" s="231">
        <v>0</v>
      </c>
      <c r="AC76" s="231">
        <v>0</v>
      </c>
      <c r="AD76" s="336" t="s">
        <v>199</v>
      </c>
      <c r="AE76" s="336" t="s">
        <v>200</v>
      </c>
      <c r="AF76" s="336" t="s">
        <v>356</v>
      </c>
      <c r="AG76" s="231">
        <f t="shared" si="1"/>
        <v>265904</v>
      </c>
      <c r="AH76" s="231">
        <v>0</v>
      </c>
      <c r="AI76" s="231">
        <v>0</v>
      </c>
      <c r="AJ76" s="231">
        <v>0</v>
      </c>
      <c r="AK76" s="231">
        <v>0</v>
      </c>
      <c r="AL76" s="231">
        <v>0</v>
      </c>
      <c r="AM76" s="231">
        <v>0</v>
      </c>
      <c r="AN76" s="231">
        <v>0</v>
      </c>
      <c r="AO76" s="231">
        <v>0</v>
      </c>
      <c r="AP76" s="231">
        <v>0</v>
      </c>
      <c r="AQ76" s="231">
        <v>0</v>
      </c>
      <c r="AR76" s="231">
        <v>0</v>
      </c>
      <c r="AS76" s="231">
        <v>0</v>
      </c>
      <c r="AT76" s="231">
        <v>265904</v>
      </c>
      <c r="AU76" s="231">
        <v>0</v>
      </c>
      <c r="AV76" s="231">
        <v>0</v>
      </c>
      <c r="AW76" s="231">
        <v>0</v>
      </c>
      <c r="AX76" s="231">
        <v>0</v>
      </c>
    </row>
    <row r="77" spans="1:50" s="24" customFormat="1" ht="95.1" customHeight="1" x14ac:dyDescent="0.2">
      <c r="B77" s="155" t="s">
        <v>192</v>
      </c>
      <c r="C77" s="332" t="s">
        <v>42</v>
      </c>
      <c r="D77" s="162" t="s">
        <v>333</v>
      </c>
      <c r="E77" s="75" t="s">
        <v>334</v>
      </c>
      <c r="F77" s="333">
        <v>2017730010078</v>
      </c>
      <c r="G77" s="334" t="s">
        <v>335</v>
      </c>
      <c r="H77" s="31" t="s">
        <v>357</v>
      </c>
      <c r="I77" s="338" t="s">
        <v>358</v>
      </c>
      <c r="J77" s="347">
        <v>0.95</v>
      </c>
      <c r="K77" s="339" t="s">
        <v>198</v>
      </c>
      <c r="L77" s="231">
        <f t="shared" si="0"/>
        <v>230553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158659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71894</v>
      </c>
      <c r="Z77" s="231">
        <v>0</v>
      </c>
      <c r="AA77" s="231">
        <v>0</v>
      </c>
      <c r="AB77" s="231">
        <v>0</v>
      </c>
      <c r="AC77" s="231">
        <v>0</v>
      </c>
      <c r="AD77" s="336" t="s">
        <v>199</v>
      </c>
      <c r="AE77" s="336" t="s">
        <v>200</v>
      </c>
      <c r="AF77" s="336" t="s">
        <v>359</v>
      </c>
      <c r="AG77" s="231">
        <f t="shared" si="1"/>
        <v>207932.66666666666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145666</v>
      </c>
      <c r="AN77" s="231">
        <v>0</v>
      </c>
      <c r="AO77" s="231">
        <v>0</v>
      </c>
      <c r="AP77" s="231">
        <v>0</v>
      </c>
      <c r="AQ77" s="231">
        <v>0</v>
      </c>
      <c r="AR77" s="231">
        <v>0</v>
      </c>
      <c r="AS77" s="231">
        <v>0</v>
      </c>
      <c r="AT77" s="231">
        <v>62266.666666666664</v>
      </c>
      <c r="AU77" s="231">
        <v>0</v>
      </c>
      <c r="AV77" s="231">
        <v>0</v>
      </c>
      <c r="AW77" s="231">
        <v>0</v>
      </c>
      <c r="AX77" s="231">
        <v>0</v>
      </c>
    </row>
    <row r="78" spans="1:50" s="24" customFormat="1" ht="95.1" customHeight="1" x14ac:dyDescent="0.2">
      <c r="B78" s="155" t="s">
        <v>192</v>
      </c>
      <c r="C78" s="332" t="s">
        <v>42</v>
      </c>
      <c r="D78" s="162" t="s">
        <v>333</v>
      </c>
      <c r="E78" s="75" t="s">
        <v>334</v>
      </c>
      <c r="F78" s="333">
        <v>2017730010078</v>
      </c>
      <c r="G78" s="334" t="s">
        <v>335</v>
      </c>
      <c r="H78" s="31" t="s">
        <v>360</v>
      </c>
      <c r="I78" s="338" t="s">
        <v>361</v>
      </c>
      <c r="J78" s="347">
        <v>1</v>
      </c>
      <c r="K78" s="339" t="s">
        <v>198</v>
      </c>
      <c r="L78" s="231">
        <f t="shared" si="0"/>
        <v>230552</v>
      </c>
      <c r="M78" s="231">
        <v>0</v>
      </c>
      <c r="N78" s="231">
        <v>0</v>
      </c>
      <c r="O78" s="231">
        <v>0</v>
      </c>
      <c r="P78" s="231">
        <v>0</v>
      </c>
      <c r="Q78" s="231">
        <v>0</v>
      </c>
      <c r="R78" s="231">
        <v>158659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71893</v>
      </c>
      <c r="Z78" s="231">
        <v>0</v>
      </c>
      <c r="AA78" s="231">
        <v>0</v>
      </c>
      <c r="AB78" s="231">
        <v>0</v>
      </c>
      <c r="AC78" s="231">
        <v>0</v>
      </c>
      <c r="AD78" s="336" t="s">
        <v>199</v>
      </c>
      <c r="AE78" s="336" t="s">
        <v>200</v>
      </c>
      <c r="AF78" s="336" t="s">
        <v>362</v>
      </c>
      <c r="AG78" s="231">
        <f t="shared" si="1"/>
        <v>207933</v>
      </c>
      <c r="AH78" s="231">
        <v>0</v>
      </c>
      <c r="AI78" s="231">
        <v>0</v>
      </c>
      <c r="AJ78" s="231">
        <v>0</v>
      </c>
      <c r="AK78" s="231">
        <v>0</v>
      </c>
      <c r="AL78" s="231">
        <v>0</v>
      </c>
      <c r="AM78" s="231">
        <v>145666</v>
      </c>
      <c r="AN78" s="231">
        <v>0</v>
      </c>
      <c r="AO78" s="231">
        <v>0</v>
      </c>
      <c r="AP78" s="231">
        <v>0</v>
      </c>
      <c r="AQ78" s="231">
        <v>0</v>
      </c>
      <c r="AR78" s="231">
        <v>0</v>
      </c>
      <c r="AS78" s="231">
        <v>0</v>
      </c>
      <c r="AT78" s="231">
        <v>62267</v>
      </c>
      <c r="AU78" s="231">
        <v>0</v>
      </c>
      <c r="AV78" s="231">
        <v>0</v>
      </c>
      <c r="AW78" s="231">
        <v>0</v>
      </c>
      <c r="AX78" s="231">
        <v>0</v>
      </c>
    </row>
    <row r="79" spans="1:50" s="33" customFormat="1" ht="95.1" customHeight="1" x14ac:dyDescent="0.2">
      <c r="A79" s="24"/>
      <c r="B79" s="155" t="s">
        <v>192</v>
      </c>
      <c r="C79" s="332" t="s">
        <v>42</v>
      </c>
      <c r="D79" s="162" t="s">
        <v>333</v>
      </c>
      <c r="E79" s="75" t="s">
        <v>334</v>
      </c>
      <c r="F79" s="333">
        <v>2017730010078</v>
      </c>
      <c r="G79" s="334" t="s">
        <v>335</v>
      </c>
      <c r="H79" s="31" t="s">
        <v>363</v>
      </c>
      <c r="I79" s="338" t="s">
        <v>364</v>
      </c>
      <c r="J79" s="347">
        <v>1</v>
      </c>
      <c r="K79" s="339" t="s">
        <v>198</v>
      </c>
      <c r="L79" s="231">
        <f t="shared" si="0"/>
        <v>230552</v>
      </c>
      <c r="M79" s="231">
        <v>0</v>
      </c>
      <c r="N79" s="231">
        <v>0</v>
      </c>
      <c r="O79" s="231">
        <v>0</v>
      </c>
      <c r="P79" s="231">
        <v>0</v>
      </c>
      <c r="Q79" s="231">
        <v>0</v>
      </c>
      <c r="R79" s="231">
        <v>158659</v>
      </c>
      <c r="S79" s="231">
        <v>0</v>
      </c>
      <c r="T79" s="231">
        <v>0</v>
      </c>
      <c r="U79" s="231">
        <v>0</v>
      </c>
      <c r="V79" s="231">
        <v>0</v>
      </c>
      <c r="W79" s="231">
        <v>0</v>
      </c>
      <c r="X79" s="231">
        <v>0</v>
      </c>
      <c r="Y79" s="231">
        <v>71893</v>
      </c>
      <c r="Z79" s="231">
        <v>0</v>
      </c>
      <c r="AA79" s="231">
        <v>0</v>
      </c>
      <c r="AB79" s="231">
        <v>0</v>
      </c>
      <c r="AC79" s="231">
        <v>0</v>
      </c>
      <c r="AD79" s="336" t="s">
        <v>199</v>
      </c>
      <c r="AE79" s="336" t="s">
        <v>200</v>
      </c>
      <c r="AF79" s="336" t="s">
        <v>362</v>
      </c>
      <c r="AG79" s="231">
        <f t="shared" si="1"/>
        <v>207932</v>
      </c>
      <c r="AH79" s="231">
        <v>0</v>
      </c>
      <c r="AI79" s="231">
        <v>0</v>
      </c>
      <c r="AJ79" s="231">
        <v>0</v>
      </c>
      <c r="AK79" s="231">
        <v>0</v>
      </c>
      <c r="AL79" s="231">
        <v>0</v>
      </c>
      <c r="AM79" s="231">
        <v>145666</v>
      </c>
      <c r="AN79" s="231">
        <v>0</v>
      </c>
      <c r="AO79" s="231">
        <v>0</v>
      </c>
      <c r="AP79" s="231">
        <v>0</v>
      </c>
      <c r="AQ79" s="231">
        <v>0</v>
      </c>
      <c r="AR79" s="231">
        <v>0</v>
      </c>
      <c r="AS79" s="231">
        <v>0</v>
      </c>
      <c r="AT79" s="231">
        <v>62266</v>
      </c>
      <c r="AU79" s="231">
        <v>0</v>
      </c>
      <c r="AV79" s="231">
        <v>0</v>
      </c>
      <c r="AW79" s="231">
        <v>0</v>
      </c>
      <c r="AX79" s="231">
        <v>0</v>
      </c>
    </row>
    <row r="80" spans="1:50" s="33" customFormat="1" ht="95.1" customHeight="1" x14ac:dyDescent="0.2">
      <c r="A80" s="24"/>
      <c r="B80" s="155" t="s">
        <v>192</v>
      </c>
      <c r="C80" s="332" t="s">
        <v>42</v>
      </c>
      <c r="D80" s="162" t="s">
        <v>333</v>
      </c>
      <c r="E80" s="75" t="s">
        <v>334</v>
      </c>
      <c r="F80" s="333">
        <v>2017730010078</v>
      </c>
      <c r="G80" s="334" t="s">
        <v>335</v>
      </c>
      <c r="H80" s="31" t="s">
        <v>365</v>
      </c>
      <c r="I80" s="338" t="s">
        <v>366</v>
      </c>
      <c r="J80" s="122">
        <v>0</v>
      </c>
      <c r="K80" s="339" t="s">
        <v>198</v>
      </c>
      <c r="L80" s="231">
        <f t="shared" si="0"/>
        <v>2525000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2525000</v>
      </c>
      <c r="Z80" s="231">
        <v>0</v>
      </c>
      <c r="AA80" s="231">
        <v>0</v>
      </c>
      <c r="AB80" s="231">
        <v>0</v>
      </c>
      <c r="AC80" s="231">
        <v>0</v>
      </c>
      <c r="AD80" s="231" t="s">
        <v>199</v>
      </c>
      <c r="AE80" s="336"/>
      <c r="AF80" s="336"/>
      <c r="AG80" s="231">
        <f t="shared" si="1"/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  <c r="AO80" s="231">
        <v>0</v>
      </c>
      <c r="AP80" s="231">
        <v>0</v>
      </c>
      <c r="AQ80" s="231">
        <v>0</v>
      </c>
      <c r="AR80" s="231">
        <v>0</v>
      </c>
      <c r="AS80" s="231">
        <v>0</v>
      </c>
      <c r="AT80" s="231">
        <v>0</v>
      </c>
      <c r="AU80" s="231">
        <v>0</v>
      </c>
      <c r="AV80" s="231">
        <v>0</v>
      </c>
      <c r="AW80" s="231">
        <v>0</v>
      </c>
      <c r="AX80" s="231">
        <v>0</v>
      </c>
    </row>
    <row r="81" spans="1:50" s="24" customFormat="1" ht="95.1" customHeight="1" x14ac:dyDescent="0.2">
      <c r="B81" s="155"/>
      <c r="C81" s="155"/>
      <c r="D81" s="162" t="s">
        <v>333</v>
      </c>
      <c r="E81" s="75" t="s">
        <v>334</v>
      </c>
      <c r="F81" s="333">
        <v>2017730010078</v>
      </c>
      <c r="G81" s="334" t="s">
        <v>335</v>
      </c>
      <c r="H81" s="31" t="s">
        <v>367</v>
      </c>
      <c r="I81" s="338" t="s">
        <v>368</v>
      </c>
      <c r="J81" s="122">
        <v>1</v>
      </c>
      <c r="K81" s="339" t="s">
        <v>198</v>
      </c>
      <c r="L81" s="231">
        <f t="shared" si="0"/>
        <v>298410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298410</v>
      </c>
      <c r="Z81" s="231">
        <v>0</v>
      </c>
      <c r="AA81" s="231">
        <v>0</v>
      </c>
      <c r="AB81" s="231">
        <v>0</v>
      </c>
      <c r="AC81" s="231">
        <v>0</v>
      </c>
      <c r="AD81" s="336" t="s">
        <v>199</v>
      </c>
      <c r="AE81" s="336" t="s">
        <v>200</v>
      </c>
      <c r="AF81" s="336" t="s">
        <v>338</v>
      </c>
      <c r="AG81" s="231">
        <f t="shared" si="1"/>
        <v>240000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240000</v>
      </c>
      <c r="AU81" s="231">
        <v>0</v>
      </c>
      <c r="AV81" s="231">
        <v>0</v>
      </c>
      <c r="AW81" s="231">
        <v>0</v>
      </c>
      <c r="AX81" s="231">
        <v>0</v>
      </c>
    </row>
    <row r="82" spans="1:50" s="38" customFormat="1" x14ac:dyDescent="0.2">
      <c r="A82" s="24"/>
      <c r="G82" s="39"/>
      <c r="H82" s="40"/>
      <c r="I82" s="39"/>
      <c r="L82" s="41">
        <f t="shared" ref="L82:AX82" si="2">SUM(L15:L81)</f>
        <v>210347092</v>
      </c>
      <c r="M82" s="331">
        <f>SUM(M15:M81)</f>
        <v>0</v>
      </c>
      <c r="N82" s="331">
        <f>SUM(N15:N81)</f>
        <v>0</v>
      </c>
      <c r="O82" s="41">
        <f t="shared" si="2"/>
        <v>10985750</v>
      </c>
      <c r="P82" s="41">
        <f t="shared" si="2"/>
        <v>116590066</v>
      </c>
      <c r="Q82" s="331">
        <f t="shared" si="2"/>
        <v>0</v>
      </c>
      <c r="R82" s="41">
        <f t="shared" si="2"/>
        <v>69106998</v>
      </c>
      <c r="S82" s="331">
        <f t="shared" si="2"/>
        <v>0</v>
      </c>
      <c r="T82" s="331">
        <f t="shared" si="2"/>
        <v>0</v>
      </c>
      <c r="U82" s="331">
        <f t="shared" si="2"/>
        <v>0</v>
      </c>
      <c r="V82" s="331">
        <f t="shared" si="2"/>
        <v>0</v>
      </c>
      <c r="W82" s="331">
        <f t="shared" si="2"/>
        <v>0</v>
      </c>
      <c r="X82" s="331">
        <f t="shared" si="2"/>
        <v>0</v>
      </c>
      <c r="Y82" s="41">
        <f t="shared" si="2"/>
        <v>13664278</v>
      </c>
      <c r="Z82" s="331">
        <f t="shared" si="2"/>
        <v>0</v>
      </c>
      <c r="AA82" s="331">
        <f t="shared" si="2"/>
        <v>0</v>
      </c>
      <c r="AB82" s="331">
        <f t="shared" si="2"/>
        <v>0</v>
      </c>
      <c r="AC82" s="331">
        <f t="shared" si="2"/>
        <v>0</v>
      </c>
      <c r="AD82" s="331">
        <f t="shared" si="2"/>
        <v>0</v>
      </c>
      <c r="AE82" s="331">
        <f t="shared" si="2"/>
        <v>0</v>
      </c>
      <c r="AF82" s="331">
        <f t="shared" si="2"/>
        <v>0</v>
      </c>
      <c r="AG82" s="41">
        <f t="shared" si="2"/>
        <v>113232293.66666667</v>
      </c>
      <c r="AH82" s="331">
        <f t="shared" si="2"/>
        <v>0</v>
      </c>
      <c r="AI82" s="331">
        <f t="shared" si="2"/>
        <v>0</v>
      </c>
      <c r="AJ82" s="41">
        <f t="shared" si="2"/>
        <v>5238553</v>
      </c>
      <c r="AK82" s="41">
        <f t="shared" si="2"/>
        <v>61278698</v>
      </c>
      <c r="AL82" s="331">
        <f t="shared" si="2"/>
        <v>0</v>
      </c>
      <c r="AM82" s="41">
        <f t="shared" si="2"/>
        <v>36595961</v>
      </c>
      <c r="AN82" s="331">
        <f t="shared" si="2"/>
        <v>0</v>
      </c>
      <c r="AO82" s="331">
        <f t="shared" si="2"/>
        <v>0</v>
      </c>
      <c r="AP82" s="331">
        <f t="shared" si="2"/>
        <v>0</v>
      </c>
      <c r="AQ82" s="331">
        <f t="shared" si="2"/>
        <v>0</v>
      </c>
      <c r="AR82" s="331">
        <f t="shared" si="2"/>
        <v>0</v>
      </c>
      <c r="AS82" s="331">
        <f t="shared" si="2"/>
        <v>0</v>
      </c>
      <c r="AT82" s="41">
        <f t="shared" si="2"/>
        <v>10119081.666666666</v>
      </c>
      <c r="AU82" s="331">
        <f t="shared" si="2"/>
        <v>0</v>
      </c>
      <c r="AV82" s="331">
        <f t="shared" si="2"/>
        <v>0</v>
      </c>
      <c r="AW82" s="331">
        <f t="shared" si="2"/>
        <v>0</v>
      </c>
      <c r="AX82" s="331">
        <f t="shared" si="2"/>
        <v>0</v>
      </c>
    </row>
    <row r="83" spans="1:50" s="38" customFormat="1" x14ac:dyDescent="0.2">
      <c r="A83" s="24"/>
      <c r="G83" s="39"/>
      <c r="H83" s="40"/>
      <c r="I83" s="39"/>
      <c r="O83" s="24"/>
      <c r="P83" s="24"/>
      <c r="T83" s="24"/>
      <c r="X83" s="24"/>
      <c r="Y83" s="24"/>
      <c r="AG83" s="24"/>
      <c r="AJ83" s="24"/>
      <c r="AK83" s="24"/>
      <c r="AO83" s="24"/>
      <c r="AS83" s="24"/>
      <c r="AT83" s="24"/>
    </row>
    <row r="86" spans="1:50" x14ac:dyDescent="0.2">
      <c r="I86" s="236"/>
      <c r="J86" s="237"/>
      <c r="K86" s="238"/>
      <c r="L86" s="239"/>
      <c r="M86" s="239"/>
      <c r="N86" s="239"/>
    </row>
    <row r="87" spans="1:50" x14ac:dyDescent="0.2">
      <c r="I87" s="240" t="s">
        <v>1312</v>
      </c>
      <c r="J87" s="241">
        <v>210347092</v>
      </c>
      <c r="K87" s="242"/>
      <c r="L87" s="238"/>
      <c r="M87" s="238"/>
      <c r="N87" s="239"/>
    </row>
    <row r="88" spans="1:50" x14ac:dyDescent="0.2">
      <c r="I88" s="243"/>
      <c r="J88" s="244"/>
      <c r="K88" s="242"/>
      <c r="L88" s="238"/>
      <c r="M88" s="238"/>
      <c r="N88" s="239"/>
    </row>
    <row r="89" spans="1:50" x14ac:dyDescent="0.2">
      <c r="I89" s="240" t="s">
        <v>1313</v>
      </c>
      <c r="J89" s="241">
        <v>113232293.66666667</v>
      </c>
      <c r="K89" s="242"/>
      <c r="L89" s="238"/>
      <c r="M89" s="238"/>
      <c r="N89" s="239"/>
    </row>
    <row r="90" spans="1:50" x14ac:dyDescent="0.2">
      <c r="I90" s="245"/>
      <c r="J90" s="246"/>
      <c r="K90" s="242"/>
      <c r="L90" s="238"/>
      <c r="M90" s="238"/>
      <c r="N90" s="239"/>
    </row>
    <row r="91" spans="1:50" x14ac:dyDescent="0.2">
      <c r="I91" s="245"/>
      <c r="J91" s="246"/>
      <c r="K91" s="242"/>
      <c r="L91" s="238"/>
      <c r="M91" s="238"/>
      <c r="N91" s="239"/>
    </row>
    <row r="92" spans="1:50" x14ac:dyDescent="0.2">
      <c r="I92" s="245"/>
      <c r="J92" s="246"/>
      <c r="K92" s="242"/>
      <c r="L92" s="238"/>
      <c r="M92" s="238"/>
      <c r="N92" s="239"/>
    </row>
    <row r="93" spans="1:50" x14ac:dyDescent="0.2">
      <c r="I93" s="245"/>
      <c r="J93" s="246"/>
      <c r="K93" s="242"/>
      <c r="L93" s="238"/>
      <c r="M93" s="238"/>
      <c r="N93" s="239"/>
    </row>
    <row r="94" spans="1:50" x14ac:dyDescent="0.2">
      <c r="I94" s="247" t="s">
        <v>1314</v>
      </c>
      <c r="J94" s="248"/>
      <c r="K94" s="249"/>
      <c r="L94" s="250"/>
      <c r="M94" s="251"/>
      <c r="N94" s="239"/>
    </row>
    <row r="95" spans="1:50" x14ac:dyDescent="0.2">
      <c r="I95" s="252" t="s">
        <v>1315</v>
      </c>
      <c r="J95" s="253"/>
      <c r="K95" s="254"/>
      <c r="L95" s="255"/>
      <c r="M95" s="256"/>
      <c r="N95" s="239"/>
    </row>
    <row r="96" spans="1:50" x14ac:dyDescent="0.2">
      <c r="I96" s="252" t="s">
        <v>1316</v>
      </c>
      <c r="J96" s="253"/>
      <c r="K96" s="254"/>
      <c r="L96" s="255"/>
      <c r="M96" s="256"/>
      <c r="N96" s="239"/>
    </row>
    <row r="97" spans="9:14" x14ac:dyDescent="0.2">
      <c r="I97" s="257"/>
      <c r="J97" s="258"/>
      <c r="K97" s="259"/>
      <c r="L97" s="260"/>
      <c r="M97" s="261"/>
      <c r="N97" s="239"/>
    </row>
    <row r="98" spans="9:14" x14ac:dyDescent="0.2">
      <c r="I98" s="262"/>
      <c r="J98" s="263"/>
      <c r="K98" s="264"/>
      <c r="L98" s="264"/>
      <c r="M98" s="264"/>
      <c r="N98" s="264"/>
    </row>
    <row r="99" spans="9:14" x14ac:dyDescent="0.2">
      <c r="I99" s="265" t="s">
        <v>1317</v>
      </c>
      <c r="J99" s="263"/>
      <c r="K99" s="264"/>
      <c r="L99" s="264"/>
      <c r="M99" s="266"/>
      <c r="N99" s="264"/>
    </row>
    <row r="100" spans="9:14" x14ac:dyDescent="0.2">
      <c r="I100" s="262"/>
      <c r="J100" s="262"/>
      <c r="K100" s="267" t="s">
        <v>1318</v>
      </c>
      <c r="L100" s="267" t="s">
        <v>1319</v>
      </c>
      <c r="M100" s="267" t="s">
        <v>1320</v>
      </c>
      <c r="N100" s="267" t="s">
        <v>1321</v>
      </c>
    </row>
    <row r="101" spans="9:14" x14ac:dyDescent="0.2">
      <c r="I101" s="262"/>
      <c r="J101" s="262"/>
      <c r="K101" s="268">
        <v>1</v>
      </c>
      <c r="L101" s="269" t="s">
        <v>1227</v>
      </c>
      <c r="M101" s="268">
        <v>1842311</v>
      </c>
      <c r="N101" s="268">
        <v>1534685</v>
      </c>
    </row>
    <row r="102" spans="9:14" x14ac:dyDescent="0.2">
      <c r="I102" s="262"/>
      <c r="J102" s="262"/>
      <c r="K102" s="268">
        <v>2</v>
      </c>
      <c r="L102" s="269" t="s">
        <v>1322</v>
      </c>
      <c r="M102" s="268">
        <v>386701</v>
      </c>
      <c r="N102" s="268">
        <v>344881</v>
      </c>
    </row>
    <row r="103" spans="9:14" x14ac:dyDescent="0.2">
      <c r="I103" s="262"/>
      <c r="J103" s="262"/>
      <c r="K103" s="268">
        <v>3</v>
      </c>
      <c r="L103" s="269" t="s">
        <v>1323</v>
      </c>
      <c r="M103" s="268">
        <v>1153600</v>
      </c>
      <c r="N103" s="268">
        <v>1064200</v>
      </c>
    </row>
    <row r="104" spans="9:14" x14ac:dyDescent="0.2">
      <c r="I104" s="262"/>
      <c r="J104" s="262"/>
      <c r="K104" s="268">
        <v>4</v>
      </c>
      <c r="L104" s="269" t="s">
        <v>1324</v>
      </c>
      <c r="M104" s="268">
        <v>512280</v>
      </c>
      <c r="N104" s="268">
        <v>98913</v>
      </c>
    </row>
    <row r="105" spans="9:14" x14ac:dyDescent="0.2">
      <c r="I105" s="262"/>
      <c r="J105" s="262"/>
      <c r="K105" s="268">
        <v>5</v>
      </c>
      <c r="L105" s="269" t="s">
        <v>1325</v>
      </c>
      <c r="M105" s="268">
        <v>520097</v>
      </c>
      <c r="N105" s="268">
        <v>475057</v>
      </c>
    </row>
    <row r="106" spans="9:14" x14ac:dyDescent="0.2">
      <c r="I106" s="262"/>
      <c r="J106" s="262"/>
      <c r="K106" s="268">
        <v>6</v>
      </c>
      <c r="L106" s="269" t="s">
        <v>1326</v>
      </c>
      <c r="M106" s="268">
        <v>1547568</v>
      </c>
      <c r="N106" s="268">
        <v>1267693</v>
      </c>
    </row>
    <row r="107" spans="9:14" x14ac:dyDescent="0.2">
      <c r="I107" s="262"/>
      <c r="J107" s="262"/>
      <c r="K107" s="268">
        <v>7</v>
      </c>
      <c r="L107" s="269" t="s">
        <v>1327</v>
      </c>
      <c r="M107" s="268">
        <v>212000</v>
      </c>
      <c r="N107" s="268">
        <v>108600</v>
      </c>
    </row>
    <row r="108" spans="9:14" x14ac:dyDescent="0.2">
      <c r="I108" s="262"/>
      <c r="J108" s="262"/>
      <c r="K108" s="268">
        <v>8</v>
      </c>
      <c r="L108" s="269" t="s">
        <v>1328</v>
      </c>
      <c r="M108" s="268">
        <v>70200</v>
      </c>
      <c r="N108" s="268">
        <v>66000</v>
      </c>
    </row>
    <row r="109" spans="9:14" ht="24" x14ac:dyDescent="0.2">
      <c r="I109" s="262"/>
      <c r="J109" s="262"/>
      <c r="K109" s="268">
        <v>9</v>
      </c>
      <c r="L109" s="269" t="s">
        <v>1329</v>
      </c>
      <c r="M109" s="268">
        <v>738930</v>
      </c>
      <c r="N109" s="268">
        <v>668442</v>
      </c>
    </row>
    <row r="110" spans="9:14" ht="24" x14ac:dyDescent="0.2">
      <c r="I110" s="262"/>
      <c r="J110" s="262"/>
      <c r="K110" s="268">
        <v>10</v>
      </c>
      <c r="L110" s="269" t="s">
        <v>1330</v>
      </c>
      <c r="M110" s="268">
        <v>203363405</v>
      </c>
      <c r="N110" s="268">
        <v>107603822.66666667</v>
      </c>
    </row>
    <row r="111" spans="9:14" ht="24" x14ac:dyDescent="0.2">
      <c r="I111" s="262"/>
      <c r="J111" s="262"/>
      <c r="K111" s="268"/>
      <c r="L111" s="270" t="s">
        <v>1331</v>
      </c>
      <c r="M111" s="271">
        <v>210347092</v>
      </c>
      <c r="N111" s="271">
        <v>113232293.66666667</v>
      </c>
    </row>
    <row r="112" spans="9:14" ht="36" x14ac:dyDescent="0.2">
      <c r="I112" s="262"/>
      <c r="J112" s="262"/>
      <c r="K112" s="268"/>
      <c r="L112" s="272" t="s">
        <v>1332</v>
      </c>
      <c r="M112" s="273"/>
      <c r="N112" s="273"/>
    </row>
    <row r="113" spans="9:14" ht="76.5" x14ac:dyDescent="0.2">
      <c r="I113" s="262"/>
      <c r="J113" s="262"/>
      <c r="K113" s="268"/>
      <c r="L113" s="274" t="s">
        <v>1333</v>
      </c>
      <c r="M113" s="273">
        <v>48650</v>
      </c>
      <c r="N113" s="268">
        <v>0</v>
      </c>
    </row>
    <row r="114" spans="9:14" ht="51" x14ac:dyDescent="0.2">
      <c r="I114" s="262"/>
      <c r="J114" s="262"/>
      <c r="K114" s="268"/>
      <c r="L114" s="274" t="s">
        <v>1334</v>
      </c>
      <c r="M114" s="273">
        <v>103528</v>
      </c>
      <c r="N114" s="268">
        <v>35625</v>
      </c>
    </row>
    <row r="115" spans="9:14" x14ac:dyDescent="0.2">
      <c r="I115" s="262"/>
      <c r="J115" s="262"/>
      <c r="K115" s="268"/>
      <c r="L115" s="268" t="s">
        <v>1335</v>
      </c>
      <c r="M115" s="273">
        <v>2073981</v>
      </c>
      <c r="N115" s="268">
        <v>1919319</v>
      </c>
    </row>
    <row r="116" spans="9:14" ht="48" x14ac:dyDescent="0.2">
      <c r="I116" s="262"/>
      <c r="J116" s="262"/>
      <c r="K116" s="268"/>
      <c r="L116" s="270" t="s">
        <v>1336</v>
      </c>
      <c r="M116" s="271">
        <v>6979595</v>
      </c>
      <c r="N116" s="271">
        <v>6412977</v>
      </c>
    </row>
    <row r="117" spans="9:14" ht="24" x14ac:dyDescent="0.2">
      <c r="I117" s="262"/>
      <c r="J117" s="262"/>
      <c r="K117" s="268"/>
      <c r="L117" s="272" t="s">
        <v>1337</v>
      </c>
      <c r="M117" s="275">
        <v>9205754</v>
      </c>
      <c r="N117" s="275">
        <v>8367921</v>
      </c>
    </row>
    <row r="118" spans="9:14" x14ac:dyDescent="0.2">
      <c r="I118" s="262"/>
      <c r="J118" s="262"/>
      <c r="K118" s="268"/>
      <c r="L118" s="268"/>
      <c r="M118" s="273">
        <v>219552846</v>
      </c>
      <c r="N118" s="268">
        <v>121600214.66666667</v>
      </c>
    </row>
    <row r="119" spans="9:14" ht="24" x14ac:dyDescent="0.2">
      <c r="I119" s="262"/>
      <c r="J119" s="262"/>
      <c r="K119" s="268"/>
      <c r="L119" s="276" t="s">
        <v>1338</v>
      </c>
      <c r="M119" s="273"/>
      <c r="N119" s="273"/>
    </row>
    <row r="120" spans="9:14" x14ac:dyDescent="0.2">
      <c r="I120" s="262"/>
      <c r="J120" s="262"/>
      <c r="K120" s="268"/>
      <c r="L120" s="268"/>
      <c r="M120" s="273">
        <v>219552846</v>
      </c>
      <c r="N120" s="268">
        <v>121600223</v>
      </c>
    </row>
    <row r="121" spans="9:14" x14ac:dyDescent="0.2">
      <c r="I121" s="262"/>
      <c r="J121" s="262"/>
      <c r="K121" s="268"/>
      <c r="L121" s="273" t="s">
        <v>1339</v>
      </c>
      <c r="M121" s="273"/>
      <c r="N121" s="273"/>
    </row>
    <row r="122" spans="9:14" x14ac:dyDescent="0.2">
      <c r="I122" s="277"/>
      <c r="J122" s="278"/>
      <c r="K122" s="279"/>
      <c r="L122" s="279"/>
      <c r="M122" s="279">
        <v>0</v>
      </c>
      <c r="N122" s="279"/>
    </row>
    <row r="123" spans="9:14" ht="13.5" thickBot="1" x14ac:dyDescent="0.25">
      <c r="I123" s="277"/>
      <c r="J123" s="278"/>
      <c r="K123" s="279"/>
      <c r="L123" s="279"/>
      <c r="M123" s="279"/>
      <c r="N123" s="279"/>
    </row>
    <row r="124" spans="9:14" ht="15" x14ac:dyDescent="0.2">
      <c r="I124" s="280" t="s">
        <v>1340</v>
      </c>
      <c r="J124" s="281" t="s">
        <v>1341</v>
      </c>
      <c r="K124" s="282"/>
      <c r="L124" s="283"/>
      <c r="M124" s="284"/>
      <c r="N124" s="279"/>
    </row>
    <row r="125" spans="9:14" ht="15" x14ac:dyDescent="0.2">
      <c r="I125" s="285"/>
      <c r="J125" s="252" t="s">
        <v>1315</v>
      </c>
      <c r="K125" s="286"/>
      <c r="L125" s="287"/>
      <c r="M125" s="288"/>
      <c r="N125" s="279"/>
    </row>
    <row r="126" spans="9:14" ht="15" x14ac:dyDescent="0.2">
      <c r="I126" s="285"/>
      <c r="J126" s="252" t="s">
        <v>1316</v>
      </c>
      <c r="K126" s="286"/>
      <c r="L126" s="287"/>
      <c r="M126" s="288"/>
      <c r="N126" s="279"/>
    </row>
    <row r="127" spans="9:14" ht="15.75" thickBot="1" x14ac:dyDescent="0.25">
      <c r="I127" s="289"/>
      <c r="J127" s="290"/>
      <c r="K127" s="291"/>
      <c r="L127" s="292"/>
      <c r="M127" s="293"/>
      <c r="N127" s="279"/>
    </row>
    <row r="128" spans="9:14" x14ac:dyDescent="0.2">
      <c r="I128" s="294"/>
      <c r="J128" s="295"/>
      <c r="K128" s="296"/>
      <c r="L128" s="295"/>
      <c r="M128" s="295"/>
      <c r="N128" s="279"/>
    </row>
    <row r="129" spans="9:14" x14ac:dyDescent="0.2">
      <c r="I129" s="297" t="s">
        <v>1317</v>
      </c>
      <c r="J129" s="295"/>
      <c r="K129" s="296"/>
      <c r="L129" s="295"/>
      <c r="M129" s="295"/>
      <c r="N129" s="279"/>
    </row>
    <row r="130" spans="9:14" x14ac:dyDescent="0.2">
      <c r="I130" s="298"/>
      <c r="J130" s="295"/>
      <c r="K130" s="296"/>
      <c r="L130" s="295"/>
      <c r="M130" s="295"/>
      <c r="N130" s="279"/>
    </row>
    <row r="131" spans="9:14" x14ac:dyDescent="0.2">
      <c r="I131" s="298"/>
      <c r="J131" s="295"/>
      <c r="K131" s="296"/>
      <c r="L131" s="295"/>
      <c r="M131" s="295"/>
      <c r="N131" s="279"/>
    </row>
    <row r="132" spans="9:14" x14ac:dyDescent="0.2">
      <c r="I132" s="298"/>
      <c r="J132" s="299" t="s">
        <v>1318</v>
      </c>
      <c r="K132" s="300" t="s">
        <v>1319</v>
      </c>
      <c r="L132" s="299" t="s">
        <v>1320</v>
      </c>
      <c r="M132" s="299" t="s">
        <v>1321</v>
      </c>
      <c r="N132" s="279"/>
    </row>
    <row r="133" spans="9:14" x14ac:dyDescent="0.2">
      <c r="I133" s="298"/>
      <c r="J133" s="301">
        <v>1</v>
      </c>
      <c r="K133" s="302" t="s">
        <v>1227</v>
      </c>
      <c r="L133" s="301">
        <v>1842311</v>
      </c>
      <c r="M133" s="301">
        <v>1534685</v>
      </c>
      <c r="N133" s="279"/>
    </row>
    <row r="134" spans="9:14" x14ac:dyDescent="0.2">
      <c r="I134" s="298"/>
      <c r="J134" s="301">
        <v>2</v>
      </c>
      <c r="K134" s="302" t="s">
        <v>1322</v>
      </c>
      <c r="L134" s="301">
        <v>386701</v>
      </c>
      <c r="M134" s="301">
        <v>344881</v>
      </c>
      <c r="N134" s="279"/>
    </row>
    <row r="135" spans="9:14" x14ac:dyDescent="0.2">
      <c r="I135" s="298"/>
      <c r="J135" s="301">
        <v>3</v>
      </c>
      <c r="K135" s="302" t="s">
        <v>1323</v>
      </c>
      <c r="L135" s="301">
        <v>1153600</v>
      </c>
      <c r="M135" s="301">
        <v>1064200</v>
      </c>
      <c r="N135" s="279"/>
    </row>
    <row r="136" spans="9:14" x14ac:dyDescent="0.2">
      <c r="I136" s="298"/>
      <c r="J136" s="301">
        <v>4</v>
      </c>
      <c r="K136" s="302" t="s">
        <v>1324</v>
      </c>
      <c r="L136" s="301">
        <v>512280</v>
      </c>
      <c r="M136" s="301">
        <v>98913</v>
      </c>
      <c r="N136" s="279"/>
    </row>
    <row r="137" spans="9:14" x14ac:dyDescent="0.2">
      <c r="I137" s="298"/>
      <c r="J137" s="301">
        <v>5</v>
      </c>
      <c r="K137" s="302" t="s">
        <v>1325</v>
      </c>
      <c r="L137" s="301">
        <v>520097</v>
      </c>
      <c r="M137" s="301">
        <v>475057</v>
      </c>
      <c r="N137" s="279"/>
    </row>
    <row r="138" spans="9:14" x14ac:dyDescent="0.2">
      <c r="I138" s="298"/>
      <c r="J138" s="301">
        <v>6</v>
      </c>
      <c r="K138" s="302" t="s">
        <v>1326</v>
      </c>
      <c r="L138" s="301">
        <v>1547568</v>
      </c>
      <c r="M138" s="301">
        <v>1267693</v>
      </c>
      <c r="N138" s="279"/>
    </row>
    <row r="139" spans="9:14" x14ac:dyDescent="0.2">
      <c r="I139" s="298"/>
      <c r="J139" s="301">
        <v>7</v>
      </c>
      <c r="K139" s="302" t="s">
        <v>1327</v>
      </c>
      <c r="L139" s="301">
        <v>212000</v>
      </c>
      <c r="M139" s="301">
        <v>108600</v>
      </c>
      <c r="N139" s="279"/>
    </row>
    <row r="140" spans="9:14" x14ac:dyDescent="0.2">
      <c r="I140" s="298"/>
      <c r="J140" s="301">
        <v>8</v>
      </c>
      <c r="K140" s="302" t="s">
        <v>1328</v>
      </c>
      <c r="L140" s="301">
        <v>70200</v>
      </c>
      <c r="M140" s="301">
        <v>66000</v>
      </c>
      <c r="N140" s="279"/>
    </row>
    <row r="141" spans="9:14" ht="24" x14ac:dyDescent="0.2">
      <c r="I141" s="298"/>
      <c r="J141" s="301">
        <v>9</v>
      </c>
      <c r="K141" s="302" t="s">
        <v>1329</v>
      </c>
      <c r="L141" s="301">
        <v>738930</v>
      </c>
      <c r="M141" s="301">
        <v>668442</v>
      </c>
      <c r="N141" s="279"/>
    </row>
    <row r="142" spans="9:14" ht="24" x14ac:dyDescent="0.2">
      <c r="I142" s="298"/>
      <c r="J142" s="301">
        <v>10</v>
      </c>
      <c r="K142" s="302" t="s">
        <v>1330</v>
      </c>
      <c r="L142" s="301">
        <v>203363405</v>
      </c>
      <c r="M142" s="295">
        <v>107603822.66666667</v>
      </c>
      <c r="N142" s="279"/>
    </row>
    <row r="143" spans="9:14" ht="24" x14ac:dyDescent="0.2">
      <c r="I143" s="298"/>
      <c r="J143" s="301"/>
      <c r="K143" s="303" t="s">
        <v>1331</v>
      </c>
      <c r="L143" s="304">
        <v>210347092</v>
      </c>
      <c r="M143" s="304">
        <v>113232293.66666667</v>
      </c>
      <c r="N143" s="279"/>
    </row>
    <row r="144" spans="9:14" ht="36" x14ac:dyDescent="0.2">
      <c r="I144" s="298"/>
      <c r="J144" s="301"/>
      <c r="K144" s="305" t="s">
        <v>1332</v>
      </c>
      <c r="L144" s="306"/>
      <c r="M144" s="306"/>
      <c r="N144" s="279"/>
    </row>
    <row r="145" spans="9:14" ht="76.5" x14ac:dyDescent="0.2">
      <c r="I145" s="298"/>
      <c r="J145" s="301"/>
      <c r="K145" s="307" t="s">
        <v>1333</v>
      </c>
      <c r="L145" s="306">
        <v>48650</v>
      </c>
      <c r="M145" s="301">
        <v>0</v>
      </c>
      <c r="N145" s="279"/>
    </row>
    <row r="146" spans="9:14" ht="63.75" x14ac:dyDescent="0.2">
      <c r="I146" s="298"/>
      <c r="J146" s="301"/>
      <c r="K146" s="307" t="s">
        <v>1342</v>
      </c>
      <c r="L146" s="306">
        <v>103528</v>
      </c>
      <c r="M146" s="301">
        <v>35625</v>
      </c>
      <c r="N146" s="279"/>
    </row>
    <row r="147" spans="9:14" x14ac:dyDescent="0.2">
      <c r="I147" s="298"/>
      <c r="J147" s="301"/>
      <c r="K147" s="308" t="s">
        <v>1335</v>
      </c>
      <c r="L147" s="306">
        <v>2073981</v>
      </c>
      <c r="M147" s="301">
        <v>1919319</v>
      </c>
      <c r="N147" s="279"/>
    </row>
    <row r="148" spans="9:14" x14ac:dyDescent="0.2">
      <c r="I148" s="298"/>
      <c r="J148" s="301"/>
      <c r="K148" s="308" t="s">
        <v>1343</v>
      </c>
      <c r="L148" s="306">
        <v>6979595</v>
      </c>
      <c r="M148" s="301">
        <v>6412977</v>
      </c>
      <c r="N148" s="279"/>
    </row>
    <row r="149" spans="9:14" ht="36" x14ac:dyDescent="0.2">
      <c r="I149" s="298"/>
      <c r="J149" s="301"/>
      <c r="K149" s="303" t="s">
        <v>1336</v>
      </c>
      <c r="L149" s="304">
        <v>9205754</v>
      </c>
      <c r="M149" s="304">
        <v>8367921</v>
      </c>
      <c r="N149" s="279"/>
    </row>
    <row r="150" spans="9:14" ht="24" x14ac:dyDescent="0.2">
      <c r="I150" s="298"/>
      <c r="J150" s="301"/>
      <c r="K150" s="305" t="s">
        <v>1337</v>
      </c>
      <c r="L150" s="309">
        <v>219552846</v>
      </c>
      <c r="M150" s="309">
        <v>121600214.66666667</v>
      </c>
      <c r="N150" s="279"/>
    </row>
    <row r="151" spans="9:14" x14ac:dyDescent="0.2">
      <c r="I151" s="298"/>
      <c r="J151" s="301"/>
      <c r="K151" s="308"/>
      <c r="L151" s="306"/>
      <c r="M151" s="301"/>
      <c r="N151" s="279"/>
    </row>
    <row r="152" spans="9:14" ht="24" x14ac:dyDescent="0.2">
      <c r="I152" s="298"/>
      <c r="J152" s="301"/>
      <c r="K152" s="310" t="s">
        <v>1338</v>
      </c>
      <c r="L152" s="306">
        <v>219552846</v>
      </c>
      <c r="M152" s="306">
        <v>121600223</v>
      </c>
      <c r="N152" s="279"/>
    </row>
    <row r="153" spans="9:14" x14ac:dyDescent="0.2">
      <c r="I153" s="298"/>
      <c r="J153" s="301"/>
      <c r="K153" s="308"/>
      <c r="L153" s="306"/>
      <c r="M153" s="301"/>
      <c r="N153" s="279"/>
    </row>
    <row r="154" spans="9:14" x14ac:dyDescent="0.2">
      <c r="I154" s="298"/>
      <c r="J154" s="301"/>
      <c r="K154" s="311" t="s">
        <v>1339</v>
      </c>
      <c r="L154" s="306">
        <v>0</v>
      </c>
      <c r="M154" s="306"/>
      <c r="N154" s="279"/>
    </row>
    <row r="155" spans="9:14" x14ac:dyDescent="0.2">
      <c r="I155" s="298"/>
      <c r="J155" s="295"/>
      <c r="K155" s="296"/>
      <c r="L155" s="295"/>
      <c r="M155" s="295"/>
      <c r="N155" s="279"/>
    </row>
  </sheetData>
  <autoFilter ref="A14:AY82"/>
  <mergeCells count="36"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R48"/>
  <sheetViews>
    <sheetView topLeftCell="AH46" zoomScale="75" zoomScaleNormal="75" zoomScalePageLayoutView="75" workbookViewId="0">
      <selection activeCell="B15" sqref="B15:AX46"/>
    </sheetView>
  </sheetViews>
  <sheetFormatPr baseColWidth="10" defaultRowHeight="12.75" x14ac:dyDescent="0.2"/>
  <cols>
    <col min="1" max="1" width="1.42578125" style="14" customWidth="1"/>
    <col min="2" max="2" width="4" style="16" customWidth="1"/>
    <col min="3" max="3" width="12.7109375" style="16" customWidth="1"/>
    <col min="4" max="4" width="7.28515625" style="16" customWidth="1"/>
    <col min="5" max="5" width="12.140625" style="16" customWidth="1"/>
    <col min="6" max="6" width="23" style="16" customWidth="1"/>
    <col min="7" max="7" width="22.7109375" style="42" customWidth="1"/>
    <col min="8" max="8" width="13.28515625" style="15" customWidth="1"/>
    <col min="9" max="9" width="28.7109375" style="42" bestFit="1" customWidth="1"/>
    <col min="10" max="10" width="11.85546875" style="16" customWidth="1"/>
    <col min="11" max="11" width="19.42578125" style="16" customWidth="1"/>
    <col min="12" max="12" width="18.140625" style="16" customWidth="1"/>
    <col min="13" max="13" width="17" style="16" customWidth="1"/>
    <col min="14" max="14" width="12.28515625" style="16" customWidth="1"/>
    <col min="15" max="15" width="14.140625" style="14" customWidth="1"/>
    <col min="16" max="16" width="13.7109375" style="14" customWidth="1"/>
    <col min="17" max="17" width="10.42578125" style="16" customWidth="1"/>
    <col min="18" max="18" width="11.28515625" style="16" customWidth="1"/>
    <col min="19" max="19" width="8.7109375" style="16" customWidth="1"/>
    <col min="20" max="20" width="20.28515625" style="14" customWidth="1"/>
    <col min="21" max="21" width="18.140625" style="16" customWidth="1"/>
    <col min="22" max="22" width="7.85546875" style="16" customWidth="1"/>
    <col min="23" max="23" width="14.7109375" style="16" customWidth="1"/>
    <col min="24" max="24" width="10" style="14" customWidth="1"/>
    <col min="25" max="25" width="13.42578125" style="14" customWidth="1"/>
    <col min="26" max="26" width="6" style="16" customWidth="1"/>
    <col min="27" max="27" width="6.7109375" style="16" customWidth="1"/>
    <col min="28" max="28" width="10.42578125" style="16" customWidth="1"/>
    <col min="29" max="29" width="16.42578125" style="16" customWidth="1"/>
    <col min="30" max="30" width="18.7109375" style="16" customWidth="1"/>
    <col min="31" max="31" width="12" style="16" customWidth="1"/>
    <col min="32" max="32" width="11.5703125" style="16" customWidth="1"/>
    <col min="33" max="33" width="16.140625" style="14" customWidth="1"/>
    <col min="34" max="34" width="11.42578125" style="16" customWidth="1"/>
    <col min="35" max="35" width="14" style="16" customWidth="1"/>
    <col min="36" max="37" width="11.42578125" style="14" customWidth="1"/>
    <col min="38" max="40" width="11.42578125" style="16" customWidth="1"/>
    <col min="41" max="41" width="14.140625" style="14" customWidth="1"/>
    <col min="42" max="44" width="11.42578125" style="16"/>
    <col min="45" max="45" width="11.42578125" style="14"/>
    <col min="46" max="46" width="13.85546875" style="14" customWidth="1"/>
    <col min="47" max="49" width="11.42578125" style="16"/>
    <col min="50" max="50" width="14.85546875" style="16" customWidth="1"/>
    <col min="51" max="94" width="11.42578125" style="87"/>
    <col min="95" max="173" width="11.42578125" style="19"/>
    <col min="174" max="16384" width="11.42578125" style="16"/>
  </cols>
  <sheetData>
    <row r="2" spans="1:173" x14ac:dyDescent="0.2">
      <c r="B2" s="14"/>
      <c r="C2" s="14"/>
      <c r="D2" s="14"/>
      <c r="E2" s="14"/>
      <c r="F2" s="14"/>
      <c r="G2" s="15"/>
      <c r="I2" s="15"/>
      <c r="J2" s="14"/>
      <c r="K2" s="14"/>
      <c r="L2" s="14"/>
      <c r="M2" s="14"/>
      <c r="N2" s="14"/>
      <c r="Q2" s="14"/>
      <c r="R2" s="14"/>
      <c r="S2" s="14"/>
      <c r="U2" s="14"/>
      <c r="V2" s="14"/>
      <c r="W2" s="14"/>
      <c r="Z2" s="14"/>
      <c r="AA2" s="14"/>
      <c r="AB2" s="14"/>
      <c r="AC2" s="14"/>
      <c r="AD2" s="14"/>
      <c r="AE2" s="14"/>
      <c r="AF2" s="14"/>
      <c r="AH2" s="14"/>
    </row>
    <row r="3" spans="1:173" x14ac:dyDescent="0.2">
      <c r="B3" s="14"/>
      <c r="C3" s="14"/>
      <c r="D3" s="14"/>
      <c r="E3" s="14"/>
      <c r="F3" s="14"/>
      <c r="G3" s="15"/>
      <c r="I3" s="15"/>
      <c r="J3" s="14"/>
      <c r="K3" s="14"/>
      <c r="L3" s="14"/>
      <c r="M3" s="14"/>
      <c r="N3" s="14"/>
      <c r="Q3" s="14"/>
      <c r="R3" s="14"/>
      <c r="S3" s="14"/>
      <c r="U3" s="14"/>
      <c r="V3" s="14"/>
      <c r="W3" s="14"/>
      <c r="Z3" s="14"/>
      <c r="AA3" s="14"/>
      <c r="AB3" s="14"/>
      <c r="AC3" s="14"/>
      <c r="AD3" s="14"/>
      <c r="AE3" s="14"/>
      <c r="AF3" s="14"/>
      <c r="AH3" s="14"/>
    </row>
    <row r="4" spans="1:173" x14ac:dyDescent="0.2">
      <c r="B4" s="14"/>
      <c r="C4" s="14"/>
      <c r="D4" s="14"/>
      <c r="E4" s="14"/>
      <c r="F4" s="14"/>
      <c r="G4" s="15"/>
      <c r="I4" s="15"/>
      <c r="J4" s="14"/>
      <c r="K4" s="14"/>
      <c r="L4" s="14"/>
      <c r="M4" s="14"/>
      <c r="N4" s="14"/>
      <c r="Q4" s="14"/>
      <c r="R4" s="14"/>
      <c r="S4" s="14"/>
      <c r="U4" s="14"/>
      <c r="V4" s="14"/>
      <c r="W4" s="14"/>
      <c r="Z4" s="14"/>
      <c r="AA4" s="14"/>
      <c r="AB4" s="14"/>
      <c r="AC4" s="14"/>
      <c r="AD4" s="14"/>
      <c r="AE4" s="14"/>
      <c r="AF4" s="14"/>
      <c r="AH4" s="14"/>
    </row>
    <row r="5" spans="1:173" x14ac:dyDescent="0.2">
      <c r="B5" s="14"/>
      <c r="C5" s="14"/>
      <c r="D5" s="14"/>
      <c r="E5" s="14"/>
      <c r="F5" s="14"/>
      <c r="G5" s="15"/>
      <c r="I5" s="15"/>
      <c r="J5" s="14"/>
      <c r="K5" s="14"/>
      <c r="L5" s="14"/>
      <c r="M5" s="14"/>
      <c r="N5" s="14"/>
      <c r="Q5" s="14"/>
      <c r="R5" s="14"/>
      <c r="S5" s="14"/>
      <c r="U5" s="14"/>
      <c r="V5" s="14"/>
      <c r="W5" s="14"/>
      <c r="Z5" s="14"/>
      <c r="AA5" s="14"/>
      <c r="AB5" s="14"/>
      <c r="AC5" s="14"/>
      <c r="AD5" s="14"/>
      <c r="AE5" s="14"/>
      <c r="AF5" s="14"/>
      <c r="AH5" s="14"/>
    </row>
    <row r="6" spans="1:173" x14ac:dyDescent="0.2">
      <c r="B6" s="14"/>
      <c r="C6" s="14"/>
      <c r="D6" s="14"/>
      <c r="E6" s="14"/>
      <c r="F6" s="14"/>
      <c r="G6" s="15"/>
      <c r="I6" s="15"/>
      <c r="J6" s="14"/>
      <c r="K6" s="14"/>
      <c r="L6" s="14"/>
      <c r="M6" s="14"/>
      <c r="N6" s="14"/>
      <c r="Q6" s="14"/>
      <c r="R6" s="14"/>
      <c r="S6" s="14"/>
      <c r="U6" s="14"/>
      <c r="V6" s="14"/>
      <c r="W6" s="14"/>
      <c r="Z6" s="14"/>
      <c r="AA6" s="14"/>
      <c r="AB6" s="14"/>
      <c r="AC6" s="14"/>
      <c r="AD6" s="14"/>
      <c r="AE6" s="14"/>
      <c r="AF6" s="14"/>
      <c r="AH6" s="14"/>
    </row>
    <row r="7" spans="1:173" x14ac:dyDescent="0.2">
      <c r="B7" s="14"/>
      <c r="C7" s="14"/>
      <c r="D7" s="14"/>
      <c r="E7" s="14"/>
      <c r="F7" s="14"/>
      <c r="G7" s="15"/>
      <c r="I7" s="15"/>
      <c r="J7" s="14"/>
      <c r="K7" s="14"/>
      <c r="L7" s="14"/>
      <c r="M7" s="14"/>
      <c r="N7" s="14"/>
      <c r="Q7" s="14"/>
      <c r="R7" s="14"/>
      <c r="S7" s="14"/>
      <c r="U7" s="14"/>
      <c r="V7" s="14"/>
      <c r="W7" s="14"/>
      <c r="Z7" s="14"/>
      <c r="AA7" s="14"/>
      <c r="AB7" s="14"/>
      <c r="AC7" s="14"/>
      <c r="AD7" s="14"/>
      <c r="AE7" s="14"/>
      <c r="AF7" s="14"/>
      <c r="AH7" s="14"/>
    </row>
    <row r="8" spans="1:173" ht="12.75" customHeight="1" x14ac:dyDescent="0.2">
      <c r="B8" s="17"/>
      <c r="C8" s="641" t="s">
        <v>0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212"/>
      <c r="AE8" s="212"/>
      <c r="AF8" s="17"/>
      <c r="AG8" s="18"/>
      <c r="AH8" s="19"/>
      <c r="AI8" s="19"/>
      <c r="AJ8" s="18"/>
      <c r="AK8" s="18"/>
      <c r="AL8" s="19"/>
      <c r="AM8" s="19"/>
      <c r="AN8" s="19"/>
      <c r="AO8" s="18"/>
      <c r="AP8" s="19"/>
    </row>
    <row r="9" spans="1:173" ht="12.75" customHeight="1" x14ac:dyDescent="0.2">
      <c r="B9" s="17"/>
      <c r="C9" s="641" t="s">
        <v>1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212"/>
      <c r="AE9" s="212"/>
      <c r="AF9" s="17"/>
      <c r="AG9" s="18"/>
      <c r="AH9" s="19"/>
      <c r="AI9" s="19"/>
      <c r="AJ9" s="18"/>
      <c r="AK9" s="18"/>
      <c r="AL9" s="19"/>
      <c r="AM9" s="19"/>
      <c r="AN9" s="19"/>
      <c r="AO9" s="18"/>
      <c r="AP9" s="19"/>
    </row>
    <row r="10" spans="1:173" x14ac:dyDescent="0.2">
      <c r="B10" s="17"/>
      <c r="C10" s="212"/>
      <c r="D10" s="212"/>
      <c r="E10" s="212"/>
      <c r="F10" s="212"/>
      <c r="G10" s="20"/>
      <c r="H10" s="20"/>
      <c r="I10" s="20"/>
      <c r="J10" s="212"/>
      <c r="K10" s="212"/>
      <c r="L10" s="6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17"/>
      <c r="AG10" s="21"/>
      <c r="AH10" s="57"/>
      <c r="AI10" s="54"/>
      <c r="AJ10" s="52"/>
      <c r="AK10" s="52"/>
      <c r="AL10" s="54"/>
      <c r="AM10" s="54"/>
      <c r="AN10" s="54"/>
      <c r="AO10" s="52"/>
      <c r="AP10" s="54"/>
      <c r="AQ10" s="54"/>
      <c r="AR10" s="54"/>
      <c r="AS10" s="52"/>
      <c r="AT10" s="52"/>
      <c r="AU10" s="54"/>
      <c r="AV10" s="54"/>
      <c r="AW10" s="54"/>
      <c r="AX10" s="54"/>
    </row>
    <row r="11" spans="1:173" ht="45" customHeight="1" x14ac:dyDescent="0.2">
      <c r="B11" s="17"/>
      <c r="C11" s="642" t="s">
        <v>39</v>
      </c>
      <c r="D11" s="642"/>
      <c r="E11" s="642"/>
      <c r="F11" s="22" t="s">
        <v>40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7"/>
      <c r="AG11" s="21"/>
      <c r="AH11" s="57"/>
      <c r="AI11" s="54"/>
      <c r="AJ11" s="52"/>
      <c r="AK11" s="52"/>
      <c r="AL11" s="54"/>
      <c r="AM11" s="54"/>
      <c r="AN11" s="54"/>
      <c r="AO11" s="52"/>
      <c r="AP11" s="54"/>
      <c r="AQ11" s="54"/>
      <c r="AR11" s="54"/>
      <c r="AS11" s="52"/>
      <c r="AT11" s="52"/>
      <c r="AU11" s="54"/>
      <c r="AV11" s="54"/>
      <c r="AW11" s="54"/>
      <c r="AX11" s="54"/>
    </row>
    <row r="12" spans="1:173" ht="27.75" customHeight="1" x14ac:dyDescent="0.2">
      <c r="B12" s="643" t="s">
        <v>2</v>
      </c>
      <c r="C12" s="644"/>
      <c r="D12" s="644"/>
      <c r="E12" s="644"/>
      <c r="F12" s="644"/>
      <c r="G12" s="644"/>
      <c r="H12" s="216"/>
      <c r="I12" s="216"/>
      <c r="J12" s="23"/>
      <c r="K12" s="639" t="s">
        <v>3</v>
      </c>
      <c r="L12" s="636" t="s">
        <v>4</v>
      </c>
      <c r="M12" s="634" t="s">
        <v>38</v>
      </c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4" t="s">
        <v>5</v>
      </c>
      <c r="AE12" s="635"/>
      <c r="AF12" s="635"/>
      <c r="AG12" s="650" t="s">
        <v>35</v>
      </c>
      <c r="AH12" s="653" t="s">
        <v>36</v>
      </c>
      <c r="AI12" s="653"/>
      <c r="AJ12" s="653"/>
      <c r="AK12" s="653"/>
      <c r="AL12" s="653"/>
      <c r="AM12" s="653"/>
      <c r="AN12" s="653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</row>
    <row r="13" spans="1:173" ht="28.5" customHeight="1" x14ac:dyDescent="0.2">
      <c r="B13" s="625" t="s">
        <v>6</v>
      </c>
      <c r="C13" s="639" t="s">
        <v>7</v>
      </c>
      <c r="D13" s="625" t="s">
        <v>6</v>
      </c>
      <c r="E13" s="639" t="s">
        <v>8</v>
      </c>
      <c r="F13" s="625" t="s">
        <v>6</v>
      </c>
      <c r="G13" s="639" t="s">
        <v>9</v>
      </c>
      <c r="H13" s="625" t="s">
        <v>32</v>
      </c>
      <c r="I13" s="646" t="s">
        <v>10</v>
      </c>
      <c r="J13" s="646" t="s">
        <v>11</v>
      </c>
      <c r="K13" s="645"/>
      <c r="L13" s="637"/>
      <c r="M13" s="629" t="s">
        <v>12</v>
      </c>
      <c r="N13" s="630"/>
      <c r="O13" s="629" t="s">
        <v>31</v>
      </c>
      <c r="P13" s="630"/>
      <c r="Q13" s="631" t="s">
        <v>13</v>
      </c>
      <c r="R13" s="632"/>
      <c r="S13" s="632"/>
      <c r="T13" s="632"/>
      <c r="U13" s="632"/>
      <c r="V13" s="632"/>
      <c r="W13" s="632"/>
      <c r="X13" s="633"/>
      <c r="Y13" s="213"/>
      <c r="Z13" s="625" t="s">
        <v>14</v>
      </c>
      <c r="AA13" s="625" t="s">
        <v>15</v>
      </c>
      <c r="AB13" s="625" t="s">
        <v>16</v>
      </c>
      <c r="AC13" s="625" t="s">
        <v>17</v>
      </c>
      <c r="AD13" s="625" t="s">
        <v>18</v>
      </c>
      <c r="AE13" s="625" t="s">
        <v>19</v>
      </c>
      <c r="AF13" s="627" t="s">
        <v>20</v>
      </c>
      <c r="AG13" s="651"/>
      <c r="AH13" s="649" t="s">
        <v>12</v>
      </c>
      <c r="AI13" s="649"/>
      <c r="AJ13" s="649" t="s">
        <v>31</v>
      </c>
      <c r="AK13" s="649"/>
      <c r="AL13" s="649" t="s">
        <v>13</v>
      </c>
      <c r="AM13" s="649"/>
      <c r="AN13" s="649"/>
      <c r="AO13" s="649"/>
      <c r="AP13" s="649"/>
      <c r="AQ13" s="649"/>
      <c r="AR13" s="649"/>
      <c r="AS13" s="649"/>
      <c r="AT13" s="215"/>
      <c r="AU13" s="648" t="s">
        <v>14</v>
      </c>
      <c r="AV13" s="648" t="s">
        <v>15</v>
      </c>
      <c r="AW13" s="648" t="s">
        <v>16</v>
      </c>
      <c r="AX13" s="648" t="s">
        <v>17</v>
      </c>
    </row>
    <row r="14" spans="1:173" ht="78.75" customHeight="1" x14ac:dyDescent="0.2">
      <c r="B14" s="626"/>
      <c r="C14" s="640"/>
      <c r="D14" s="626"/>
      <c r="E14" s="640"/>
      <c r="F14" s="626"/>
      <c r="G14" s="640"/>
      <c r="H14" s="626"/>
      <c r="I14" s="647"/>
      <c r="J14" s="647"/>
      <c r="K14" s="640"/>
      <c r="L14" s="638"/>
      <c r="M14" s="214" t="s">
        <v>21</v>
      </c>
      <c r="N14" s="214" t="s">
        <v>22</v>
      </c>
      <c r="O14" s="214" t="s">
        <v>33</v>
      </c>
      <c r="P14" s="214" t="s">
        <v>34</v>
      </c>
      <c r="Q14" s="214" t="s">
        <v>23</v>
      </c>
      <c r="R14" s="214" t="s">
        <v>24</v>
      </c>
      <c r="S14" s="214" t="s">
        <v>25</v>
      </c>
      <c r="T14" s="214" t="s">
        <v>29</v>
      </c>
      <c r="U14" s="214" t="s">
        <v>26</v>
      </c>
      <c r="V14" s="214" t="s">
        <v>27</v>
      </c>
      <c r="W14" s="214" t="s">
        <v>28</v>
      </c>
      <c r="X14" s="214" t="s">
        <v>30</v>
      </c>
      <c r="Y14" s="214" t="s">
        <v>37</v>
      </c>
      <c r="Z14" s="626"/>
      <c r="AA14" s="626"/>
      <c r="AB14" s="626"/>
      <c r="AC14" s="626"/>
      <c r="AD14" s="626"/>
      <c r="AE14" s="626"/>
      <c r="AF14" s="628"/>
      <c r="AG14" s="652"/>
      <c r="AH14" s="214" t="s">
        <v>21</v>
      </c>
      <c r="AI14" s="214" t="s">
        <v>22</v>
      </c>
      <c r="AJ14" s="214" t="s">
        <v>33</v>
      </c>
      <c r="AK14" s="214" t="s">
        <v>34</v>
      </c>
      <c r="AL14" s="214" t="s">
        <v>23</v>
      </c>
      <c r="AM14" s="214" t="s">
        <v>24</v>
      </c>
      <c r="AN14" s="214" t="s">
        <v>25</v>
      </c>
      <c r="AO14" s="214" t="s">
        <v>29</v>
      </c>
      <c r="AP14" s="214" t="s">
        <v>26</v>
      </c>
      <c r="AQ14" s="214" t="s">
        <v>27</v>
      </c>
      <c r="AR14" s="214" t="s">
        <v>28</v>
      </c>
      <c r="AS14" s="214" t="s">
        <v>30</v>
      </c>
      <c r="AT14" s="214" t="s">
        <v>37</v>
      </c>
      <c r="AU14" s="648"/>
      <c r="AV14" s="648"/>
      <c r="AW14" s="648"/>
      <c r="AX14" s="648"/>
    </row>
    <row r="15" spans="1:173" s="33" customFormat="1" ht="128.25" customHeight="1" x14ac:dyDescent="0.2">
      <c r="A15" s="24"/>
      <c r="B15" s="155" t="s">
        <v>192</v>
      </c>
      <c r="C15" s="332" t="s">
        <v>42</v>
      </c>
      <c r="D15" s="353" t="s">
        <v>369</v>
      </c>
      <c r="E15" s="66" t="s">
        <v>370</v>
      </c>
      <c r="F15" s="333">
        <v>2017730010099</v>
      </c>
      <c r="G15" s="354" t="s">
        <v>371</v>
      </c>
      <c r="H15" s="122" t="s">
        <v>372</v>
      </c>
      <c r="I15" s="354" t="s">
        <v>373</v>
      </c>
      <c r="J15" s="327">
        <v>2</v>
      </c>
      <c r="K15" s="328" t="s">
        <v>374</v>
      </c>
      <c r="L15" s="231">
        <f>SUM(M15:AC15)</f>
        <v>596000</v>
      </c>
      <c r="M15" s="231">
        <v>0</v>
      </c>
      <c r="N15" s="231">
        <f>470000+126000</f>
        <v>596000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355" t="s">
        <v>187</v>
      </c>
      <c r="AE15" s="356" t="s">
        <v>375</v>
      </c>
      <c r="AF15" s="357" t="s">
        <v>376</v>
      </c>
      <c r="AG15" s="312">
        <f>SUM(AH15:AX15)</f>
        <v>436800</v>
      </c>
      <c r="AH15" s="313">
        <v>0</v>
      </c>
      <c r="AI15" s="313">
        <v>436800</v>
      </c>
      <c r="AJ15" s="313">
        <v>0</v>
      </c>
      <c r="AK15" s="313">
        <v>0</v>
      </c>
      <c r="AL15" s="313">
        <v>0</v>
      </c>
      <c r="AM15" s="313">
        <v>0</v>
      </c>
      <c r="AN15" s="313">
        <v>0</v>
      </c>
      <c r="AO15" s="313">
        <v>0</v>
      </c>
      <c r="AP15" s="313">
        <v>0</v>
      </c>
      <c r="AQ15" s="313">
        <v>0</v>
      </c>
      <c r="AR15" s="313">
        <v>0</v>
      </c>
      <c r="AS15" s="313">
        <v>0</v>
      </c>
      <c r="AT15" s="313">
        <v>0</v>
      </c>
      <c r="AU15" s="313">
        <v>0</v>
      </c>
      <c r="AV15" s="313">
        <v>0</v>
      </c>
      <c r="AW15" s="313">
        <v>0</v>
      </c>
      <c r="AX15" s="313">
        <v>0</v>
      </c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4"/>
      <c r="DL15" s="314"/>
      <c r="DM15" s="314"/>
      <c r="DN15" s="314"/>
      <c r="DO15" s="314"/>
      <c r="DP15" s="314"/>
      <c r="DQ15" s="314"/>
      <c r="DR15" s="314"/>
      <c r="DS15" s="314"/>
      <c r="DT15" s="314"/>
      <c r="DU15" s="314"/>
      <c r="DV15" s="314"/>
      <c r="DW15" s="314"/>
      <c r="DX15" s="314"/>
      <c r="DY15" s="314"/>
      <c r="DZ15" s="314"/>
      <c r="EA15" s="314"/>
      <c r="EB15" s="314"/>
      <c r="EC15" s="314"/>
      <c r="ED15" s="314"/>
      <c r="EE15" s="314"/>
      <c r="EF15" s="314"/>
      <c r="EG15" s="314"/>
      <c r="EH15" s="314"/>
      <c r="EI15" s="314"/>
      <c r="EJ15" s="314"/>
      <c r="EK15" s="314"/>
      <c r="EL15" s="314"/>
      <c r="EM15" s="314"/>
      <c r="EN15" s="314"/>
      <c r="EO15" s="314"/>
      <c r="EP15" s="314"/>
      <c r="EQ15" s="314"/>
      <c r="ER15" s="314"/>
      <c r="ES15" s="314"/>
      <c r="ET15" s="314"/>
      <c r="EU15" s="314"/>
      <c r="EV15" s="314"/>
      <c r="EW15" s="314"/>
      <c r="EX15" s="314"/>
      <c r="EY15" s="314"/>
      <c r="EZ15" s="314"/>
      <c r="FA15" s="314"/>
      <c r="FB15" s="314"/>
      <c r="FC15" s="314"/>
      <c r="FD15" s="314"/>
      <c r="FE15" s="314"/>
      <c r="FF15" s="314"/>
      <c r="FG15" s="314"/>
      <c r="FH15" s="314"/>
      <c r="FI15" s="314"/>
      <c r="FJ15" s="314"/>
      <c r="FK15" s="314"/>
      <c r="FL15" s="314"/>
      <c r="FM15" s="314"/>
      <c r="FN15" s="314"/>
      <c r="FO15" s="314"/>
      <c r="FP15" s="314"/>
      <c r="FQ15" s="314"/>
    </row>
    <row r="16" spans="1:173" s="35" customFormat="1" ht="138.75" customHeight="1" x14ac:dyDescent="0.2">
      <c r="A16" s="24"/>
      <c r="B16" s="155" t="s">
        <v>192</v>
      </c>
      <c r="C16" s="332" t="s">
        <v>42</v>
      </c>
      <c r="D16" s="353" t="s">
        <v>369</v>
      </c>
      <c r="E16" s="66" t="s">
        <v>370</v>
      </c>
      <c r="F16" s="333">
        <v>2017730010099</v>
      </c>
      <c r="G16" s="354" t="s">
        <v>371</v>
      </c>
      <c r="H16" s="122" t="s">
        <v>377</v>
      </c>
      <c r="I16" s="354" t="s">
        <v>378</v>
      </c>
      <c r="J16" s="327">
        <v>2</v>
      </c>
      <c r="K16" s="328" t="s">
        <v>374</v>
      </c>
      <c r="L16" s="231">
        <f t="shared" ref="L16:L46" si="0">SUM(M16:AC16)</f>
        <v>40000</v>
      </c>
      <c r="M16" s="231">
        <v>0</v>
      </c>
      <c r="N16" s="231">
        <v>40000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356" t="s">
        <v>187</v>
      </c>
      <c r="AE16" s="356" t="s">
        <v>375</v>
      </c>
      <c r="AF16" s="328" t="s">
        <v>376</v>
      </c>
      <c r="AG16" s="312">
        <f t="shared" ref="AG16:AG46" si="1">SUM(AH16:AX16)</f>
        <v>20000</v>
      </c>
      <c r="AH16" s="313">
        <v>0</v>
      </c>
      <c r="AI16" s="313">
        <v>20000</v>
      </c>
      <c r="AJ16" s="313">
        <v>0</v>
      </c>
      <c r="AK16" s="313">
        <v>0</v>
      </c>
      <c r="AL16" s="313">
        <v>0</v>
      </c>
      <c r="AM16" s="313">
        <v>0</v>
      </c>
      <c r="AN16" s="313">
        <v>0</v>
      </c>
      <c r="AO16" s="313">
        <v>0</v>
      </c>
      <c r="AP16" s="313">
        <v>0</v>
      </c>
      <c r="AQ16" s="313">
        <v>0</v>
      </c>
      <c r="AR16" s="313">
        <v>0</v>
      </c>
      <c r="AS16" s="313">
        <v>0</v>
      </c>
      <c r="AT16" s="313">
        <v>0</v>
      </c>
      <c r="AU16" s="313">
        <v>0</v>
      </c>
      <c r="AV16" s="313">
        <v>0</v>
      </c>
      <c r="AW16" s="313">
        <v>0</v>
      </c>
      <c r="AX16" s="313">
        <v>0</v>
      </c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</row>
    <row r="17" spans="1:173" s="24" customFormat="1" ht="133.5" customHeight="1" x14ac:dyDescent="0.2">
      <c r="B17" s="155" t="s">
        <v>192</v>
      </c>
      <c r="C17" s="332" t="s">
        <v>42</v>
      </c>
      <c r="D17" s="353" t="s">
        <v>369</v>
      </c>
      <c r="E17" s="66" t="s">
        <v>370</v>
      </c>
      <c r="F17" s="333">
        <v>2017730010099</v>
      </c>
      <c r="G17" s="354" t="s">
        <v>371</v>
      </c>
      <c r="H17" s="122" t="s">
        <v>379</v>
      </c>
      <c r="I17" s="354" t="s">
        <v>380</v>
      </c>
      <c r="J17" s="327">
        <v>0</v>
      </c>
      <c r="K17" s="328" t="s">
        <v>374</v>
      </c>
      <c r="L17" s="231">
        <f t="shared" si="0"/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356" t="s">
        <v>187</v>
      </c>
      <c r="AE17" s="356" t="s">
        <v>375</v>
      </c>
      <c r="AF17" s="328" t="s">
        <v>376</v>
      </c>
      <c r="AG17" s="312">
        <f t="shared" si="1"/>
        <v>0</v>
      </c>
      <c r="AH17" s="313">
        <v>0</v>
      </c>
      <c r="AI17" s="313">
        <v>0</v>
      </c>
      <c r="AJ17" s="313">
        <v>0</v>
      </c>
      <c r="AK17" s="313">
        <v>0</v>
      </c>
      <c r="AL17" s="313">
        <v>0</v>
      </c>
      <c r="AM17" s="313">
        <v>0</v>
      </c>
      <c r="AN17" s="313">
        <v>0</v>
      </c>
      <c r="AO17" s="313">
        <v>0</v>
      </c>
      <c r="AP17" s="313">
        <v>0</v>
      </c>
      <c r="AQ17" s="313">
        <v>0</v>
      </c>
      <c r="AR17" s="313">
        <v>0</v>
      </c>
      <c r="AS17" s="313">
        <v>0</v>
      </c>
      <c r="AT17" s="313">
        <v>0</v>
      </c>
      <c r="AU17" s="313">
        <v>0</v>
      </c>
      <c r="AV17" s="313">
        <v>0</v>
      </c>
      <c r="AW17" s="313">
        <v>0</v>
      </c>
      <c r="AX17" s="313">
        <v>0</v>
      </c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  <c r="DX17" s="315"/>
      <c r="DY17" s="315"/>
      <c r="DZ17" s="315"/>
      <c r="EA17" s="315"/>
      <c r="EB17" s="315"/>
      <c r="EC17" s="315"/>
      <c r="ED17" s="315"/>
      <c r="EE17" s="315"/>
      <c r="EF17" s="315"/>
      <c r="EG17" s="315"/>
      <c r="EH17" s="315"/>
      <c r="EI17" s="315"/>
      <c r="EJ17" s="315"/>
      <c r="EK17" s="315"/>
      <c r="EL17" s="315"/>
      <c r="EM17" s="315"/>
      <c r="EN17" s="315"/>
      <c r="EO17" s="315"/>
      <c r="EP17" s="315"/>
      <c r="EQ17" s="315"/>
      <c r="ER17" s="315"/>
      <c r="ES17" s="315"/>
      <c r="ET17" s="315"/>
      <c r="EU17" s="315"/>
      <c r="EV17" s="315"/>
      <c r="EW17" s="315"/>
      <c r="EX17" s="315"/>
      <c r="EY17" s="315"/>
      <c r="EZ17" s="315"/>
      <c r="FA17" s="315"/>
      <c r="FB17" s="315"/>
      <c r="FC17" s="315"/>
      <c r="FD17" s="315"/>
      <c r="FE17" s="315"/>
      <c r="FF17" s="315"/>
      <c r="FG17" s="315"/>
      <c r="FH17" s="315"/>
      <c r="FI17" s="315"/>
      <c r="FJ17" s="315"/>
      <c r="FK17" s="315"/>
      <c r="FL17" s="315"/>
      <c r="FM17" s="315"/>
      <c r="FN17" s="315"/>
      <c r="FO17" s="315"/>
      <c r="FP17" s="315"/>
      <c r="FQ17" s="315"/>
    </row>
    <row r="18" spans="1:173" s="24" customFormat="1" ht="118.5" customHeight="1" x14ac:dyDescent="0.2">
      <c r="B18" s="155" t="s">
        <v>192</v>
      </c>
      <c r="C18" s="332" t="s">
        <v>42</v>
      </c>
      <c r="D18" s="353" t="s">
        <v>369</v>
      </c>
      <c r="E18" s="66" t="s">
        <v>370</v>
      </c>
      <c r="F18" s="333">
        <v>2017730010099</v>
      </c>
      <c r="G18" s="354" t="s">
        <v>371</v>
      </c>
      <c r="H18" s="122" t="s">
        <v>381</v>
      </c>
      <c r="I18" s="354" t="s">
        <v>382</v>
      </c>
      <c r="J18" s="327">
        <v>0</v>
      </c>
      <c r="K18" s="328" t="s">
        <v>374</v>
      </c>
      <c r="L18" s="231">
        <f t="shared" si="0"/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356" t="s">
        <v>187</v>
      </c>
      <c r="AE18" s="356" t="s">
        <v>375</v>
      </c>
      <c r="AF18" s="328" t="s">
        <v>376</v>
      </c>
      <c r="AG18" s="312">
        <f t="shared" si="1"/>
        <v>0</v>
      </c>
      <c r="AH18" s="313">
        <v>0</v>
      </c>
      <c r="AI18" s="313">
        <v>0</v>
      </c>
      <c r="AJ18" s="313">
        <v>0</v>
      </c>
      <c r="AK18" s="313">
        <v>0</v>
      </c>
      <c r="AL18" s="313">
        <v>0</v>
      </c>
      <c r="AM18" s="313">
        <v>0</v>
      </c>
      <c r="AN18" s="313">
        <v>0</v>
      </c>
      <c r="AO18" s="313">
        <v>0</v>
      </c>
      <c r="AP18" s="313">
        <v>0</v>
      </c>
      <c r="AQ18" s="313">
        <v>0</v>
      </c>
      <c r="AR18" s="313">
        <v>0</v>
      </c>
      <c r="AS18" s="313">
        <v>0</v>
      </c>
      <c r="AT18" s="313">
        <v>0</v>
      </c>
      <c r="AU18" s="313">
        <v>0</v>
      </c>
      <c r="AV18" s="313">
        <v>0</v>
      </c>
      <c r="AW18" s="313">
        <v>0</v>
      </c>
      <c r="AX18" s="313">
        <v>0</v>
      </c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315"/>
      <c r="CR18" s="315"/>
      <c r="CS18" s="315"/>
      <c r="CT18" s="315"/>
      <c r="CU18" s="315"/>
      <c r="CV18" s="315"/>
      <c r="CW18" s="315"/>
      <c r="CX18" s="315"/>
      <c r="CY18" s="315"/>
      <c r="CZ18" s="315"/>
      <c r="DA18" s="315"/>
      <c r="DB18" s="315"/>
      <c r="DC18" s="315"/>
      <c r="DD18" s="315"/>
      <c r="DE18" s="315"/>
      <c r="DF18" s="315"/>
      <c r="DG18" s="315"/>
      <c r="DH18" s="315"/>
      <c r="DI18" s="315"/>
      <c r="DJ18" s="315"/>
      <c r="DK18" s="315"/>
      <c r="DL18" s="315"/>
      <c r="DM18" s="315"/>
      <c r="DN18" s="315"/>
      <c r="DO18" s="315"/>
      <c r="DP18" s="315"/>
      <c r="DQ18" s="315"/>
      <c r="DR18" s="315"/>
      <c r="DS18" s="315"/>
      <c r="DT18" s="315"/>
      <c r="DU18" s="315"/>
      <c r="DV18" s="315"/>
      <c r="DW18" s="315"/>
      <c r="DX18" s="315"/>
      <c r="DY18" s="315"/>
      <c r="DZ18" s="315"/>
      <c r="EA18" s="315"/>
      <c r="EB18" s="315"/>
      <c r="EC18" s="315"/>
      <c r="ED18" s="315"/>
      <c r="EE18" s="315"/>
      <c r="EF18" s="315"/>
      <c r="EG18" s="315"/>
      <c r="EH18" s="315"/>
      <c r="EI18" s="315"/>
      <c r="EJ18" s="315"/>
      <c r="EK18" s="315"/>
      <c r="EL18" s="315"/>
      <c r="EM18" s="315"/>
      <c r="EN18" s="315"/>
      <c r="EO18" s="315"/>
      <c r="EP18" s="315"/>
      <c r="EQ18" s="315"/>
      <c r="ER18" s="315"/>
      <c r="ES18" s="315"/>
      <c r="ET18" s="315"/>
      <c r="EU18" s="315"/>
      <c r="EV18" s="315"/>
      <c r="EW18" s="315"/>
      <c r="EX18" s="315"/>
      <c r="EY18" s="315"/>
      <c r="EZ18" s="315"/>
      <c r="FA18" s="315"/>
      <c r="FB18" s="315"/>
      <c r="FC18" s="315"/>
      <c r="FD18" s="315"/>
      <c r="FE18" s="315"/>
      <c r="FF18" s="315"/>
      <c r="FG18" s="315"/>
      <c r="FH18" s="315"/>
      <c r="FI18" s="315"/>
      <c r="FJ18" s="315"/>
      <c r="FK18" s="315"/>
      <c r="FL18" s="315"/>
      <c r="FM18" s="315"/>
      <c r="FN18" s="315"/>
      <c r="FO18" s="315"/>
      <c r="FP18" s="315"/>
      <c r="FQ18" s="315"/>
    </row>
    <row r="19" spans="1:173" s="24" customFormat="1" ht="113.25" customHeight="1" x14ac:dyDescent="0.2">
      <c r="B19" s="155" t="s">
        <v>192</v>
      </c>
      <c r="C19" s="332" t="s">
        <v>42</v>
      </c>
      <c r="D19" s="353" t="s">
        <v>369</v>
      </c>
      <c r="E19" s="66" t="s">
        <v>370</v>
      </c>
      <c r="F19" s="333">
        <v>2017730010077</v>
      </c>
      <c r="G19" s="354" t="s">
        <v>371</v>
      </c>
      <c r="H19" s="122" t="s">
        <v>383</v>
      </c>
      <c r="I19" s="354" t="s">
        <v>384</v>
      </c>
      <c r="J19" s="327">
        <v>0</v>
      </c>
      <c r="K19" s="328" t="s">
        <v>374</v>
      </c>
      <c r="L19" s="231">
        <f t="shared" si="0"/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356" t="s">
        <v>187</v>
      </c>
      <c r="AE19" s="356" t="s">
        <v>375</v>
      </c>
      <c r="AF19" s="328" t="s">
        <v>376</v>
      </c>
      <c r="AG19" s="312">
        <f t="shared" si="1"/>
        <v>0</v>
      </c>
      <c r="AH19" s="313">
        <v>0</v>
      </c>
      <c r="AI19" s="313">
        <v>0</v>
      </c>
      <c r="AJ19" s="313">
        <v>0</v>
      </c>
      <c r="AK19" s="313">
        <v>0</v>
      </c>
      <c r="AL19" s="313">
        <v>0</v>
      </c>
      <c r="AM19" s="313">
        <v>0</v>
      </c>
      <c r="AN19" s="313">
        <v>0</v>
      </c>
      <c r="AO19" s="313">
        <v>0</v>
      </c>
      <c r="AP19" s="313">
        <v>0</v>
      </c>
      <c r="AQ19" s="313">
        <v>0</v>
      </c>
      <c r="AR19" s="313">
        <v>0</v>
      </c>
      <c r="AS19" s="313">
        <v>0</v>
      </c>
      <c r="AT19" s="313">
        <v>0</v>
      </c>
      <c r="AU19" s="313">
        <v>0</v>
      </c>
      <c r="AV19" s="313">
        <v>0</v>
      </c>
      <c r="AW19" s="313">
        <v>0</v>
      </c>
      <c r="AX19" s="313">
        <v>0</v>
      </c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5"/>
      <c r="EF19" s="315"/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315"/>
      <c r="EV19" s="315"/>
      <c r="EW19" s="315"/>
      <c r="EX19" s="315"/>
      <c r="EY19" s="315"/>
      <c r="EZ19" s="315"/>
      <c r="FA19" s="315"/>
      <c r="FB19" s="315"/>
      <c r="FC19" s="315"/>
      <c r="FD19" s="315"/>
      <c r="FE19" s="315"/>
      <c r="FF19" s="315"/>
      <c r="FG19" s="315"/>
      <c r="FH19" s="315"/>
      <c r="FI19" s="315"/>
      <c r="FJ19" s="315"/>
      <c r="FK19" s="315"/>
      <c r="FL19" s="315"/>
      <c r="FM19" s="315"/>
      <c r="FN19" s="315"/>
      <c r="FO19" s="315"/>
      <c r="FP19" s="315"/>
      <c r="FQ19" s="315"/>
    </row>
    <row r="20" spans="1:173" s="24" customFormat="1" ht="113.25" customHeight="1" x14ac:dyDescent="0.2">
      <c r="B20" s="155" t="s">
        <v>192</v>
      </c>
      <c r="C20" s="332" t="s">
        <v>42</v>
      </c>
      <c r="D20" s="353" t="s">
        <v>369</v>
      </c>
      <c r="E20" s="66" t="s">
        <v>370</v>
      </c>
      <c r="F20" s="333">
        <v>2017730010077</v>
      </c>
      <c r="G20" s="354" t="s">
        <v>371</v>
      </c>
      <c r="H20" s="122" t="s">
        <v>385</v>
      </c>
      <c r="I20" s="354" t="s">
        <v>386</v>
      </c>
      <c r="J20" s="327">
        <v>0</v>
      </c>
      <c r="K20" s="328" t="s">
        <v>374</v>
      </c>
      <c r="L20" s="231">
        <f t="shared" si="0"/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356" t="s">
        <v>187</v>
      </c>
      <c r="AE20" s="356" t="s">
        <v>375</v>
      </c>
      <c r="AF20" s="328" t="s">
        <v>376</v>
      </c>
      <c r="AG20" s="312">
        <f t="shared" si="1"/>
        <v>0</v>
      </c>
      <c r="AH20" s="313">
        <v>0</v>
      </c>
      <c r="AI20" s="313">
        <v>0</v>
      </c>
      <c r="AJ20" s="313">
        <v>0</v>
      </c>
      <c r="AK20" s="313">
        <v>0</v>
      </c>
      <c r="AL20" s="313">
        <v>0</v>
      </c>
      <c r="AM20" s="313">
        <v>0</v>
      </c>
      <c r="AN20" s="313">
        <v>0</v>
      </c>
      <c r="AO20" s="313">
        <v>0</v>
      </c>
      <c r="AP20" s="313">
        <v>0</v>
      </c>
      <c r="AQ20" s="313">
        <v>0</v>
      </c>
      <c r="AR20" s="313">
        <v>0</v>
      </c>
      <c r="AS20" s="313">
        <v>0</v>
      </c>
      <c r="AT20" s="313">
        <v>0</v>
      </c>
      <c r="AU20" s="313">
        <v>0</v>
      </c>
      <c r="AV20" s="313">
        <v>0</v>
      </c>
      <c r="AW20" s="313">
        <v>0</v>
      </c>
      <c r="AX20" s="313">
        <v>0</v>
      </c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315"/>
      <c r="CR20" s="315"/>
      <c r="CS20" s="315"/>
      <c r="CT20" s="315"/>
      <c r="CU20" s="315"/>
      <c r="CV20" s="315"/>
      <c r="CW20" s="315"/>
      <c r="CX20" s="315"/>
      <c r="CY20" s="315"/>
      <c r="CZ20" s="315"/>
      <c r="DA20" s="315"/>
      <c r="DB20" s="315"/>
      <c r="DC20" s="315"/>
      <c r="DD20" s="315"/>
      <c r="DE20" s="315"/>
      <c r="DF20" s="315"/>
      <c r="DG20" s="315"/>
      <c r="DH20" s="315"/>
      <c r="DI20" s="315"/>
      <c r="DJ20" s="315"/>
      <c r="DK20" s="315"/>
      <c r="DL20" s="315"/>
      <c r="DM20" s="315"/>
      <c r="DN20" s="315"/>
      <c r="DO20" s="315"/>
      <c r="DP20" s="315"/>
      <c r="DQ20" s="315"/>
      <c r="DR20" s="315"/>
      <c r="DS20" s="315"/>
      <c r="DT20" s="315"/>
      <c r="DU20" s="315"/>
      <c r="DV20" s="315"/>
      <c r="DW20" s="315"/>
      <c r="DX20" s="315"/>
      <c r="DY20" s="315"/>
      <c r="DZ20" s="315"/>
      <c r="EA20" s="315"/>
      <c r="EB20" s="315"/>
      <c r="EC20" s="315"/>
      <c r="ED20" s="315"/>
      <c r="EE20" s="315"/>
      <c r="EF20" s="315"/>
      <c r="EG20" s="315"/>
      <c r="EH20" s="315"/>
      <c r="EI20" s="315"/>
      <c r="EJ20" s="315"/>
      <c r="EK20" s="315"/>
      <c r="EL20" s="315"/>
      <c r="EM20" s="315"/>
      <c r="EN20" s="315"/>
      <c r="EO20" s="315"/>
      <c r="EP20" s="315"/>
      <c r="EQ20" s="315"/>
      <c r="ER20" s="315"/>
      <c r="ES20" s="315"/>
      <c r="ET20" s="315"/>
      <c r="EU20" s="315"/>
      <c r="EV20" s="315"/>
      <c r="EW20" s="315"/>
      <c r="EX20" s="315"/>
      <c r="EY20" s="315"/>
      <c r="EZ20" s="315"/>
      <c r="FA20" s="315"/>
      <c r="FB20" s="315"/>
      <c r="FC20" s="315"/>
      <c r="FD20" s="315"/>
      <c r="FE20" s="315"/>
      <c r="FF20" s="315"/>
      <c r="FG20" s="315"/>
      <c r="FH20" s="315"/>
      <c r="FI20" s="315"/>
      <c r="FJ20" s="315"/>
      <c r="FK20" s="315"/>
      <c r="FL20" s="315"/>
      <c r="FM20" s="315"/>
      <c r="FN20" s="315"/>
      <c r="FO20" s="315"/>
      <c r="FP20" s="315"/>
      <c r="FQ20" s="315"/>
    </row>
    <row r="21" spans="1:173" s="33" customFormat="1" ht="112.5" customHeight="1" x14ac:dyDescent="0.2">
      <c r="A21" s="24"/>
      <c r="B21" s="155" t="s">
        <v>192</v>
      </c>
      <c r="C21" s="332" t="s">
        <v>42</v>
      </c>
      <c r="D21" s="353" t="s">
        <v>387</v>
      </c>
      <c r="E21" s="66" t="s">
        <v>388</v>
      </c>
      <c r="F21" s="333">
        <v>2017730010077</v>
      </c>
      <c r="G21" s="358" t="s">
        <v>389</v>
      </c>
      <c r="H21" s="359" t="s">
        <v>390</v>
      </c>
      <c r="I21" s="354" t="s">
        <v>391</v>
      </c>
      <c r="J21" s="327">
        <v>25</v>
      </c>
      <c r="K21" s="328" t="s">
        <v>374</v>
      </c>
      <c r="L21" s="231">
        <f t="shared" si="0"/>
        <v>6938545</v>
      </c>
      <c r="M21" s="231">
        <v>0</v>
      </c>
      <c r="N21" s="231">
        <v>1830600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225091</v>
      </c>
      <c r="U21" s="231">
        <v>1677000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3205854</v>
      </c>
      <c r="AD21" s="356" t="s">
        <v>187</v>
      </c>
      <c r="AE21" s="356" t="s">
        <v>375</v>
      </c>
      <c r="AF21" s="328" t="s">
        <v>376</v>
      </c>
      <c r="AG21" s="312">
        <f t="shared" si="1"/>
        <v>6765342</v>
      </c>
      <c r="AH21" s="313">
        <v>0</v>
      </c>
      <c r="AI21" s="313">
        <v>1768329</v>
      </c>
      <c r="AJ21" s="313">
        <v>0</v>
      </c>
      <c r="AK21" s="313">
        <v>0</v>
      </c>
      <c r="AL21" s="313">
        <v>0</v>
      </c>
      <c r="AM21" s="313">
        <v>0</v>
      </c>
      <c r="AN21" s="313">
        <v>0</v>
      </c>
      <c r="AO21" s="313">
        <v>1677000</v>
      </c>
      <c r="AP21" s="313">
        <v>165076</v>
      </c>
      <c r="AQ21" s="313">
        <v>0</v>
      </c>
      <c r="AR21" s="313">
        <v>0</v>
      </c>
      <c r="AS21" s="313">
        <v>0</v>
      </c>
      <c r="AT21" s="313">
        <v>0</v>
      </c>
      <c r="AU21" s="313">
        <v>0</v>
      </c>
      <c r="AV21" s="313">
        <v>0</v>
      </c>
      <c r="AW21" s="313">
        <v>0</v>
      </c>
      <c r="AX21" s="313">
        <v>3154937</v>
      </c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314"/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4"/>
      <c r="EN21" s="314"/>
      <c r="EO21" s="314"/>
      <c r="EP21" s="314"/>
      <c r="EQ21" s="314"/>
      <c r="ER21" s="314"/>
      <c r="ES21" s="314"/>
      <c r="ET21" s="314"/>
      <c r="EU21" s="314"/>
      <c r="EV21" s="314"/>
      <c r="EW21" s="314"/>
      <c r="EX21" s="314"/>
      <c r="EY21" s="314"/>
      <c r="EZ21" s="314"/>
      <c r="FA21" s="314"/>
      <c r="FB21" s="314"/>
      <c r="FC21" s="314"/>
      <c r="FD21" s="314"/>
      <c r="FE21" s="314"/>
      <c r="FF21" s="314"/>
      <c r="FG21" s="314"/>
      <c r="FH21" s="314"/>
      <c r="FI21" s="314"/>
      <c r="FJ21" s="314"/>
      <c r="FK21" s="314"/>
      <c r="FL21" s="314"/>
      <c r="FM21" s="314"/>
      <c r="FN21" s="314"/>
      <c r="FO21" s="314"/>
      <c r="FP21" s="314"/>
      <c r="FQ21" s="314"/>
    </row>
    <row r="22" spans="1:173" s="33" customFormat="1" ht="108.75" customHeight="1" x14ac:dyDescent="0.2">
      <c r="A22" s="24"/>
      <c r="B22" s="155" t="s">
        <v>192</v>
      </c>
      <c r="C22" s="332" t="s">
        <v>42</v>
      </c>
      <c r="D22" s="353" t="s">
        <v>387</v>
      </c>
      <c r="E22" s="66" t="s">
        <v>388</v>
      </c>
      <c r="F22" s="333">
        <v>2017730010077</v>
      </c>
      <c r="G22" s="358" t="s">
        <v>389</v>
      </c>
      <c r="H22" s="359" t="s">
        <v>392</v>
      </c>
      <c r="I22" s="354" t="s">
        <v>393</v>
      </c>
      <c r="J22" s="327">
        <v>67</v>
      </c>
      <c r="K22" s="328" t="s">
        <v>374</v>
      </c>
      <c r="L22" s="231">
        <f t="shared" si="0"/>
        <v>502400</v>
      </c>
      <c r="M22" s="231">
        <v>0</v>
      </c>
      <c r="N22" s="231">
        <v>22400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130000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350000</v>
      </c>
      <c r="AD22" s="356" t="s">
        <v>187</v>
      </c>
      <c r="AE22" s="356" t="s">
        <v>375</v>
      </c>
      <c r="AF22" s="328" t="s">
        <v>376</v>
      </c>
      <c r="AG22" s="312">
        <f t="shared" si="1"/>
        <v>186100</v>
      </c>
      <c r="AH22" s="313">
        <v>0</v>
      </c>
      <c r="AI22" s="313">
        <v>22400</v>
      </c>
      <c r="AJ22" s="313">
        <v>0</v>
      </c>
      <c r="AK22" s="313">
        <v>0</v>
      </c>
      <c r="AL22" s="313">
        <v>0</v>
      </c>
      <c r="AM22" s="313">
        <v>0</v>
      </c>
      <c r="AN22" s="313">
        <v>0</v>
      </c>
      <c r="AO22" s="313">
        <v>0</v>
      </c>
      <c r="AP22" s="313">
        <v>0</v>
      </c>
      <c r="AQ22" s="313">
        <v>0</v>
      </c>
      <c r="AR22" s="313">
        <v>0</v>
      </c>
      <c r="AS22" s="313">
        <v>0</v>
      </c>
      <c r="AT22" s="313">
        <v>0</v>
      </c>
      <c r="AU22" s="313">
        <v>0</v>
      </c>
      <c r="AV22" s="313">
        <v>0</v>
      </c>
      <c r="AW22" s="313">
        <v>0</v>
      </c>
      <c r="AX22" s="313">
        <v>163700</v>
      </c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4"/>
      <c r="EP22" s="314"/>
      <c r="EQ22" s="314"/>
      <c r="ER22" s="314"/>
      <c r="ES22" s="314"/>
      <c r="ET22" s="314"/>
      <c r="EU22" s="314"/>
      <c r="EV22" s="314"/>
      <c r="EW22" s="314"/>
      <c r="EX22" s="314"/>
      <c r="EY22" s="314"/>
      <c r="EZ22" s="314"/>
      <c r="FA22" s="314"/>
      <c r="FB22" s="314"/>
      <c r="FC22" s="314"/>
      <c r="FD22" s="314"/>
      <c r="FE22" s="314"/>
      <c r="FF22" s="314"/>
      <c r="FG22" s="314"/>
      <c r="FH22" s="314"/>
      <c r="FI22" s="314"/>
      <c r="FJ22" s="314"/>
      <c r="FK22" s="314"/>
      <c r="FL22" s="314"/>
      <c r="FM22" s="314"/>
      <c r="FN22" s="314"/>
      <c r="FO22" s="314"/>
      <c r="FP22" s="314"/>
      <c r="FQ22" s="314"/>
    </row>
    <row r="23" spans="1:173" s="316" customFormat="1" ht="139.5" customHeight="1" x14ac:dyDescent="0.2">
      <c r="B23" s="155" t="s">
        <v>192</v>
      </c>
      <c r="C23" s="332" t="s">
        <v>42</v>
      </c>
      <c r="D23" s="353" t="s">
        <v>394</v>
      </c>
      <c r="E23" s="75" t="s">
        <v>395</v>
      </c>
      <c r="F23" s="333">
        <v>2017730010077</v>
      </c>
      <c r="G23" s="358" t="s">
        <v>396</v>
      </c>
      <c r="H23" s="122" t="s">
        <v>397</v>
      </c>
      <c r="I23" s="354" t="s">
        <v>398</v>
      </c>
      <c r="J23" s="327">
        <v>18</v>
      </c>
      <c r="K23" s="328" t="s">
        <v>374</v>
      </c>
      <c r="L23" s="231">
        <f t="shared" si="0"/>
        <v>132227.82999999999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360">
        <f>132227.83</f>
        <v>132227.82999999999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356" t="s">
        <v>187</v>
      </c>
      <c r="AE23" s="356" t="s">
        <v>375</v>
      </c>
      <c r="AF23" s="328" t="s">
        <v>376</v>
      </c>
      <c r="AG23" s="312">
        <f t="shared" si="1"/>
        <v>92423</v>
      </c>
      <c r="AH23" s="313">
        <v>0</v>
      </c>
      <c r="AI23" s="313">
        <v>0</v>
      </c>
      <c r="AJ23" s="313">
        <v>0</v>
      </c>
      <c r="AK23" s="313">
        <v>0</v>
      </c>
      <c r="AL23" s="313">
        <v>0</v>
      </c>
      <c r="AM23" s="313">
        <v>0</v>
      </c>
      <c r="AN23" s="313">
        <v>0</v>
      </c>
      <c r="AO23" s="313">
        <v>92423</v>
      </c>
      <c r="AP23" s="313">
        <v>0</v>
      </c>
      <c r="AQ23" s="313">
        <v>0</v>
      </c>
      <c r="AR23" s="313">
        <v>0</v>
      </c>
      <c r="AS23" s="313">
        <v>0</v>
      </c>
      <c r="AT23" s="313">
        <v>0</v>
      </c>
      <c r="AU23" s="313">
        <v>0</v>
      </c>
      <c r="AV23" s="313">
        <v>0</v>
      </c>
      <c r="AW23" s="313">
        <v>0</v>
      </c>
      <c r="AX23" s="313">
        <v>0</v>
      </c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317"/>
      <c r="CR23" s="317"/>
      <c r="CS23" s="317"/>
      <c r="CT23" s="317"/>
      <c r="CU23" s="317"/>
      <c r="CV23" s="317"/>
      <c r="CW23" s="317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7"/>
      <c r="EL23" s="317"/>
      <c r="EM23" s="317"/>
      <c r="EN23" s="317"/>
      <c r="EO23" s="317"/>
      <c r="EP23" s="317"/>
      <c r="EQ23" s="317"/>
      <c r="ER23" s="317"/>
      <c r="ES23" s="317"/>
      <c r="ET23" s="317"/>
      <c r="EU23" s="317"/>
      <c r="EV23" s="317"/>
      <c r="EW23" s="317"/>
      <c r="EX23" s="317"/>
      <c r="EY23" s="317"/>
      <c r="EZ23" s="317"/>
      <c r="FA23" s="317"/>
      <c r="FB23" s="317"/>
      <c r="FC23" s="317"/>
      <c r="FD23" s="317"/>
      <c r="FE23" s="317"/>
      <c r="FF23" s="317"/>
      <c r="FG23" s="317"/>
      <c r="FH23" s="317"/>
      <c r="FI23" s="317"/>
      <c r="FJ23" s="317"/>
      <c r="FK23" s="317"/>
      <c r="FL23" s="317"/>
      <c r="FM23" s="317"/>
      <c r="FN23" s="317"/>
      <c r="FO23" s="317"/>
      <c r="FP23" s="317"/>
      <c r="FQ23" s="317"/>
    </row>
    <row r="24" spans="1:173" s="316" customFormat="1" ht="75" customHeight="1" x14ac:dyDescent="0.2">
      <c r="B24" s="155" t="s">
        <v>192</v>
      </c>
      <c r="C24" s="332" t="s">
        <v>42</v>
      </c>
      <c r="D24" s="353" t="s">
        <v>394</v>
      </c>
      <c r="E24" s="75" t="s">
        <v>395</v>
      </c>
      <c r="F24" s="333">
        <v>2017730010077</v>
      </c>
      <c r="G24" s="358" t="s">
        <v>396</v>
      </c>
      <c r="H24" s="122" t="s">
        <v>399</v>
      </c>
      <c r="I24" s="354" t="s">
        <v>400</v>
      </c>
      <c r="J24" s="327">
        <v>13</v>
      </c>
      <c r="K24" s="328" t="s">
        <v>374</v>
      </c>
      <c r="L24" s="231">
        <f t="shared" si="0"/>
        <v>65100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361">
        <v>65100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356" t="s">
        <v>187</v>
      </c>
      <c r="AE24" s="356" t="s">
        <v>375</v>
      </c>
      <c r="AF24" s="328" t="s">
        <v>376</v>
      </c>
      <c r="AG24" s="312">
        <f t="shared" si="1"/>
        <v>65100</v>
      </c>
      <c r="AH24" s="313">
        <v>0</v>
      </c>
      <c r="AI24" s="313">
        <v>0</v>
      </c>
      <c r="AJ24" s="313">
        <v>0</v>
      </c>
      <c r="AK24" s="313">
        <v>0</v>
      </c>
      <c r="AL24" s="313">
        <v>0</v>
      </c>
      <c r="AM24" s="313">
        <v>0</v>
      </c>
      <c r="AN24" s="313">
        <v>0</v>
      </c>
      <c r="AO24" s="313">
        <v>65100</v>
      </c>
      <c r="AP24" s="313">
        <v>0</v>
      </c>
      <c r="AQ24" s="313">
        <v>0</v>
      </c>
      <c r="AR24" s="313">
        <v>0</v>
      </c>
      <c r="AS24" s="313">
        <v>0</v>
      </c>
      <c r="AT24" s="313">
        <v>0</v>
      </c>
      <c r="AU24" s="313">
        <v>0</v>
      </c>
      <c r="AV24" s="313">
        <v>0</v>
      </c>
      <c r="AW24" s="313">
        <v>0</v>
      </c>
      <c r="AX24" s="313">
        <v>0</v>
      </c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7"/>
      <c r="EL24" s="317"/>
      <c r="EM24" s="317"/>
      <c r="EN24" s="317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</row>
    <row r="25" spans="1:173" s="316" customFormat="1" ht="139.5" customHeight="1" x14ac:dyDescent="0.2">
      <c r="B25" s="155" t="s">
        <v>192</v>
      </c>
      <c r="C25" s="332" t="s">
        <v>42</v>
      </c>
      <c r="D25" s="353" t="s">
        <v>394</v>
      </c>
      <c r="E25" s="75" t="s">
        <v>395</v>
      </c>
      <c r="F25" s="333">
        <v>2017730010060</v>
      </c>
      <c r="G25" s="358" t="s">
        <v>396</v>
      </c>
      <c r="H25" s="122" t="s">
        <v>401</v>
      </c>
      <c r="I25" s="354" t="s">
        <v>402</v>
      </c>
      <c r="J25" s="327">
        <v>60</v>
      </c>
      <c r="K25" s="328" t="s">
        <v>374</v>
      </c>
      <c r="L25" s="231">
        <f t="shared" si="0"/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36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356" t="s">
        <v>187</v>
      </c>
      <c r="AE25" s="356" t="s">
        <v>375</v>
      </c>
      <c r="AF25" s="328" t="s">
        <v>376</v>
      </c>
      <c r="AG25" s="312">
        <f t="shared" si="1"/>
        <v>0</v>
      </c>
      <c r="AH25" s="313">
        <v>0</v>
      </c>
      <c r="AI25" s="313">
        <v>0</v>
      </c>
      <c r="AJ25" s="313">
        <v>0</v>
      </c>
      <c r="AK25" s="313">
        <v>0</v>
      </c>
      <c r="AL25" s="313">
        <v>0</v>
      </c>
      <c r="AM25" s="313">
        <v>0</v>
      </c>
      <c r="AN25" s="313">
        <v>0</v>
      </c>
      <c r="AO25" s="313">
        <v>0</v>
      </c>
      <c r="AP25" s="313">
        <v>0</v>
      </c>
      <c r="AQ25" s="313">
        <v>0</v>
      </c>
      <c r="AR25" s="313">
        <v>0</v>
      </c>
      <c r="AS25" s="313">
        <v>0</v>
      </c>
      <c r="AT25" s="313">
        <v>0</v>
      </c>
      <c r="AU25" s="313">
        <v>0</v>
      </c>
      <c r="AV25" s="313">
        <v>0</v>
      </c>
      <c r="AW25" s="313">
        <v>0</v>
      </c>
      <c r="AX25" s="313">
        <v>0</v>
      </c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317"/>
      <c r="CR25" s="317"/>
      <c r="CS25" s="317"/>
      <c r="CT25" s="317"/>
      <c r="CU25" s="317"/>
      <c r="CV25" s="317"/>
      <c r="CW25" s="317"/>
      <c r="CX25" s="317"/>
      <c r="CY25" s="317"/>
      <c r="CZ25" s="317"/>
      <c r="DA25" s="317"/>
      <c r="DB25" s="317"/>
      <c r="DC25" s="317"/>
      <c r="DD25" s="317"/>
      <c r="DE25" s="317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17"/>
      <c r="ES25" s="317"/>
      <c r="ET25" s="317"/>
      <c r="EU25" s="317"/>
      <c r="EV25" s="317"/>
      <c r="EW25" s="317"/>
      <c r="EX25" s="317"/>
      <c r="EY25" s="317"/>
      <c r="EZ25" s="317"/>
      <c r="FA25" s="317"/>
      <c r="FB25" s="317"/>
      <c r="FC25" s="317"/>
      <c r="FD25" s="317"/>
      <c r="FE25" s="317"/>
      <c r="FF25" s="317"/>
      <c r="FG25" s="317"/>
      <c r="FH25" s="317"/>
      <c r="FI25" s="317"/>
      <c r="FJ25" s="317"/>
      <c r="FK25" s="317"/>
      <c r="FL25" s="317"/>
      <c r="FM25" s="317"/>
      <c r="FN25" s="317"/>
      <c r="FO25" s="317"/>
      <c r="FP25" s="317"/>
      <c r="FQ25" s="317"/>
    </row>
    <row r="26" spans="1:173" s="316" customFormat="1" ht="125.25" customHeight="1" x14ac:dyDescent="0.2">
      <c r="B26" s="155" t="s">
        <v>192</v>
      </c>
      <c r="C26" s="332" t="s">
        <v>42</v>
      </c>
      <c r="D26" s="353" t="s">
        <v>394</v>
      </c>
      <c r="E26" s="75" t="s">
        <v>395</v>
      </c>
      <c r="F26" s="333">
        <v>2017730010060</v>
      </c>
      <c r="G26" s="358" t="s">
        <v>396</v>
      </c>
      <c r="H26" s="122" t="s">
        <v>403</v>
      </c>
      <c r="I26" s="354" t="s">
        <v>404</v>
      </c>
      <c r="J26" s="327">
        <v>120</v>
      </c>
      <c r="K26" s="328" t="s">
        <v>374</v>
      </c>
      <c r="L26" s="231">
        <f t="shared" si="0"/>
        <v>3500851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36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3500851</v>
      </c>
      <c r="AD26" s="356" t="s">
        <v>187</v>
      </c>
      <c r="AE26" s="356" t="s">
        <v>375</v>
      </c>
      <c r="AF26" s="328" t="s">
        <v>376</v>
      </c>
      <c r="AG26" s="312">
        <f t="shared" si="1"/>
        <v>0</v>
      </c>
      <c r="AH26" s="313">
        <v>0</v>
      </c>
      <c r="AI26" s="313">
        <v>0</v>
      </c>
      <c r="AJ26" s="313">
        <v>0</v>
      </c>
      <c r="AK26" s="313">
        <v>0</v>
      </c>
      <c r="AL26" s="313">
        <v>0</v>
      </c>
      <c r="AM26" s="313">
        <v>0</v>
      </c>
      <c r="AN26" s="313">
        <v>0</v>
      </c>
      <c r="AO26" s="313">
        <v>0</v>
      </c>
      <c r="AP26" s="313">
        <v>0</v>
      </c>
      <c r="AQ26" s="313">
        <v>0</v>
      </c>
      <c r="AR26" s="313">
        <v>0</v>
      </c>
      <c r="AS26" s="313">
        <v>0</v>
      </c>
      <c r="AT26" s="313">
        <v>0</v>
      </c>
      <c r="AU26" s="313">
        <v>0</v>
      </c>
      <c r="AV26" s="313">
        <v>0</v>
      </c>
      <c r="AW26" s="313">
        <v>0</v>
      </c>
      <c r="AX26" s="313">
        <v>0</v>
      </c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317"/>
      <c r="CR26" s="317"/>
      <c r="CS26" s="317"/>
      <c r="CT26" s="317"/>
      <c r="CU26" s="317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DL26" s="317"/>
      <c r="DM26" s="317"/>
      <c r="DN26" s="317"/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  <c r="EA26" s="317"/>
      <c r="EB26" s="317"/>
      <c r="EC26" s="317"/>
      <c r="ED26" s="317"/>
      <c r="EE26" s="317"/>
      <c r="EF26" s="317"/>
      <c r="EG26" s="317"/>
      <c r="EH26" s="317"/>
      <c r="EI26" s="317"/>
      <c r="EJ26" s="317"/>
      <c r="EK26" s="317"/>
      <c r="EL26" s="317"/>
      <c r="EM26" s="317"/>
      <c r="EN26" s="317"/>
      <c r="EO26" s="317"/>
      <c r="EP26" s="317"/>
      <c r="EQ26" s="317"/>
      <c r="ER26" s="317"/>
      <c r="ES26" s="317"/>
      <c r="ET26" s="317"/>
      <c r="EU26" s="317"/>
      <c r="EV26" s="317"/>
      <c r="EW26" s="317"/>
      <c r="EX26" s="317"/>
      <c r="EY26" s="317"/>
      <c r="EZ26" s="317"/>
      <c r="FA26" s="317"/>
      <c r="FB26" s="317"/>
      <c r="FC26" s="317"/>
      <c r="FD26" s="317"/>
      <c r="FE26" s="317"/>
      <c r="FF26" s="317"/>
      <c r="FG26" s="317"/>
      <c r="FH26" s="317"/>
      <c r="FI26" s="317"/>
      <c r="FJ26" s="317"/>
      <c r="FK26" s="317"/>
      <c r="FL26" s="317"/>
      <c r="FM26" s="317"/>
      <c r="FN26" s="317"/>
      <c r="FO26" s="317"/>
      <c r="FP26" s="317"/>
      <c r="FQ26" s="317"/>
    </row>
    <row r="27" spans="1:173" s="316" customFormat="1" ht="111" customHeight="1" x14ac:dyDescent="0.2">
      <c r="B27" s="155" t="s">
        <v>192</v>
      </c>
      <c r="C27" s="332" t="s">
        <v>42</v>
      </c>
      <c r="D27" s="353" t="s">
        <v>394</v>
      </c>
      <c r="E27" s="75" t="s">
        <v>395</v>
      </c>
      <c r="F27" s="333">
        <v>2017730010060</v>
      </c>
      <c r="G27" s="358" t="s">
        <v>396</v>
      </c>
      <c r="H27" s="122" t="s">
        <v>405</v>
      </c>
      <c r="I27" s="354" t="s">
        <v>406</v>
      </c>
      <c r="J27" s="327">
        <v>1025</v>
      </c>
      <c r="K27" s="328" t="s">
        <v>374</v>
      </c>
      <c r="L27" s="231">
        <f t="shared" si="0"/>
        <v>154627.83600000001</v>
      </c>
      <c r="M27" s="231">
        <v>0</v>
      </c>
      <c r="N27" s="231">
        <v>22400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361">
        <v>132227.83600000001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356" t="s">
        <v>187</v>
      </c>
      <c r="AE27" s="356" t="s">
        <v>375</v>
      </c>
      <c r="AF27" s="328" t="s">
        <v>376</v>
      </c>
      <c r="AG27" s="312">
        <f t="shared" si="1"/>
        <v>92423</v>
      </c>
      <c r="AH27" s="313">
        <v>0</v>
      </c>
      <c r="AI27" s="313">
        <v>22400</v>
      </c>
      <c r="AJ27" s="313">
        <v>0</v>
      </c>
      <c r="AK27" s="313">
        <v>0</v>
      </c>
      <c r="AL27" s="313">
        <v>0</v>
      </c>
      <c r="AM27" s="313">
        <v>0</v>
      </c>
      <c r="AN27" s="313">
        <v>0</v>
      </c>
      <c r="AO27" s="313">
        <v>70023</v>
      </c>
      <c r="AP27" s="313">
        <v>0</v>
      </c>
      <c r="AQ27" s="313">
        <v>0</v>
      </c>
      <c r="AR27" s="313">
        <v>0</v>
      </c>
      <c r="AS27" s="313">
        <v>0</v>
      </c>
      <c r="AT27" s="313">
        <v>0</v>
      </c>
      <c r="AU27" s="313">
        <v>0</v>
      </c>
      <c r="AV27" s="313">
        <v>0</v>
      </c>
      <c r="AW27" s="313">
        <v>0</v>
      </c>
      <c r="AX27" s="313">
        <v>0</v>
      </c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317"/>
      <c r="CR27" s="317"/>
      <c r="CS27" s="317"/>
      <c r="CT27" s="317"/>
      <c r="CU27" s="317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7"/>
      <c r="ED27" s="317"/>
      <c r="EE27" s="317"/>
      <c r="EF27" s="317"/>
      <c r="EG27" s="317"/>
      <c r="EH27" s="317"/>
      <c r="EI27" s="317"/>
      <c r="EJ27" s="317"/>
      <c r="EK27" s="317"/>
      <c r="EL27" s="317"/>
      <c r="EM27" s="317"/>
      <c r="EN27" s="317"/>
      <c r="EO27" s="317"/>
      <c r="EP27" s="317"/>
      <c r="EQ27" s="317"/>
      <c r="ER27" s="317"/>
      <c r="ES27" s="317"/>
      <c r="ET27" s="317"/>
      <c r="EU27" s="317"/>
      <c r="EV27" s="317"/>
      <c r="EW27" s="317"/>
      <c r="EX27" s="317"/>
      <c r="EY27" s="317"/>
      <c r="EZ27" s="317"/>
      <c r="FA27" s="317"/>
      <c r="FB27" s="317"/>
      <c r="FC27" s="317"/>
      <c r="FD27" s="317"/>
      <c r="FE27" s="317"/>
      <c r="FF27" s="317"/>
      <c r="FG27" s="317"/>
      <c r="FH27" s="317"/>
      <c r="FI27" s="317"/>
      <c r="FJ27" s="317"/>
      <c r="FK27" s="317"/>
      <c r="FL27" s="317"/>
      <c r="FM27" s="317"/>
      <c r="FN27" s="317"/>
      <c r="FO27" s="317"/>
      <c r="FP27" s="317"/>
      <c r="FQ27" s="317"/>
    </row>
    <row r="28" spans="1:173" s="316" customFormat="1" ht="133.5" customHeight="1" x14ac:dyDescent="0.2">
      <c r="B28" s="155" t="s">
        <v>192</v>
      </c>
      <c r="C28" s="332" t="s">
        <v>42</v>
      </c>
      <c r="D28" s="353" t="s">
        <v>394</v>
      </c>
      <c r="E28" s="75" t="s">
        <v>395</v>
      </c>
      <c r="F28" s="333">
        <v>2017730010060</v>
      </c>
      <c r="G28" s="358" t="s">
        <v>396</v>
      </c>
      <c r="H28" s="122" t="s">
        <v>407</v>
      </c>
      <c r="I28" s="354" t="s">
        <v>408</v>
      </c>
      <c r="J28" s="327">
        <v>60</v>
      </c>
      <c r="K28" s="328" t="s">
        <v>374</v>
      </c>
      <c r="L28" s="231">
        <f t="shared" si="0"/>
        <v>25000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361">
        <v>25000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356" t="s">
        <v>187</v>
      </c>
      <c r="AE28" s="356" t="s">
        <v>375</v>
      </c>
      <c r="AF28" s="328" t="s">
        <v>376</v>
      </c>
      <c r="AG28" s="312">
        <f t="shared" si="1"/>
        <v>0</v>
      </c>
      <c r="AH28" s="313">
        <v>0</v>
      </c>
      <c r="AI28" s="313">
        <v>0</v>
      </c>
      <c r="AJ28" s="313">
        <v>0</v>
      </c>
      <c r="AK28" s="313">
        <v>0</v>
      </c>
      <c r="AL28" s="313">
        <v>0</v>
      </c>
      <c r="AM28" s="313">
        <v>0</v>
      </c>
      <c r="AN28" s="313">
        <v>0</v>
      </c>
      <c r="AO28" s="313">
        <v>0</v>
      </c>
      <c r="AP28" s="313">
        <v>0</v>
      </c>
      <c r="AQ28" s="313">
        <v>0</v>
      </c>
      <c r="AR28" s="313">
        <v>0</v>
      </c>
      <c r="AS28" s="313">
        <v>0</v>
      </c>
      <c r="AT28" s="313">
        <v>0</v>
      </c>
      <c r="AU28" s="313">
        <v>0</v>
      </c>
      <c r="AV28" s="313">
        <v>0</v>
      </c>
      <c r="AW28" s="313">
        <v>0</v>
      </c>
      <c r="AX28" s="313">
        <v>0</v>
      </c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17"/>
      <c r="EL28" s="317"/>
      <c r="EM28" s="317"/>
      <c r="EN28" s="317"/>
      <c r="EO28" s="317"/>
      <c r="EP28" s="317"/>
      <c r="EQ28" s="317"/>
      <c r="ER28" s="317"/>
      <c r="ES28" s="317"/>
      <c r="ET28" s="317"/>
      <c r="EU28" s="317"/>
      <c r="EV28" s="317"/>
      <c r="EW28" s="317"/>
      <c r="EX28" s="317"/>
      <c r="EY28" s="317"/>
      <c r="EZ28" s="317"/>
      <c r="FA28" s="317"/>
      <c r="FB28" s="317"/>
      <c r="FC28" s="317"/>
      <c r="FD28" s="317"/>
      <c r="FE28" s="317"/>
      <c r="FF28" s="317"/>
      <c r="FG28" s="317"/>
      <c r="FH28" s="317"/>
      <c r="FI28" s="317"/>
      <c r="FJ28" s="317"/>
      <c r="FK28" s="317"/>
      <c r="FL28" s="317"/>
      <c r="FM28" s="317"/>
      <c r="FN28" s="317"/>
      <c r="FO28" s="317"/>
      <c r="FP28" s="317"/>
      <c r="FQ28" s="317"/>
    </row>
    <row r="29" spans="1:173" s="316" customFormat="1" ht="121.5" customHeight="1" x14ac:dyDescent="0.2">
      <c r="B29" s="155" t="s">
        <v>192</v>
      </c>
      <c r="C29" s="332" t="s">
        <v>42</v>
      </c>
      <c r="D29" s="353" t="s">
        <v>394</v>
      </c>
      <c r="E29" s="75" t="s">
        <v>395</v>
      </c>
      <c r="F29" s="333">
        <v>2017730010060</v>
      </c>
      <c r="G29" s="358" t="s">
        <v>396</v>
      </c>
      <c r="H29" s="122" t="s">
        <v>409</v>
      </c>
      <c r="I29" s="354" t="s">
        <v>410</v>
      </c>
      <c r="J29" s="327">
        <v>100</v>
      </c>
      <c r="K29" s="328" t="s">
        <v>374</v>
      </c>
      <c r="L29" s="231">
        <f t="shared" si="0"/>
        <v>1018228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361">
        <v>190000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828228</v>
      </c>
      <c r="AD29" s="356" t="s">
        <v>187</v>
      </c>
      <c r="AE29" s="356" t="s">
        <v>375</v>
      </c>
      <c r="AF29" s="328" t="s">
        <v>376</v>
      </c>
      <c r="AG29" s="312">
        <f t="shared" si="1"/>
        <v>451000</v>
      </c>
      <c r="AH29" s="313">
        <v>0</v>
      </c>
      <c r="AI29" s="313">
        <v>0</v>
      </c>
      <c r="AJ29" s="313">
        <v>0</v>
      </c>
      <c r="AK29" s="313">
        <v>0</v>
      </c>
      <c r="AL29" s="313">
        <v>0</v>
      </c>
      <c r="AM29" s="313">
        <v>0</v>
      </c>
      <c r="AN29" s="313">
        <v>0</v>
      </c>
      <c r="AO29" s="313">
        <v>119200</v>
      </c>
      <c r="AP29" s="313">
        <v>0</v>
      </c>
      <c r="AQ29" s="313">
        <v>0</v>
      </c>
      <c r="AR29" s="313">
        <v>0</v>
      </c>
      <c r="AS29" s="313">
        <v>0</v>
      </c>
      <c r="AT29" s="313">
        <v>0</v>
      </c>
      <c r="AU29" s="313">
        <v>0</v>
      </c>
      <c r="AV29" s="313">
        <v>0</v>
      </c>
      <c r="AW29" s="313">
        <v>0</v>
      </c>
      <c r="AX29" s="313">
        <v>331800</v>
      </c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7"/>
      <c r="DB29" s="317"/>
      <c r="DC29" s="317"/>
      <c r="DD29" s="317"/>
      <c r="DE29" s="317"/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  <c r="EA29" s="317"/>
      <c r="EB29" s="317"/>
      <c r="EC29" s="317"/>
      <c r="ED29" s="317"/>
      <c r="EE29" s="317"/>
      <c r="EF29" s="317"/>
      <c r="EG29" s="317"/>
      <c r="EH29" s="317"/>
      <c r="EI29" s="317"/>
      <c r="EJ29" s="317"/>
      <c r="EK29" s="317"/>
      <c r="EL29" s="317"/>
      <c r="EM29" s="317"/>
      <c r="EN29" s="317"/>
      <c r="EO29" s="317"/>
      <c r="EP29" s="317"/>
      <c r="EQ29" s="317"/>
      <c r="ER29" s="317"/>
      <c r="ES29" s="317"/>
      <c r="ET29" s="317"/>
      <c r="EU29" s="317"/>
      <c r="EV29" s="317"/>
      <c r="EW29" s="317"/>
      <c r="EX29" s="317"/>
      <c r="EY29" s="317"/>
      <c r="EZ29" s="317"/>
      <c r="FA29" s="317"/>
      <c r="FB29" s="317"/>
      <c r="FC29" s="317"/>
      <c r="FD29" s="317"/>
      <c r="FE29" s="317"/>
      <c r="FF29" s="317"/>
      <c r="FG29" s="317"/>
      <c r="FH29" s="317"/>
      <c r="FI29" s="317"/>
      <c r="FJ29" s="317"/>
      <c r="FK29" s="317"/>
      <c r="FL29" s="317"/>
      <c r="FM29" s="317"/>
      <c r="FN29" s="317"/>
      <c r="FO29" s="317"/>
      <c r="FP29" s="317"/>
      <c r="FQ29" s="317"/>
    </row>
    <row r="30" spans="1:173" s="316" customFormat="1" ht="106.5" customHeight="1" x14ac:dyDescent="0.2">
      <c r="B30" s="155" t="s">
        <v>192</v>
      </c>
      <c r="C30" s="332" t="s">
        <v>42</v>
      </c>
      <c r="D30" s="353" t="s">
        <v>394</v>
      </c>
      <c r="E30" s="75" t="s">
        <v>395</v>
      </c>
      <c r="F30" s="333">
        <v>2017730010060</v>
      </c>
      <c r="G30" s="358" t="s">
        <v>396</v>
      </c>
      <c r="H30" s="122" t="s">
        <v>411</v>
      </c>
      <c r="I30" s="354" t="s">
        <v>412</v>
      </c>
      <c r="J30" s="327">
        <v>2</v>
      </c>
      <c r="K30" s="328" t="s">
        <v>374</v>
      </c>
      <c r="L30" s="231">
        <f t="shared" si="0"/>
        <v>2000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361">
        <v>2000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356" t="s">
        <v>187</v>
      </c>
      <c r="AE30" s="356" t="s">
        <v>375</v>
      </c>
      <c r="AF30" s="328" t="s">
        <v>376</v>
      </c>
      <c r="AG30" s="312">
        <f t="shared" si="1"/>
        <v>0</v>
      </c>
      <c r="AH30" s="313">
        <v>0</v>
      </c>
      <c r="AI30" s="313">
        <v>0</v>
      </c>
      <c r="AJ30" s="313">
        <v>0</v>
      </c>
      <c r="AK30" s="313">
        <v>0</v>
      </c>
      <c r="AL30" s="313">
        <v>0</v>
      </c>
      <c r="AM30" s="313">
        <v>0</v>
      </c>
      <c r="AN30" s="313">
        <v>0</v>
      </c>
      <c r="AO30" s="313">
        <v>0</v>
      </c>
      <c r="AP30" s="313">
        <v>0</v>
      </c>
      <c r="AQ30" s="313">
        <v>0</v>
      </c>
      <c r="AR30" s="313">
        <v>0</v>
      </c>
      <c r="AS30" s="313">
        <v>0</v>
      </c>
      <c r="AT30" s="313">
        <v>0</v>
      </c>
      <c r="AU30" s="313">
        <v>0</v>
      </c>
      <c r="AV30" s="313">
        <v>0</v>
      </c>
      <c r="AW30" s="313">
        <v>0</v>
      </c>
      <c r="AX30" s="313">
        <v>0</v>
      </c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7"/>
      <c r="DB30" s="317"/>
      <c r="DC30" s="317"/>
      <c r="DD30" s="317"/>
      <c r="DE30" s="317"/>
      <c r="DF30" s="317"/>
      <c r="DG30" s="317"/>
      <c r="DH30" s="317"/>
      <c r="DI30" s="317"/>
      <c r="DJ30" s="317"/>
      <c r="DK30" s="317"/>
      <c r="DL30" s="317"/>
      <c r="DM30" s="317"/>
      <c r="DN30" s="317"/>
      <c r="DO30" s="317"/>
      <c r="DP30" s="317"/>
      <c r="DQ30" s="317"/>
      <c r="DR30" s="317"/>
      <c r="DS30" s="317"/>
      <c r="DT30" s="317"/>
      <c r="DU30" s="317"/>
      <c r="DV30" s="317"/>
      <c r="DW30" s="317"/>
      <c r="DX30" s="317"/>
      <c r="DY30" s="317"/>
      <c r="DZ30" s="317"/>
      <c r="EA30" s="317"/>
      <c r="EB30" s="317"/>
      <c r="EC30" s="317"/>
      <c r="ED30" s="317"/>
      <c r="EE30" s="317"/>
      <c r="EF30" s="317"/>
      <c r="EG30" s="317"/>
      <c r="EH30" s="317"/>
      <c r="EI30" s="317"/>
      <c r="EJ30" s="317"/>
      <c r="EK30" s="317"/>
      <c r="EL30" s="317"/>
      <c r="EM30" s="317"/>
      <c r="EN30" s="317"/>
      <c r="EO30" s="317"/>
      <c r="EP30" s="317"/>
      <c r="EQ30" s="317"/>
      <c r="ER30" s="317"/>
      <c r="ES30" s="317"/>
      <c r="ET30" s="317"/>
      <c r="EU30" s="317"/>
      <c r="EV30" s="317"/>
      <c r="EW30" s="317"/>
      <c r="EX30" s="317"/>
      <c r="EY30" s="317"/>
      <c r="EZ30" s="317"/>
      <c r="FA30" s="317"/>
      <c r="FB30" s="317"/>
      <c r="FC30" s="317"/>
      <c r="FD30" s="317"/>
      <c r="FE30" s="317"/>
      <c r="FF30" s="317"/>
      <c r="FG30" s="317"/>
      <c r="FH30" s="317"/>
      <c r="FI30" s="317"/>
      <c r="FJ30" s="317"/>
      <c r="FK30" s="317"/>
      <c r="FL30" s="317"/>
      <c r="FM30" s="317"/>
      <c r="FN30" s="317"/>
      <c r="FO30" s="317"/>
      <c r="FP30" s="317"/>
      <c r="FQ30" s="317"/>
    </row>
    <row r="31" spans="1:173" s="316" customFormat="1" ht="110.25" customHeight="1" x14ac:dyDescent="0.2">
      <c r="B31" s="155" t="s">
        <v>192</v>
      </c>
      <c r="C31" s="332" t="s">
        <v>42</v>
      </c>
      <c r="D31" s="353" t="s">
        <v>394</v>
      </c>
      <c r="E31" s="75" t="s">
        <v>395</v>
      </c>
      <c r="F31" s="333">
        <v>2017730010060</v>
      </c>
      <c r="G31" s="358" t="s">
        <v>396</v>
      </c>
      <c r="H31" s="122" t="s">
        <v>413</v>
      </c>
      <c r="I31" s="354" t="s">
        <v>414</v>
      </c>
      <c r="J31" s="327">
        <v>1</v>
      </c>
      <c r="K31" s="328" t="s">
        <v>374</v>
      </c>
      <c r="L31" s="231">
        <f t="shared" si="0"/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36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356" t="s">
        <v>187</v>
      </c>
      <c r="AE31" s="356" t="s">
        <v>375</v>
      </c>
      <c r="AF31" s="328" t="s">
        <v>376</v>
      </c>
      <c r="AG31" s="312">
        <f t="shared" si="1"/>
        <v>0</v>
      </c>
      <c r="AH31" s="313">
        <v>0</v>
      </c>
      <c r="AI31" s="313">
        <v>0</v>
      </c>
      <c r="AJ31" s="313">
        <v>0</v>
      </c>
      <c r="AK31" s="313">
        <v>0</v>
      </c>
      <c r="AL31" s="313">
        <v>0</v>
      </c>
      <c r="AM31" s="313">
        <v>0</v>
      </c>
      <c r="AN31" s="313">
        <v>0</v>
      </c>
      <c r="AO31" s="313">
        <v>0</v>
      </c>
      <c r="AP31" s="313">
        <v>0</v>
      </c>
      <c r="AQ31" s="313">
        <v>0</v>
      </c>
      <c r="AR31" s="313">
        <v>0</v>
      </c>
      <c r="AS31" s="313">
        <v>0</v>
      </c>
      <c r="AT31" s="313">
        <v>0</v>
      </c>
      <c r="AU31" s="313">
        <v>0</v>
      </c>
      <c r="AV31" s="313">
        <v>0</v>
      </c>
      <c r="AW31" s="313">
        <v>0</v>
      </c>
      <c r="AX31" s="313">
        <v>0</v>
      </c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317"/>
      <c r="CR31" s="317"/>
      <c r="CS31" s="317"/>
      <c r="CT31" s="317"/>
      <c r="CU31" s="317"/>
      <c r="CV31" s="317"/>
      <c r="CW31" s="317"/>
      <c r="CX31" s="317"/>
      <c r="CY31" s="317"/>
      <c r="CZ31" s="317"/>
      <c r="DA31" s="317"/>
      <c r="DB31" s="317"/>
      <c r="DC31" s="317"/>
      <c r="DD31" s="317"/>
      <c r="DE31" s="317"/>
      <c r="DF31" s="317"/>
      <c r="DG31" s="317"/>
      <c r="DH31" s="317"/>
      <c r="DI31" s="317"/>
      <c r="DJ31" s="317"/>
      <c r="DK31" s="317"/>
      <c r="DL31" s="317"/>
      <c r="DM31" s="317"/>
      <c r="DN31" s="317"/>
      <c r="DO31" s="317"/>
      <c r="DP31" s="317"/>
      <c r="DQ31" s="317"/>
      <c r="DR31" s="317"/>
      <c r="DS31" s="317"/>
      <c r="DT31" s="317"/>
      <c r="DU31" s="317"/>
      <c r="DV31" s="317"/>
      <c r="DW31" s="317"/>
      <c r="DX31" s="317"/>
      <c r="DY31" s="317"/>
      <c r="DZ31" s="317"/>
      <c r="EA31" s="317"/>
      <c r="EB31" s="317"/>
      <c r="EC31" s="317"/>
      <c r="ED31" s="317"/>
      <c r="EE31" s="317"/>
      <c r="EF31" s="317"/>
      <c r="EG31" s="317"/>
      <c r="EH31" s="317"/>
      <c r="EI31" s="317"/>
      <c r="EJ31" s="317"/>
      <c r="EK31" s="317"/>
      <c r="EL31" s="317"/>
      <c r="EM31" s="317"/>
      <c r="EN31" s="317"/>
      <c r="EO31" s="317"/>
      <c r="EP31" s="317"/>
      <c r="EQ31" s="317"/>
      <c r="ER31" s="317"/>
      <c r="ES31" s="317"/>
      <c r="ET31" s="317"/>
      <c r="EU31" s="317"/>
      <c r="EV31" s="317"/>
      <c r="EW31" s="317"/>
      <c r="EX31" s="317"/>
      <c r="EY31" s="317"/>
      <c r="EZ31" s="317"/>
      <c r="FA31" s="317"/>
      <c r="FB31" s="317"/>
      <c r="FC31" s="317"/>
      <c r="FD31" s="317"/>
      <c r="FE31" s="317"/>
      <c r="FF31" s="317"/>
      <c r="FG31" s="317"/>
      <c r="FH31" s="317"/>
      <c r="FI31" s="317"/>
      <c r="FJ31" s="317"/>
      <c r="FK31" s="317"/>
      <c r="FL31" s="317"/>
      <c r="FM31" s="317"/>
      <c r="FN31" s="317"/>
      <c r="FO31" s="317"/>
      <c r="FP31" s="317"/>
      <c r="FQ31" s="317"/>
    </row>
    <row r="32" spans="1:173" s="316" customFormat="1" ht="108.75" customHeight="1" x14ac:dyDescent="0.2">
      <c r="B32" s="155" t="s">
        <v>192</v>
      </c>
      <c r="C32" s="332" t="s">
        <v>42</v>
      </c>
      <c r="D32" s="353" t="s">
        <v>394</v>
      </c>
      <c r="E32" s="75" t="s">
        <v>395</v>
      </c>
      <c r="F32" s="333">
        <v>2017730010060</v>
      </c>
      <c r="G32" s="358" t="s">
        <v>396</v>
      </c>
      <c r="H32" s="122" t="s">
        <v>415</v>
      </c>
      <c r="I32" s="354" t="s">
        <v>416</v>
      </c>
      <c r="J32" s="327">
        <v>1</v>
      </c>
      <c r="K32" s="328" t="s">
        <v>374</v>
      </c>
      <c r="L32" s="231">
        <f t="shared" si="0"/>
        <v>22400</v>
      </c>
      <c r="M32" s="231">
        <v>0</v>
      </c>
      <c r="N32" s="231">
        <v>22400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36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356" t="s">
        <v>187</v>
      </c>
      <c r="AE32" s="356" t="s">
        <v>375</v>
      </c>
      <c r="AF32" s="328" t="s">
        <v>376</v>
      </c>
      <c r="AG32" s="312">
        <f t="shared" si="1"/>
        <v>22400</v>
      </c>
      <c r="AH32" s="313">
        <v>0</v>
      </c>
      <c r="AI32" s="313">
        <v>22400</v>
      </c>
      <c r="AJ32" s="313">
        <v>0</v>
      </c>
      <c r="AK32" s="313">
        <v>0</v>
      </c>
      <c r="AL32" s="313">
        <v>0</v>
      </c>
      <c r="AM32" s="313">
        <v>0</v>
      </c>
      <c r="AN32" s="313">
        <v>0</v>
      </c>
      <c r="AO32" s="313">
        <v>0</v>
      </c>
      <c r="AP32" s="313">
        <v>0</v>
      </c>
      <c r="AQ32" s="313">
        <v>0</v>
      </c>
      <c r="AR32" s="313">
        <v>0</v>
      </c>
      <c r="AS32" s="313">
        <v>0</v>
      </c>
      <c r="AT32" s="313">
        <v>0</v>
      </c>
      <c r="AU32" s="313">
        <v>0</v>
      </c>
      <c r="AV32" s="313">
        <v>0</v>
      </c>
      <c r="AW32" s="313">
        <v>0</v>
      </c>
      <c r="AX32" s="313">
        <v>0</v>
      </c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317"/>
      <c r="CR32" s="317"/>
      <c r="CS32" s="317"/>
      <c r="CT32" s="317"/>
      <c r="CU32" s="317"/>
      <c r="CV32" s="317"/>
      <c r="CW32" s="317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7"/>
      <c r="EJ32" s="317"/>
      <c r="EK32" s="317"/>
      <c r="EL32" s="317"/>
      <c r="EM32" s="317"/>
      <c r="EN32" s="317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317"/>
      <c r="FN32" s="317"/>
      <c r="FO32" s="317"/>
      <c r="FP32" s="317"/>
      <c r="FQ32" s="317"/>
    </row>
    <row r="33" spans="1:174" s="316" customFormat="1" ht="108" customHeight="1" x14ac:dyDescent="0.2">
      <c r="B33" s="155" t="s">
        <v>192</v>
      </c>
      <c r="C33" s="332" t="s">
        <v>42</v>
      </c>
      <c r="D33" s="353" t="s">
        <v>394</v>
      </c>
      <c r="E33" s="75" t="s">
        <v>395</v>
      </c>
      <c r="F33" s="333">
        <v>2017730010060</v>
      </c>
      <c r="G33" s="358" t="s">
        <v>396</v>
      </c>
      <c r="H33" s="122" t="s">
        <v>417</v>
      </c>
      <c r="I33" s="354" t="s">
        <v>418</v>
      </c>
      <c r="J33" s="327">
        <v>1</v>
      </c>
      <c r="K33" s="328" t="s">
        <v>374</v>
      </c>
      <c r="L33" s="231">
        <f t="shared" si="0"/>
        <v>27200</v>
      </c>
      <c r="M33" s="231">
        <v>0</v>
      </c>
      <c r="N33" s="231">
        <v>27200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36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356" t="s">
        <v>187</v>
      </c>
      <c r="AE33" s="356" t="s">
        <v>375</v>
      </c>
      <c r="AF33" s="328" t="s">
        <v>376</v>
      </c>
      <c r="AG33" s="312">
        <f t="shared" si="1"/>
        <v>27200</v>
      </c>
      <c r="AH33" s="313">
        <v>0</v>
      </c>
      <c r="AI33" s="313">
        <v>27200</v>
      </c>
      <c r="AJ33" s="313">
        <v>0</v>
      </c>
      <c r="AK33" s="313">
        <v>0</v>
      </c>
      <c r="AL33" s="313">
        <v>0</v>
      </c>
      <c r="AM33" s="313">
        <v>0</v>
      </c>
      <c r="AN33" s="313">
        <v>0</v>
      </c>
      <c r="AO33" s="313">
        <v>0</v>
      </c>
      <c r="AP33" s="313">
        <v>0</v>
      </c>
      <c r="AQ33" s="313">
        <v>0</v>
      </c>
      <c r="AR33" s="313">
        <v>0</v>
      </c>
      <c r="AS33" s="313">
        <v>0</v>
      </c>
      <c r="AT33" s="313">
        <v>0</v>
      </c>
      <c r="AU33" s="313">
        <v>0</v>
      </c>
      <c r="AV33" s="313">
        <v>0</v>
      </c>
      <c r="AW33" s="313">
        <v>0</v>
      </c>
      <c r="AX33" s="313">
        <v>0</v>
      </c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317"/>
      <c r="CR33" s="317"/>
      <c r="CS33" s="317"/>
      <c r="CT33" s="317"/>
      <c r="CU33" s="317"/>
      <c r="CV33" s="317"/>
      <c r="CW33" s="317"/>
      <c r="CX33" s="317"/>
      <c r="CY33" s="317"/>
      <c r="CZ33" s="317"/>
      <c r="DA33" s="317"/>
      <c r="DB33" s="317"/>
      <c r="DC33" s="317"/>
      <c r="DD33" s="317"/>
      <c r="DE33" s="317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7"/>
      <c r="EC33" s="317"/>
      <c r="ED33" s="317"/>
      <c r="EE33" s="317"/>
      <c r="EF33" s="317"/>
      <c r="EG33" s="317"/>
      <c r="EH33" s="317"/>
      <c r="EI33" s="317"/>
      <c r="EJ33" s="317"/>
      <c r="EK33" s="317"/>
      <c r="EL33" s="317"/>
      <c r="EM33" s="317"/>
      <c r="EN33" s="317"/>
      <c r="EO33" s="317"/>
      <c r="EP33" s="317"/>
      <c r="EQ33" s="317"/>
      <c r="ER33" s="317"/>
      <c r="ES33" s="317"/>
      <c r="ET33" s="317"/>
      <c r="EU33" s="317"/>
      <c r="EV33" s="317"/>
      <c r="EW33" s="317"/>
      <c r="EX33" s="317"/>
      <c r="EY33" s="317"/>
      <c r="EZ33" s="317"/>
      <c r="FA33" s="317"/>
      <c r="FB33" s="317"/>
      <c r="FC33" s="317"/>
      <c r="FD33" s="317"/>
      <c r="FE33" s="317"/>
      <c r="FF33" s="317"/>
      <c r="FG33" s="317"/>
      <c r="FH33" s="317"/>
      <c r="FI33" s="317"/>
      <c r="FJ33" s="317"/>
      <c r="FK33" s="317"/>
      <c r="FL33" s="317"/>
      <c r="FM33" s="317"/>
      <c r="FN33" s="317"/>
      <c r="FO33" s="317"/>
      <c r="FP33" s="317"/>
      <c r="FQ33" s="317"/>
    </row>
    <row r="34" spans="1:174" s="316" customFormat="1" ht="114.75" customHeight="1" x14ac:dyDescent="0.2">
      <c r="B34" s="155" t="s">
        <v>192</v>
      </c>
      <c r="C34" s="332" t="s">
        <v>42</v>
      </c>
      <c r="D34" s="353" t="s">
        <v>394</v>
      </c>
      <c r="E34" s="75" t="s">
        <v>395</v>
      </c>
      <c r="F34" s="333">
        <v>2017730010060</v>
      </c>
      <c r="G34" s="358" t="s">
        <v>396</v>
      </c>
      <c r="H34" s="122" t="s">
        <v>419</v>
      </c>
      <c r="I34" s="354" t="s">
        <v>420</v>
      </c>
      <c r="J34" s="327">
        <v>1</v>
      </c>
      <c r="K34" s="328" t="s">
        <v>374</v>
      </c>
      <c r="L34" s="231">
        <f t="shared" si="0"/>
        <v>2000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361">
        <v>2000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356" t="s">
        <v>187</v>
      </c>
      <c r="AE34" s="356" t="s">
        <v>375</v>
      </c>
      <c r="AF34" s="328" t="s">
        <v>376</v>
      </c>
      <c r="AG34" s="312">
        <f t="shared" si="1"/>
        <v>0</v>
      </c>
      <c r="AH34" s="313">
        <v>0</v>
      </c>
      <c r="AI34" s="313">
        <v>0</v>
      </c>
      <c r="AJ34" s="313">
        <v>0</v>
      </c>
      <c r="AK34" s="313">
        <v>0</v>
      </c>
      <c r="AL34" s="313">
        <v>0</v>
      </c>
      <c r="AM34" s="313">
        <v>0</v>
      </c>
      <c r="AN34" s="313">
        <v>0</v>
      </c>
      <c r="AO34" s="313">
        <v>0</v>
      </c>
      <c r="AP34" s="313">
        <v>0</v>
      </c>
      <c r="AQ34" s="313">
        <v>0</v>
      </c>
      <c r="AR34" s="313">
        <v>0</v>
      </c>
      <c r="AS34" s="313">
        <v>0</v>
      </c>
      <c r="AT34" s="313">
        <v>0</v>
      </c>
      <c r="AU34" s="313">
        <v>0</v>
      </c>
      <c r="AV34" s="313">
        <v>0</v>
      </c>
      <c r="AW34" s="313">
        <v>0</v>
      </c>
      <c r="AX34" s="313">
        <v>0</v>
      </c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317"/>
      <c r="CR34" s="317"/>
      <c r="CS34" s="317"/>
      <c r="CT34" s="317"/>
      <c r="CU34" s="317"/>
      <c r="CV34" s="317"/>
      <c r="CW34" s="317"/>
      <c r="CX34" s="317"/>
      <c r="CY34" s="317"/>
      <c r="CZ34" s="317"/>
      <c r="DA34" s="317"/>
      <c r="DB34" s="317"/>
      <c r="DC34" s="317"/>
      <c r="DD34" s="317"/>
      <c r="DE34" s="317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317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7"/>
      <c r="EJ34" s="317"/>
      <c r="EK34" s="317"/>
      <c r="EL34" s="317"/>
      <c r="EM34" s="317"/>
      <c r="EN34" s="317"/>
      <c r="EO34" s="317"/>
      <c r="EP34" s="317"/>
      <c r="EQ34" s="317"/>
      <c r="ER34" s="317"/>
      <c r="ES34" s="317"/>
      <c r="ET34" s="317"/>
      <c r="EU34" s="317"/>
      <c r="EV34" s="317"/>
      <c r="EW34" s="317"/>
      <c r="EX34" s="317"/>
      <c r="EY34" s="317"/>
      <c r="EZ34" s="317"/>
      <c r="FA34" s="317"/>
      <c r="FB34" s="317"/>
      <c r="FC34" s="317"/>
      <c r="FD34" s="317"/>
      <c r="FE34" s="317"/>
      <c r="FF34" s="317"/>
      <c r="FG34" s="317"/>
      <c r="FH34" s="317"/>
      <c r="FI34" s="317"/>
      <c r="FJ34" s="317"/>
      <c r="FK34" s="317"/>
      <c r="FL34" s="317"/>
      <c r="FM34" s="317"/>
      <c r="FN34" s="317"/>
      <c r="FO34" s="317"/>
      <c r="FP34" s="317"/>
      <c r="FQ34" s="317"/>
    </row>
    <row r="35" spans="1:174" s="316" customFormat="1" ht="114.75" customHeight="1" x14ac:dyDescent="0.2">
      <c r="B35" s="155" t="s">
        <v>192</v>
      </c>
      <c r="C35" s="332" t="s">
        <v>42</v>
      </c>
      <c r="D35" s="353" t="s">
        <v>394</v>
      </c>
      <c r="E35" s="75" t="s">
        <v>395</v>
      </c>
      <c r="F35" s="333">
        <v>2017730010060</v>
      </c>
      <c r="G35" s="358" t="s">
        <v>396</v>
      </c>
      <c r="H35" s="122" t="s">
        <v>421</v>
      </c>
      <c r="I35" s="354" t="s">
        <v>422</v>
      </c>
      <c r="J35" s="327">
        <v>1</v>
      </c>
      <c r="K35" s="328" t="s">
        <v>374</v>
      </c>
      <c r="L35" s="231">
        <f t="shared" si="0"/>
        <v>19200</v>
      </c>
      <c r="M35" s="231">
        <v>0</v>
      </c>
      <c r="N35" s="231">
        <v>19200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36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356" t="s">
        <v>187</v>
      </c>
      <c r="AE35" s="356" t="s">
        <v>375</v>
      </c>
      <c r="AF35" s="328" t="s">
        <v>376</v>
      </c>
      <c r="AG35" s="312">
        <f t="shared" si="1"/>
        <v>19200</v>
      </c>
      <c r="AH35" s="313">
        <v>0</v>
      </c>
      <c r="AI35" s="313">
        <v>19200</v>
      </c>
      <c r="AJ35" s="313">
        <v>0</v>
      </c>
      <c r="AK35" s="313">
        <v>0</v>
      </c>
      <c r="AL35" s="313">
        <v>0</v>
      </c>
      <c r="AM35" s="313">
        <v>0</v>
      </c>
      <c r="AN35" s="313">
        <v>0</v>
      </c>
      <c r="AO35" s="313">
        <v>0</v>
      </c>
      <c r="AP35" s="313">
        <v>0</v>
      </c>
      <c r="AQ35" s="313">
        <v>0</v>
      </c>
      <c r="AR35" s="313">
        <v>0</v>
      </c>
      <c r="AS35" s="313">
        <v>0</v>
      </c>
      <c r="AT35" s="313">
        <v>0</v>
      </c>
      <c r="AU35" s="313">
        <v>0</v>
      </c>
      <c r="AV35" s="313">
        <v>0</v>
      </c>
      <c r="AW35" s="313">
        <v>0</v>
      </c>
      <c r="AX35" s="313">
        <v>0</v>
      </c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317"/>
      <c r="CR35" s="317"/>
      <c r="CS35" s="317"/>
      <c r="CT35" s="317"/>
      <c r="CU35" s="317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  <c r="DP35" s="317"/>
      <c r="DQ35" s="317"/>
      <c r="DR35" s="317"/>
      <c r="DS35" s="317"/>
      <c r="DT35" s="317"/>
      <c r="DU35" s="317"/>
      <c r="DV35" s="317"/>
      <c r="DW35" s="317"/>
      <c r="DX35" s="317"/>
      <c r="DY35" s="317"/>
      <c r="DZ35" s="317"/>
      <c r="EA35" s="317"/>
      <c r="EB35" s="317"/>
      <c r="EC35" s="317"/>
      <c r="ED35" s="317"/>
      <c r="EE35" s="317"/>
      <c r="EF35" s="317"/>
      <c r="EG35" s="317"/>
      <c r="EH35" s="317"/>
      <c r="EI35" s="317"/>
      <c r="EJ35" s="317"/>
      <c r="EK35" s="317"/>
      <c r="EL35" s="317"/>
      <c r="EM35" s="317"/>
      <c r="EN35" s="317"/>
      <c r="EO35" s="317"/>
      <c r="EP35" s="317"/>
      <c r="EQ35" s="317"/>
      <c r="ER35" s="317"/>
      <c r="ES35" s="317"/>
      <c r="ET35" s="317"/>
      <c r="EU35" s="317"/>
      <c r="EV35" s="317"/>
      <c r="EW35" s="317"/>
      <c r="EX35" s="317"/>
      <c r="EY35" s="317"/>
      <c r="EZ35" s="317"/>
      <c r="FA35" s="317"/>
      <c r="FB35" s="317"/>
      <c r="FC35" s="317"/>
      <c r="FD35" s="317"/>
      <c r="FE35" s="317"/>
      <c r="FF35" s="317"/>
      <c r="FG35" s="317"/>
      <c r="FH35" s="317"/>
      <c r="FI35" s="317"/>
      <c r="FJ35" s="317"/>
      <c r="FK35" s="317"/>
      <c r="FL35" s="317"/>
      <c r="FM35" s="317"/>
      <c r="FN35" s="317"/>
      <c r="FO35" s="317"/>
      <c r="FP35" s="317"/>
      <c r="FQ35" s="317"/>
    </row>
    <row r="36" spans="1:174" s="318" customFormat="1" ht="118.5" customHeight="1" x14ac:dyDescent="0.2">
      <c r="B36" s="155" t="s">
        <v>192</v>
      </c>
      <c r="C36" s="332" t="s">
        <v>42</v>
      </c>
      <c r="D36" s="353" t="s">
        <v>394</v>
      </c>
      <c r="E36" s="75" t="s">
        <v>395</v>
      </c>
      <c r="F36" s="333">
        <v>2017730010060</v>
      </c>
      <c r="G36" s="358" t="s">
        <v>396</v>
      </c>
      <c r="H36" s="122" t="s">
        <v>423</v>
      </c>
      <c r="I36" s="354" t="s">
        <v>424</v>
      </c>
      <c r="J36" s="327">
        <v>1</v>
      </c>
      <c r="K36" s="328" t="s">
        <v>374</v>
      </c>
      <c r="L36" s="231">
        <f t="shared" si="0"/>
        <v>2000</v>
      </c>
      <c r="M36" s="231">
        <v>0</v>
      </c>
      <c r="N36" s="231"/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361">
        <v>2000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356" t="s">
        <v>187</v>
      </c>
      <c r="AE36" s="356" t="s">
        <v>375</v>
      </c>
      <c r="AF36" s="328" t="s">
        <v>376</v>
      </c>
      <c r="AG36" s="312">
        <f t="shared" si="1"/>
        <v>0</v>
      </c>
      <c r="AH36" s="313">
        <v>0</v>
      </c>
      <c r="AI36" s="313">
        <v>0</v>
      </c>
      <c r="AJ36" s="313">
        <v>0</v>
      </c>
      <c r="AK36" s="313">
        <v>0</v>
      </c>
      <c r="AL36" s="313">
        <v>0</v>
      </c>
      <c r="AM36" s="313">
        <v>0</v>
      </c>
      <c r="AN36" s="313">
        <v>0</v>
      </c>
      <c r="AO36" s="313">
        <v>0</v>
      </c>
      <c r="AP36" s="313">
        <v>0</v>
      </c>
      <c r="AQ36" s="313">
        <v>0</v>
      </c>
      <c r="AR36" s="313">
        <v>0</v>
      </c>
      <c r="AS36" s="313">
        <v>0</v>
      </c>
      <c r="AT36" s="313">
        <v>0</v>
      </c>
      <c r="AU36" s="313">
        <v>0</v>
      </c>
      <c r="AV36" s="313">
        <v>0</v>
      </c>
      <c r="AW36" s="313">
        <v>0</v>
      </c>
      <c r="AX36" s="313">
        <v>0</v>
      </c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7"/>
      <c r="DG36" s="317"/>
      <c r="DH36" s="317"/>
      <c r="DI36" s="317"/>
      <c r="DJ36" s="317"/>
      <c r="DK36" s="317"/>
      <c r="DL36" s="317"/>
      <c r="DM36" s="317"/>
      <c r="DN36" s="317"/>
      <c r="DO36" s="317"/>
      <c r="DP36" s="317"/>
      <c r="DQ36" s="317"/>
      <c r="DR36" s="317"/>
      <c r="DS36" s="317"/>
      <c r="DT36" s="317"/>
      <c r="DU36" s="317"/>
      <c r="DV36" s="317"/>
      <c r="DW36" s="317"/>
      <c r="DX36" s="317"/>
      <c r="DY36" s="317"/>
      <c r="DZ36" s="317"/>
      <c r="EA36" s="317"/>
      <c r="EB36" s="317"/>
      <c r="EC36" s="317"/>
      <c r="ED36" s="317"/>
      <c r="EE36" s="317"/>
      <c r="EF36" s="317"/>
      <c r="EG36" s="317"/>
      <c r="EH36" s="317"/>
      <c r="EI36" s="317"/>
      <c r="EJ36" s="317"/>
      <c r="EK36" s="317"/>
      <c r="EL36" s="317"/>
      <c r="EM36" s="317"/>
      <c r="EN36" s="317"/>
      <c r="EO36" s="317"/>
      <c r="EP36" s="317"/>
      <c r="EQ36" s="317"/>
      <c r="ER36" s="317"/>
      <c r="ES36" s="317"/>
      <c r="ET36" s="317"/>
      <c r="EU36" s="317"/>
      <c r="EV36" s="317"/>
      <c r="EW36" s="317"/>
      <c r="EX36" s="317"/>
      <c r="EY36" s="317"/>
      <c r="EZ36" s="317"/>
      <c r="FA36" s="317"/>
      <c r="FB36" s="317"/>
      <c r="FC36" s="317"/>
      <c r="FD36" s="317"/>
      <c r="FE36" s="317"/>
      <c r="FF36" s="317"/>
      <c r="FG36" s="317"/>
      <c r="FH36" s="317"/>
      <c r="FI36" s="317"/>
      <c r="FJ36" s="317"/>
      <c r="FK36" s="317"/>
      <c r="FL36" s="317"/>
      <c r="FM36" s="317"/>
      <c r="FN36" s="317"/>
      <c r="FO36" s="317"/>
      <c r="FP36" s="317"/>
      <c r="FQ36" s="317"/>
      <c r="FR36" s="319"/>
    </row>
    <row r="37" spans="1:174" s="318" customFormat="1" ht="117.75" customHeight="1" x14ac:dyDescent="0.2">
      <c r="B37" s="155" t="s">
        <v>192</v>
      </c>
      <c r="C37" s="332" t="s">
        <v>42</v>
      </c>
      <c r="D37" s="353" t="s">
        <v>394</v>
      </c>
      <c r="E37" s="75" t="s">
        <v>395</v>
      </c>
      <c r="F37" s="333">
        <v>2017730010060</v>
      </c>
      <c r="G37" s="358" t="s">
        <v>396</v>
      </c>
      <c r="H37" s="122" t="s">
        <v>425</v>
      </c>
      <c r="I37" s="354" t="s">
        <v>426</v>
      </c>
      <c r="J37" s="327">
        <v>10</v>
      </c>
      <c r="K37" s="328" t="s">
        <v>374</v>
      </c>
      <c r="L37" s="231">
        <f t="shared" si="0"/>
        <v>1900</v>
      </c>
      <c r="M37" s="231">
        <v>0</v>
      </c>
      <c r="N37" s="231"/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361">
        <v>1900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356" t="s">
        <v>187</v>
      </c>
      <c r="AE37" s="356" t="s">
        <v>375</v>
      </c>
      <c r="AF37" s="328" t="s">
        <v>376</v>
      </c>
      <c r="AG37" s="312">
        <f t="shared" si="1"/>
        <v>0</v>
      </c>
      <c r="AH37" s="313">
        <v>0</v>
      </c>
      <c r="AI37" s="313">
        <v>0</v>
      </c>
      <c r="AJ37" s="313">
        <v>0</v>
      </c>
      <c r="AK37" s="313">
        <v>0</v>
      </c>
      <c r="AL37" s="313">
        <v>0</v>
      </c>
      <c r="AM37" s="313">
        <v>0</v>
      </c>
      <c r="AN37" s="313">
        <v>0</v>
      </c>
      <c r="AO37" s="313">
        <v>0</v>
      </c>
      <c r="AP37" s="313">
        <v>0</v>
      </c>
      <c r="AQ37" s="313">
        <v>0</v>
      </c>
      <c r="AR37" s="313">
        <v>0</v>
      </c>
      <c r="AS37" s="313">
        <v>0</v>
      </c>
      <c r="AT37" s="313">
        <v>0</v>
      </c>
      <c r="AU37" s="313">
        <v>0</v>
      </c>
      <c r="AV37" s="313">
        <v>0</v>
      </c>
      <c r="AW37" s="313">
        <v>0</v>
      </c>
      <c r="AX37" s="313">
        <v>0</v>
      </c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317"/>
      <c r="CR37" s="317"/>
      <c r="CS37" s="317"/>
      <c r="CT37" s="317"/>
      <c r="CU37" s="317"/>
      <c r="CV37" s="317"/>
      <c r="CW37" s="317"/>
      <c r="CX37" s="317"/>
      <c r="CY37" s="317"/>
      <c r="CZ37" s="317"/>
      <c r="DA37" s="317"/>
      <c r="DB37" s="317"/>
      <c r="DC37" s="317"/>
      <c r="DD37" s="317"/>
      <c r="DE37" s="317"/>
      <c r="DF37" s="317"/>
      <c r="DG37" s="317"/>
      <c r="DH37" s="317"/>
      <c r="DI37" s="317"/>
      <c r="DJ37" s="317"/>
      <c r="DK37" s="317"/>
      <c r="DL37" s="317"/>
      <c r="DM37" s="317"/>
      <c r="DN37" s="317"/>
      <c r="DO37" s="317"/>
      <c r="DP37" s="317"/>
      <c r="DQ37" s="317"/>
      <c r="DR37" s="317"/>
      <c r="DS37" s="317"/>
      <c r="DT37" s="317"/>
      <c r="DU37" s="317"/>
      <c r="DV37" s="317"/>
      <c r="DW37" s="317"/>
      <c r="DX37" s="317"/>
      <c r="DY37" s="317"/>
      <c r="DZ37" s="317"/>
      <c r="EA37" s="317"/>
      <c r="EB37" s="317"/>
      <c r="EC37" s="317"/>
      <c r="ED37" s="317"/>
      <c r="EE37" s="317"/>
      <c r="EF37" s="317"/>
      <c r="EG37" s="317"/>
      <c r="EH37" s="317"/>
      <c r="EI37" s="317"/>
      <c r="EJ37" s="317"/>
      <c r="EK37" s="317"/>
      <c r="EL37" s="317"/>
      <c r="EM37" s="317"/>
      <c r="EN37" s="317"/>
      <c r="EO37" s="317"/>
      <c r="EP37" s="317"/>
      <c r="EQ37" s="317"/>
      <c r="ER37" s="317"/>
      <c r="ES37" s="317"/>
      <c r="ET37" s="317"/>
      <c r="EU37" s="317"/>
      <c r="EV37" s="317"/>
      <c r="EW37" s="317"/>
      <c r="EX37" s="317"/>
      <c r="EY37" s="317"/>
      <c r="EZ37" s="317"/>
      <c r="FA37" s="317"/>
      <c r="FB37" s="317"/>
      <c r="FC37" s="317"/>
      <c r="FD37" s="317"/>
      <c r="FE37" s="317"/>
      <c r="FF37" s="317"/>
      <c r="FG37" s="317"/>
      <c r="FH37" s="317"/>
      <c r="FI37" s="317"/>
      <c r="FJ37" s="317"/>
      <c r="FK37" s="317"/>
      <c r="FL37" s="317"/>
      <c r="FM37" s="317"/>
      <c r="FN37" s="317"/>
      <c r="FO37" s="317"/>
      <c r="FP37" s="317"/>
      <c r="FQ37" s="317"/>
      <c r="FR37" s="319"/>
    </row>
    <row r="38" spans="1:174" s="36" customFormat="1" ht="87.75" customHeight="1" x14ac:dyDescent="0.2">
      <c r="B38" s="155" t="s">
        <v>192</v>
      </c>
      <c r="C38" s="332" t="s">
        <v>42</v>
      </c>
      <c r="D38" s="353" t="s">
        <v>427</v>
      </c>
      <c r="E38" s="75" t="s">
        <v>428</v>
      </c>
      <c r="F38" s="333">
        <v>2017730010038</v>
      </c>
      <c r="G38" s="358" t="s">
        <v>429</v>
      </c>
      <c r="H38" s="122" t="s">
        <v>430</v>
      </c>
      <c r="I38" s="354" t="s">
        <v>431</v>
      </c>
      <c r="J38" s="327">
        <v>1</v>
      </c>
      <c r="K38" s="328" t="s">
        <v>374</v>
      </c>
      <c r="L38" s="231">
        <f t="shared" si="0"/>
        <v>200000</v>
      </c>
      <c r="M38" s="231">
        <v>0</v>
      </c>
      <c r="N38" s="231">
        <v>100000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100000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356" t="s">
        <v>187</v>
      </c>
      <c r="AE38" s="356" t="s">
        <v>375</v>
      </c>
      <c r="AF38" s="328" t="s">
        <v>376</v>
      </c>
      <c r="AG38" s="312">
        <f t="shared" si="1"/>
        <v>0</v>
      </c>
      <c r="AH38" s="313">
        <v>0</v>
      </c>
      <c r="AI38" s="313">
        <v>0</v>
      </c>
      <c r="AJ38" s="313">
        <v>0</v>
      </c>
      <c r="AK38" s="313">
        <v>0</v>
      </c>
      <c r="AL38" s="313">
        <v>0</v>
      </c>
      <c r="AM38" s="313">
        <v>0</v>
      </c>
      <c r="AN38" s="313">
        <v>0</v>
      </c>
      <c r="AO38" s="313">
        <v>0</v>
      </c>
      <c r="AP38" s="313">
        <v>0</v>
      </c>
      <c r="AQ38" s="313">
        <v>0</v>
      </c>
      <c r="AR38" s="313">
        <v>0</v>
      </c>
      <c r="AS38" s="313">
        <v>0</v>
      </c>
      <c r="AT38" s="313">
        <v>0</v>
      </c>
      <c r="AU38" s="313">
        <v>0</v>
      </c>
      <c r="AV38" s="313">
        <v>0</v>
      </c>
      <c r="AW38" s="313">
        <v>0</v>
      </c>
      <c r="AX38" s="313">
        <v>0</v>
      </c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5"/>
      <c r="DL38" s="315"/>
      <c r="DM38" s="315"/>
      <c r="DN38" s="315"/>
      <c r="DO38" s="315"/>
      <c r="DP38" s="315"/>
      <c r="DQ38" s="315"/>
      <c r="DR38" s="315"/>
      <c r="DS38" s="315"/>
      <c r="DT38" s="315"/>
      <c r="DU38" s="315"/>
      <c r="DV38" s="315"/>
      <c r="DW38" s="315"/>
      <c r="DX38" s="315"/>
      <c r="DY38" s="315"/>
      <c r="DZ38" s="315"/>
      <c r="EA38" s="315"/>
      <c r="EB38" s="315"/>
      <c r="EC38" s="315"/>
      <c r="ED38" s="315"/>
      <c r="EE38" s="315"/>
      <c r="EF38" s="315"/>
      <c r="EG38" s="315"/>
      <c r="EH38" s="315"/>
      <c r="EI38" s="315"/>
      <c r="EJ38" s="315"/>
      <c r="EK38" s="315"/>
      <c r="EL38" s="315"/>
      <c r="EM38" s="315"/>
      <c r="EN38" s="315"/>
      <c r="EO38" s="315"/>
      <c r="EP38" s="315"/>
      <c r="EQ38" s="315"/>
      <c r="ER38" s="315"/>
      <c r="ES38" s="315"/>
      <c r="ET38" s="315"/>
      <c r="EU38" s="315"/>
      <c r="EV38" s="315"/>
      <c r="EW38" s="315"/>
      <c r="EX38" s="315"/>
      <c r="EY38" s="315"/>
      <c r="EZ38" s="315"/>
      <c r="FA38" s="315"/>
      <c r="FB38" s="315"/>
      <c r="FC38" s="315"/>
      <c r="FD38" s="315"/>
      <c r="FE38" s="315"/>
      <c r="FF38" s="315"/>
      <c r="FG38" s="315"/>
      <c r="FH38" s="315"/>
      <c r="FI38" s="315"/>
      <c r="FJ38" s="315"/>
      <c r="FK38" s="315"/>
      <c r="FL38" s="315"/>
      <c r="FM38" s="315"/>
      <c r="FN38" s="315"/>
      <c r="FO38" s="315"/>
      <c r="FP38" s="315"/>
      <c r="FQ38" s="315"/>
      <c r="FR38" s="320"/>
    </row>
    <row r="39" spans="1:174" s="37" customFormat="1" ht="109.5" customHeight="1" x14ac:dyDescent="0.2">
      <c r="A39" s="36"/>
      <c r="B39" s="155" t="s">
        <v>192</v>
      </c>
      <c r="C39" s="332" t="s">
        <v>42</v>
      </c>
      <c r="D39" s="353" t="s">
        <v>427</v>
      </c>
      <c r="E39" s="75" t="s">
        <v>428</v>
      </c>
      <c r="F39" s="333">
        <v>2017730010038</v>
      </c>
      <c r="G39" s="358" t="s">
        <v>429</v>
      </c>
      <c r="H39" s="122" t="s">
        <v>432</v>
      </c>
      <c r="I39" s="354" t="s">
        <v>433</v>
      </c>
      <c r="J39" s="327">
        <v>5</v>
      </c>
      <c r="K39" s="328" t="s">
        <v>374</v>
      </c>
      <c r="L39" s="231">
        <f t="shared" si="0"/>
        <v>42533.333333333299</v>
      </c>
      <c r="M39" s="231">
        <v>0</v>
      </c>
      <c r="N39" s="313">
        <v>12533.333333333299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f>30000</f>
        <v>30000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356" t="s">
        <v>187</v>
      </c>
      <c r="AE39" s="356" t="s">
        <v>375</v>
      </c>
      <c r="AF39" s="328" t="s">
        <v>376</v>
      </c>
      <c r="AG39" s="312">
        <f t="shared" si="1"/>
        <v>36533.333333333299</v>
      </c>
      <c r="AH39" s="313">
        <v>0</v>
      </c>
      <c r="AI39" s="313">
        <v>12533.333333333299</v>
      </c>
      <c r="AJ39" s="313">
        <v>0</v>
      </c>
      <c r="AK39" s="313">
        <v>0</v>
      </c>
      <c r="AL39" s="313">
        <v>0</v>
      </c>
      <c r="AM39" s="313">
        <v>0</v>
      </c>
      <c r="AN39" s="313">
        <v>0</v>
      </c>
      <c r="AO39" s="313">
        <v>24000</v>
      </c>
      <c r="AP39" s="313">
        <v>0</v>
      </c>
      <c r="AQ39" s="313">
        <v>0</v>
      </c>
      <c r="AR39" s="313">
        <v>0</v>
      </c>
      <c r="AS39" s="313">
        <v>0</v>
      </c>
      <c r="AT39" s="313">
        <v>0</v>
      </c>
      <c r="AU39" s="313">
        <v>0</v>
      </c>
      <c r="AV39" s="313">
        <v>0</v>
      </c>
      <c r="AW39" s="313">
        <v>0</v>
      </c>
      <c r="AX39" s="313">
        <v>0</v>
      </c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4"/>
      <c r="DX39" s="314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4"/>
      <c r="EL39" s="314"/>
      <c r="EM39" s="314"/>
      <c r="EN39" s="314"/>
      <c r="EO39" s="314"/>
      <c r="EP39" s="314"/>
      <c r="EQ39" s="314"/>
      <c r="ER39" s="314"/>
      <c r="ES39" s="314"/>
      <c r="ET39" s="314"/>
      <c r="EU39" s="314"/>
      <c r="EV39" s="314"/>
      <c r="EW39" s="314"/>
      <c r="EX39" s="314"/>
      <c r="EY39" s="314"/>
      <c r="EZ39" s="314"/>
      <c r="FA39" s="314"/>
      <c r="FB39" s="314"/>
      <c r="FC39" s="314"/>
      <c r="FD39" s="314"/>
      <c r="FE39" s="314"/>
      <c r="FF39" s="314"/>
      <c r="FG39" s="314"/>
      <c r="FH39" s="314"/>
      <c r="FI39" s="314"/>
      <c r="FJ39" s="314"/>
      <c r="FK39" s="314"/>
      <c r="FL39" s="314"/>
      <c r="FM39" s="314"/>
      <c r="FN39" s="314"/>
      <c r="FO39" s="314"/>
      <c r="FP39" s="314"/>
      <c r="FQ39" s="314"/>
      <c r="FR39" s="321"/>
    </row>
    <row r="40" spans="1:174" s="36" customFormat="1" ht="109.5" customHeight="1" x14ac:dyDescent="0.2">
      <c r="B40" s="155" t="s">
        <v>192</v>
      </c>
      <c r="C40" s="332" t="s">
        <v>42</v>
      </c>
      <c r="D40" s="353" t="s">
        <v>427</v>
      </c>
      <c r="E40" s="75" t="s">
        <v>428</v>
      </c>
      <c r="F40" s="333">
        <v>2017730010038</v>
      </c>
      <c r="G40" s="358" t="s">
        <v>429</v>
      </c>
      <c r="H40" s="122" t="s">
        <v>434</v>
      </c>
      <c r="I40" s="354" t="s">
        <v>435</v>
      </c>
      <c r="J40" s="327">
        <v>2</v>
      </c>
      <c r="K40" s="328" t="s">
        <v>374</v>
      </c>
      <c r="L40" s="231">
        <f t="shared" si="0"/>
        <v>191614.33333333331</v>
      </c>
      <c r="M40" s="231">
        <v>0</v>
      </c>
      <c r="N40" s="313">
        <v>12533.333333333299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f>183667-4586</f>
        <v>179081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356" t="s">
        <v>187</v>
      </c>
      <c r="AE40" s="356" t="s">
        <v>375</v>
      </c>
      <c r="AF40" s="328" t="s">
        <v>376</v>
      </c>
      <c r="AG40" s="312">
        <f t="shared" si="1"/>
        <v>101933.3333333333</v>
      </c>
      <c r="AH40" s="313">
        <v>0</v>
      </c>
      <c r="AI40" s="313">
        <v>12533.333333333299</v>
      </c>
      <c r="AJ40" s="313">
        <v>0</v>
      </c>
      <c r="AK40" s="313">
        <v>0</v>
      </c>
      <c r="AL40" s="313">
        <v>0</v>
      </c>
      <c r="AM40" s="313">
        <v>0</v>
      </c>
      <c r="AN40" s="313">
        <v>0</v>
      </c>
      <c r="AO40" s="313">
        <v>89400</v>
      </c>
      <c r="AP40" s="313">
        <v>0</v>
      </c>
      <c r="AQ40" s="313">
        <v>0</v>
      </c>
      <c r="AR40" s="313">
        <v>0</v>
      </c>
      <c r="AS40" s="313">
        <v>0</v>
      </c>
      <c r="AT40" s="313">
        <v>0</v>
      </c>
      <c r="AU40" s="313">
        <v>0</v>
      </c>
      <c r="AV40" s="313">
        <v>0</v>
      </c>
      <c r="AW40" s="313">
        <v>0</v>
      </c>
      <c r="AX40" s="313">
        <v>0</v>
      </c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315"/>
      <c r="CR40" s="315"/>
      <c r="CS40" s="315"/>
      <c r="CT40" s="315"/>
      <c r="CU40" s="315"/>
      <c r="CV40" s="315"/>
      <c r="CW40" s="315"/>
      <c r="CX40" s="315"/>
      <c r="CY40" s="315"/>
      <c r="CZ40" s="315"/>
      <c r="DA40" s="315"/>
      <c r="DB40" s="315"/>
      <c r="DC40" s="315"/>
      <c r="DD40" s="315"/>
      <c r="DE40" s="315"/>
      <c r="DF40" s="315"/>
      <c r="DG40" s="315"/>
      <c r="DH40" s="315"/>
      <c r="DI40" s="315"/>
      <c r="DJ40" s="315"/>
      <c r="DK40" s="315"/>
      <c r="DL40" s="315"/>
      <c r="DM40" s="315"/>
      <c r="DN40" s="315"/>
      <c r="DO40" s="315"/>
      <c r="DP40" s="315"/>
      <c r="DQ40" s="315"/>
      <c r="DR40" s="315"/>
      <c r="DS40" s="315"/>
      <c r="DT40" s="315"/>
      <c r="DU40" s="315"/>
      <c r="DV40" s="315"/>
      <c r="DW40" s="315"/>
      <c r="DX40" s="315"/>
      <c r="DY40" s="315"/>
      <c r="DZ40" s="315"/>
      <c r="EA40" s="315"/>
      <c r="EB40" s="315"/>
      <c r="EC40" s="315"/>
      <c r="ED40" s="315"/>
      <c r="EE40" s="315"/>
      <c r="EF40" s="315"/>
      <c r="EG40" s="315"/>
      <c r="EH40" s="315"/>
      <c r="EI40" s="315"/>
      <c r="EJ40" s="315"/>
      <c r="EK40" s="315"/>
      <c r="EL40" s="315"/>
      <c r="EM40" s="315"/>
      <c r="EN40" s="315"/>
      <c r="EO40" s="315"/>
      <c r="EP40" s="315"/>
      <c r="EQ40" s="315"/>
      <c r="ER40" s="315"/>
      <c r="ES40" s="315"/>
      <c r="ET40" s="315"/>
      <c r="EU40" s="315"/>
      <c r="EV40" s="315"/>
      <c r="EW40" s="315"/>
      <c r="EX40" s="315"/>
      <c r="EY40" s="315"/>
      <c r="EZ40" s="315"/>
      <c r="FA40" s="315"/>
      <c r="FB40" s="315"/>
      <c r="FC40" s="315"/>
      <c r="FD40" s="315"/>
      <c r="FE40" s="315"/>
      <c r="FF40" s="315"/>
      <c r="FG40" s="315"/>
      <c r="FH40" s="315"/>
      <c r="FI40" s="315"/>
      <c r="FJ40" s="315"/>
      <c r="FK40" s="315"/>
      <c r="FL40" s="315"/>
      <c r="FM40" s="315"/>
      <c r="FN40" s="315"/>
      <c r="FO40" s="315"/>
      <c r="FP40" s="315"/>
      <c r="FQ40" s="315"/>
      <c r="FR40" s="320"/>
    </row>
    <row r="41" spans="1:174" s="36" customFormat="1" ht="80.25" customHeight="1" x14ac:dyDescent="0.2">
      <c r="B41" s="155" t="s">
        <v>192</v>
      </c>
      <c r="C41" s="332" t="s">
        <v>42</v>
      </c>
      <c r="D41" s="353" t="s">
        <v>427</v>
      </c>
      <c r="E41" s="75" t="s">
        <v>428</v>
      </c>
      <c r="F41" s="333">
        <v>2017730010038</v>
      </c>
      <c r="G41" s="358" t="s">
        <v>429</v>
      </c>
      <c r="H41" s="122" t="s">
        <v>436</v>
      </c>
      <c r="I41" s="354" t="s">
        <v>437</v>
      </c>
      <c r="J41" s="327">
        <v>20</v>
      </c>
      <c r="K41" s="328" t="s">
        <v>374</v>
      </c>
      <c r="L41" s="231">
        <f t="shared" si="0"/>
        <v>562709</v>
      </c>
      <c r="M41" s="231">
        <v>0</v>
      </c>
      <c r="N41" s="231">
        <v>100000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462709</v>
      </c>
      <c r="AD41" s="356" t="s">
        <v>187</v>
      </c>
      <c r="AE41" s="356" t="s">
        <v>375</v>
      </c>
      <c r="AF41" s="328" t="s">
        <v>376</v>
      </c>
      <c r="AG41" s="312">
        <f t="shared" si="1"/>
        <v>0</v>
      </c>
      <c r="AH41" s="313">
        <v>0</v>
      </c>
      <c r="AI41" s="313">
        <v>0</v>
      </c>
      <c r="AJ41" s="313">
        <v>0</v>
      </c>
      <c r="AK41" s="313">
        <v>0</v>
      </c>
      <c r="AL41" s="313">
        <v>0</v>
      </c>
      <c r="AM41" s="313">
        <v>0</v>
      </c>
      <c r="AN41" s="313">
        <v>0</v>
      </c>
      <c r="AO41" s="313">
        <v>0</v>
      </c>
      <c r="AP41" s="313">
        <v>0</v>
      </c>
      <c r="AQ41" s="313">
        <v>0</v>
      </c>
      <c r="AR41" s="313">
        <v>0</v>
      </c>
      <c r="AS41" s="313">
        <v>0</v>
      </c>
      <c r="AT41" s="313">
        <v>0</v>
      </c>
      <c r="AU41" s="313">
        <v>0</v>
      </c>
      <c r="AV41" s="313">
        <v>0</v>
      </c>
      <c r="AW41" s="313">
        <v>0</v>
      </c>
      <c r="AX41" s="313">
        <v>0</v>
      </c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315"/>
      <c r="CR41" s="315"/>
      <c r="CS41" s="315"/>
      <c r="CT41" s="315"/>
      <c r="CU41" s="315"/>
      <c r="CV41" s="315"/>
      <c r="CW41" s="315"/>
      <c r="CX41" s="315"/>
      <c r="CY41" s="315"/>
      <c r="CZ41" s="315"/>
      <c r="DA41" s="315"/>
      <c r="DB41" s="315"/>
      <c r="DC41" s="315"/>
      <c r="DD41" s="315"/>
      <c r="DE41" s="315"/>
      <c r="DF41" s="315"/>
      <c r="DG41" s="315"/>
      <c r="DH41" s="315"/>
      <c r="DI41" s="315"/>
      <c r="DJ41" s="315"/>
      <c r="DK41" s="315"/>
      <c r="DL41" s="315"/>
      <c r="DM41" s="315"/>
      <c r="DN41" s="315"/>
      <c r="DO41" s="315"/>
      <c r="DP41" s="315"/>
      <c r="DQ41" s="315"/>
      <c r="DR41" s="315"/>
      <c r="DS41" s="315"/>
      <c r="DT41" s="315"/>
      <c r="DU41" s="315"/>
      <c r="DV41" s="315"/>
      <c r="DW41" s="315"/>
      <c r="DX41" s="315"/>
      <c r="DY41" s="315"/>
      <c r="DZ41" s="315"/>
      <c r="EA41" s="315"/>
      <c r="EB41" s="315"/>
      <c r="EC41" s="315"/>
      <c r="ED41" s="315"/>
      <c r="EE41" s="315"/>
      <c r="EF41" s="315"/>
      <c r="EG41" s="315"/>
      <c r="EH41" s="315"/>
      <c r="EI41" s="315"/>
      <c r="EJ41" s="315"/>
      <c r="EK41" s="315"/>
      <c r="EL41" s="315"/>
      <c r="EM41" s="315"/>
      <c r="EN41" s="315"/>
      <c r="EO41" s="315"/>
      <c r="EP41" s="315"/>
      <c r="EQ41" s="315"/>
      <c r="ER41" s="315"/>
      <c r="ES41" s="315"/>
      <c r="ET41" s="315"/>
      <c r="EU41" s="315"/>
      <c r="EV41" s="315"/>
      <c r="EW41" s="315"/>
      <c r="EX41" s="315"/>
      <c r="EY41" s="315"/>
      <c r="EZ41" s="315"/>
      <c r="FA41" s="315"/>
      <c r="FB41" s="315"/>
      <c r="FC41" s="315"/>
      <c r="FD41" s="315"/>
      <c r="FE41" s="315"/>
      <c r="FF41" s="315"/>
      <c r="FG41" s="315"/>
      <c r="FH41" s="315"/>
      <c r="FI41" s="315"/>
      <c r="FJ41" s="315"/>
      <c r="FK41" s="315"/>
      <c r="FL41" s="315"/>
      <c r="FM41" s="315"/>
      <c r="FN41" s="315"/>
      <c r="FO41" s="315"/>
      <c r="FP41" s="315"/>
      <c r="FQ41" s="315"/>
      <c r="FR41" s="320"/>
    </row>
    <row r="42" spans="1:174" s="37" customFormat="1" ht="63.75" x14ac:dyDescent="0.2">
      <c r="A42" s="36"/>
      <c r="B42" s="155" t="s">
        <v>192</v>
      </c>
      <c r="C42" s="332" t="s">
        <v>42</v>
      </c>
      <c r="D42" s="353" t="s">
        <v>427</v>
      </c>
      <c r="E42" s="75" t="s">
        <v>428</v>
      </c>
      <c r="F42" s="333">
        <v>2017730010038</v>
      </c>
      <c r="G42" s="358" t="s">
        <v>429</v>
      </c>
      <c r="H42" s="122" t="s">
        <v>438</v>
      </c>
      <c r="I42" s="354" t="s">
        <v>439</v>
      </c>
      <c r="J42" s="327">
        <v>1</v>
      </c>
      <c r="K42" s="328" t="s">
        <v>374</v>
      </c>
      <c r="L42" s="231">
        <f t="shared" si="0"/>
        <v>90000</v>
      </c>
      <c r="M42" s="231">
        <v>0</v>
      </c>
      <c r="N42" s="231">
        <v>30000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60000</v>
      </c>
      <c r="AD42" s="356" t="s">
        <v>187</v>
      </c>
      <c r="AE42" s="356" t="s">
        <v>375</v>
      </c>
      <c r="AF42" s="328" t="s">
        <v>376</v>
      </c>
      <c r="AG42" s="312">
        <f t="shared" si="1"/>
        <v>0</v>
      </c>
      <c r="AH42" s="313">
        <v>0</v>
      </c>
      <c r="AI42" s="313">
        <v>0</v>
      </c>
      <c r="AJ42" s="313">
        <v>0</v>
      </c>
      <c r="AK42" s="313">
        <v>0</v>
      </c>
      <c r="AL42" s="313">
        <v>0</v>
      </c>
      <c r="AM42" s="313">
        <v>0</v>
      </c>
      <c r="AN42" s="313">
        <v>0</v>
      </c>
      <c r="AO42" s="313">
        <v>0</v>
      </c>
      <c r="AP42" s="313">
        <v>0</v>
      </c>
      <c r="AQ42" s="313">
        <v>0</v>
      </c>
      <c r="AR42" s="313">
        <v>0</v>
      </c>
      <c r="AS42" s="313">
        <v>0</v>
      </c>
      <c r="AT42" s="313">
        <v>0</v>
      </c>
      <c r="AU42" s="313">
        <v>0</v>
      </c>
      <c r="AV42" s="313">
        <v>0</v>
      </c>
      <c r="AW42" s="313">
        <v>0</v>
      </c>
      <c r="AX42" s="313">
        <v>0</v>
      </c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4"/>
      <c r="EL42" s="314"/>
      <c r="EM42" s="314"/>
      <c r="EN42" s="314"/>
      <c r="EO42" s="314"/>
      <c r="EP42" s="314"/>
      <c r="EQ42" s="314"/>
      <c r="ER42" s="314"/>
      <c r="ES42" s="314"/>
      <c r="ET42" s="314"/>
      <c r="EU42" s="314"/>
      <c r="EV42" s="314"/>
      <c r="EW42" s="314"/>
      <c r="EX42" s="314"/>
      <c r="EY42" s="314"/>
      <c r="EZ42" s="314"/>
      <c r="FA42" s="314"/>
      <c r="FB42" s="314"/>
      <c r="FC42" s="314"/>
      <c r="FD42" s="314"/>
      <c r="FE42" s="314"/>
      <c r="FF42" s="314"/>
      <c r="FG42" s="314"/>
      <c r="FH42" s="314"/>
      <c r="FI42" s="314"/>
      <c r="FJ42" s="314"/>
      <c r="FK42" s="314"/>
      <c r="FL42" s="314"/>
      <c r="FM42" s="314"/>
      <c r="FN42" s="314"/>
      <c r="FO42" s="314"/>
      <c r="FP42" s="314"/>
      <c r="FQ42" s="314"/>
      <c r="FR42" s="321"/>
    </row>
    <row r="43" spans="1:174" s="37" customFormat="1" ht="63.75" x14ac:dyDescent="0.2">
      <c r="A43" s="36"/>
      <c r="B43" s="155" t="s">
        <v>192</v>
      </c>
      <c r="C43" s="332" t="s">
        <v>42</v>
      </c>
      <c r="D43" s="353" t="s">
        <v>427</v>
      </c>
      <c r="E43" s="75" t="s">
        <v>428</v>
      </c>
      <c r="F43" s="333">
        <v>2017730010038</v>
      </c>
      <c r="G43" s="358" t="s">
        <v>429</v>
      </c>
      <c r="H43" s="122" t="s">
        <v>440</v>
      </c>
      <c r="I43" s="354" t="s">
        <v>441</v>
      </c>
      <c r="J43" s="327">
        <v>1</v>
      </c>
      <c r="K43" s="328" t="s">
        <v>374</v>
      </c>
      <c r="L43" s="231">
        <f t="shared" si="0"/>
        <v>215000</v>
      </c>
      <c r="M43" s="231">
        <v>0</v>
      </c>
      <c r="N43" s="231">
        <v>15000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200000</v>
      </c>
      <c r="AD43" s="356" t="s">
        <v>187</v>
      </c>
      <c r="AE43" s="356" t="s">
        <v>375</v>
      </c>
      <c r="AF43" s="328" t="s">
        <v>376</v>
      </c>
      <c r="AG43" s="312">
        <f t="shared" si="1"/>
        <v>50000</v>
      </c>
      <c r="AH43" s="313">
        <v>0</v>
      </c>
      <c r="AI43" s="313">
        <v>0</v>
      </c>
      <c r="AJ43" s="313">
        <v>0</v>
      </c>
      <c r="AK43" s="313">
        <v>0</v>
      </c>
      <c r="AL43" s="313">
        <v>0</v>
      </c>
      <c r="AM43" s="313">
        <v>0</v>
      </c>
      <c r="AN43" s="313">
        <v>0</v>
      </c>
      <c r="AO43" s="313">
        <v>0</v>
      </c>
      <c r="AP43" s="313">
        <v>0</v>
      </c>
      <c r="AQ43" s="313">
        <v>0</v>
      </c>
      <c r="AR43" s="313">
        <v>0</v>
      </c>
      <c r="AS43" s="313">
        <v>0</v>
      </c>
      <c r="AT43" s="313">
        <v>0</v>
      </c>
      <c r="AU43" s="313">
        <v>0</v>
      </c>
      <c r="AV43" s="313">
        <v>0</v>
      </c>
      <c r="AW43" s="313">
        <v>0</v>
      </c>
      <c r="AX43" s="313">
        <v>50000</v>
      </c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4"/>
      <c r="DQ43" s="314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4"/>
      <c r="EG43" s="314"/>
      <c r="EH43" s="314"/>
      <c r="EI43" s="314"/>
      <c r="EJ43" s="314"/>
      <c r="EK43" s="314"/>
      <c r="EL43" s="314"/>
      <c r="EM43" s="314"/>
      <c r="EN43" s="314"/>
      <c r="EO43" s="314"/>
      <c r="EP43" s="314"/>
      <c r="EQ43" s="314"/>
      <c r="ER43" s="314"/>
      <c r="ES43" s="314"/>
      <c r="ET43" s="314"/>
      <c r="EU43" s="314"/>
      <c r="EV43" s="314"/>
      <c r="EW43" s="314"/>
      <c r="EX43" s="314"/>
      <c r="EY43" s="314"/>
      <c r="EZ43" s="314"/>
      <c r="FA43" s="314"/>
      <c r="FB43" s="314"/>
      <c r="FC43" s="314"/>
      <c r="FD43" s="314"/>
      <c r="FE43" s="314"/>
      <c r="FF43" s="314"/>
      <c r="FG43" s="314"/>
      <c r="FH43" s="314"/>
      <c r="FI43" s="314"/>
      <c r="FJ43" s="314"/>
      <c r="FK43" s="314"/>
      <c r="FL43" s="314"/>
      <c r="FM43" s="314"/>
      <c r="FN43" s="314"/>
      <c r="FO43" s="314"/>
      <c r="FP43" s="314"/>
      <c r="FQ43" s="314"/>
      <c r="FR43" s="321"/>
    </row>
    <row r="44" spans="1:174" s="37" customFormat="1" ht="90.75" customHeight="1" x14ac:dyDescent="0.2">
      <c r="A44" s="36"/>
      <c r="B44" s="155" t="s">
        <v>192</v>
      </c>
      <c r="C44" s="332" t="s">
        <v>42</v>
      </c>
      <c r="D44" s="353" t="s">
        <v>427</v>
      </c>
      <c r="E44" s="75" t="s">
        <v>428</v>
      </c>
      <c r="F44" s="333">
        <v>2017730010038</v>
      </c>
      <c r="G44" s="358" t="s">
        <v>429</v>
      </c>
      <c r="H44" s="122" t="s">
        <v>442</v>
      </c>
      <c r="I44" s="354" t="s">
        <v>443</v>
      </c>
      <c r="J44" s="327">
        <v>1</v>
      </c>
      <c r="K44" s="328" t="s">
        <v>374</v>
      </c>
      <c r="L44" s="231">
        <f t="shared" si="0"/>
        <v>54199</v>
      </c>
      <c r="M44" s="231">
        <v>0</v>
      </c>
      <c r="N44" s="231">
        <v>5000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49199</v>
      </c>
      <c r="AD44" s="356" t="s">
        <v>187</v>
      </c>
      <c r="AE44" s="356" t="s">
        <v>375</v>
      </c>
      <c r="AF44" s="328" t="s">
        <v>376</v>
      </c>
      <c r="AG44" s="312">
        <f t="shared" si="1"/>
        <v>0</v>
      </c>
      <c r="AH44" s="313">
        <v>0</v>
      </c>
      <c r="AI44" s="313">
        <v>0</v>
      </c>
      <c r="AJ44" s="313">
        <v>0</v>
      </c>
      <c r="AK44" s="313">
        <v>0</v>
      </c>
      <c r="AL44" s="313">
        <v>0</v>
      </c>
      <c r="AM44" s="313">
        <v>0</v>
      </c>
      <c r="AN44" s="313">
        <v>0</v>
      </c>
      <c r="AO44" s="313">
        <v>0</v>
      </c>
      <c r="AP44" s="313">
        <v>0</v>
      </c>
      <c r="AQ44" s="313">
        <v>0</v>
      </c>
      <c r="AR44" s="313">
        <v>0</v>
      </c>
      <c r="AS44" s="313">
        <v>0</v>
      </c>
      <c r="AT44" s="313">
        <v>0</v>
      </c>
      <c r="AU44" s="313">
        <v>0</v>
      </c>
      <c r="AV44" s="313">
        <v>0</v>
      </c>
      <c r="AW44" s="313">
        <v>0</v>
      </c>
      <c r="AX44" s="313">
        <v>0</v>
      </c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4"/>
      <c r="DD44" s="314"/>
      <c r="DE44" s="314"/>
      <c r="DF44" s="314"/>
      <c r="DG44" s="314"/>
      <c r="DH44" s="314"/>
      <c r="DI44" s="314"/>
      <c r="DJ44" s="314"/>
      <c r="DK44" s="314"/>
      <c r="DL44" s="314"/>
      <c r="DM44" s="314"/>
      <c r="DN44" s="314"/>
      <c r="DO44" s="314"/>
      <c r="DP44" s="314"/>
      <c r="DQ44" s="314"/>
      <c r="DR44" s="314"/>
      <c r="DS44" s="314"/>
      <c r="DT44" s="314"/>
      <c r="DU44" s="314"/>
      <c r="DV44" s="314"/>
      <c r="DW44" s="314"/>
      <c r="DX44" s="314"/>
      <c r="DY44" s="314"/>
      <c r="DZ44" s="314"/>
      <c r="EA44" s="314"/>
      <c r="EB44" s="314"/>
      <c r="EC44" s="314"/>
      <c r="ED44" s="314"/>
      <c r="EE44" s="314"/>
      <c r="EF44" s="314"/>
      <c r="EG44" s="314"/>
      <c r="EH44" s="314"/>
      <c r="EI44" s="314"/>
      <c r="EJ44" s="314"/>
      <c r="EK44" s="314"/>
      <c r="EL44" s="314"/>
      <c r="EM44" s="314"/>
      <c r="EN44" s="314"/>
      <c r="EO44" s="314"/>
      <c r="EP44" s="314"/>
      <c r="EQ44" s="314"/>
      <c r="ER44" s="314"/>
      <c r="ES44" s="314"/>
      <c r="ET44" s="314"/>
      <c r="EU44" s="314"/>
      <c r="EV44" s="314"/>
      <c r="EW44" s="314"/>
      <c r="EX44" s="314"/>
      <c r="EY44" s="314"/>
      <c r="EZ44" s="314"/>
      <c r="FA44" s="314"/>
      <c r="FB44" s="314"/>
      <c r="FC44" s="314"/>
      <c r="FD44" s="314"/>
      <c r="FE44" s="314"/>
      <c r="FF44" s="314"/>
      <c r="FG44" s="314"/>
      <c r="FH44" s="314"/>
      <c r="FI44" s="314"/>
      <c r="FJ44" s="314"/>
      <c r="FK44" s="314"/>
      <c r="FL44" s="314"/>
      <c r="FM44" s="314"/>
      <c r="FN44" s="314"/>
      <c r="FO44" s="314"/>
      <c r="FP44" s="314"/>
      <c r="FQ44" s="314"/>
      <c r="FR44" s="321"/>
    </row>
    <row r="45" spans="1:174" s="36" customFormat="1" ht="90.75" customHeight="1" x14ac:dyDescent="0.2">
      <c r="B45" s="155" t="s">
        <v>192</v>
      </c>
      <c r="C45" s="332" t="s">
        <v>42</v>
      </c>
      <c r="D45" s="353" t="s">
        <v>427</v>
      </c>
      <c r="E45" s="75" t="s">
        <v>428</v>
      </c>
      <c r="F45" s="333">
        <v>2017730010038</v>
      </c>
      <c r="G45" s="358" t="s">
        <v>429</v>
      </c>
      <c r="H45" s="122" t="s">
        <v>444</v>
      </c>
      <c r="I45" s="354" t="s">
        <v>445</v>
      </c>
      <c r="J45" s="327">
        <v>1</v>
      </c>
      <c r="K45" s="328" t="s">
        <v>374</v>
      </c>
      <c r="L45" s="231">
        <f t="shared" si="0"/>
        <v>450000</v>
      </c>
      <c r="M45" s="231">
        <v>0</v>
      </c>
      <c r="N45" s="231">
        <v>250000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200000</v>
      </c>
      <c r="AD45" s="356" t="s">
        <v>187</v>
      </c>
      <c r="AE45" s="356" t="s">
        <v>375</v>
      </c>
      <c r="AF45" s="328" t="s">
        <v>376</v>
      </c>
      <c r="AG45" s="312">
        <f t="shared" si="1"/>
        <v>231200</v>
      </c>
      <c r="AH45" s="313">
        <v>0</v>
      </c>
      <c r="AI45" s="313">
        <v>231200</v>
      </c>
      <c r="AJ45" s="313">
        <v>0</v>
      </c>
      <c r="AK45" s="313">
        <v>0</v>
      </c>
      <c r="AL45" s="313">
        <v>0</v>
      </c>
      <c r="AM45" s="313">
        <v>0</v>
      </c>
      <c r="AN45" s="313">
        <v>0</v>
      </c>
      <c r="AO45" s="313">
        <v>0</v>
      </c>
      <c r="AP45" s="313">
        <v>0</v>
      </c>
      <c r="AQ45" s="313">
        <v>0</v>
      </c>
      <c r="AR45" s="313">
        <v>0</v>
      </c>
      <c r="AS45" s="313">
        <v>0</v>
      </c>
      <c r="AT45" s="313">
        <v>0</v>
      </c>
      <c r="AU45" s="313">
        <v>0</v>
      </c>
      <c r="AV45" s="313">
        <v>0</v>
      </c>
      <c r="AW45" s="313">
        <v>0</v>
      </c>
      <c r="AX45" s="313">
        <v>0</v>
      </c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315"/>
      <c r="CR45" s="315"/>
      <c r="CS45" s="315"/>
      <c r="CT45" s="315"/>
      <c r="CU45" s="315"/>
      <c r="CV45" s="315"/>
      <c r="CW45" s="315"/>
      <c r="CX45" s="315"/>
      <c r="CY45" s="315"/>
      <c r="CZ45" s="315"/>
      <c r="DA45" s="315"/>
      <c r="DB45" s="315"/>
      <c r="DC45" s="315"/>
      <c r="DD45" s="315"/>
      <c r="DE45" s="315"/>
      <c r="DF45" s="315"/>
      <c r="DG45" s="315"/>
      <c r="DH45" s="315"/>
      <c r="DI45" s="315"/>
      <c r="DJ45" s="315"/>
      <c r="DK45" s="315"/>
      <c r="DL45" s="315"/>
      <c r="DM45" s="315"/>
      <c r="DN45" s="315"/>
      <c r="DO45" s="315"/>
      <c r="DP45" s="315"/>
      <c r="DQ45" s="315"/>
      <c r="DR45" s="315"/>
      <c r="DS45" s="315"/>
      <c r="DT45" s="315"/>
      <c r="DU45" s="315"/>
      <c r="DV45" s="315"/>
      <c r="DW45" s="315"/>
      <c r="DX45" s="315"/>
      <c r="DY45" s="315"/>
      <c r="DZ45" s="315"/>
      <c r="EA45" s="315"/>
      <c r="EB45" s="315"/>
      <c r="EC45" s="315"/>
      <c r="ED45" s="315"/>
      <c r="EE45" s="315"/>
      <c r="EF45" s="315"/>
      <c r="EG45" s="315"/>
      <c r="EH45" s="315"/>
      <c r="EI45" s="315"/>
      <c r="EJ45" s="315"/>
      <c r="EK45" s="315"/>
      <c r="EL45" s="315"/>
      <c r="EM45" s="315"/>
      <c r="EN45" s="315"/>
      <c r="EO45" s="315"/>
      <c r="EP45" s="315"/>
      <c r="EQ45" s="315"/>
      <c r="ER45" s="315"/>
      <c r="ES45" s="315"/>
      <c r="ET45" s="315"/>
      <c r="EU45" s="315"/>
      <c r="EV45" s="315"/>
      <c r="EW45" s="315"/>
      <c r="EX45" s="315"/>
      <c r="EY45" s="315"/>
      <c r="EZ45" s="315"/>
      <c r="FA45" s="315"/>
      <c r="FB45" s="315"/>
      <c r="FC45" s="315"/>
      <c r="FD45" s="315"/>
      <c r="FE45" s="315"/>
      <c r="FF45" s="315"/>
      <c r="FG45" s="315"/>
      <c r="FH45" s="315"/>
      <c r="FI45" s="315"/>
      <c r="FJ45" s="315"/>
      <c r="FK45" s="315"/>
      <c r="FL45" s="315"/>
      <c r="FM45" s="315"/>
      <c r="FN45" s="315"/>
      <c r="FO45" s="315"/>
      <c r="FP45" s="315"/>
      <c r="FQ45" s="315"/>
      <c r="FR45" s="320"/>
    </row>
    <row r="46" spans="1:174" s="36" customFormat="1" ht="90.75" customHeight="1" x14ac:dyDescent="0.2">
      <c r="B46" s="155" t="s">
        <v>192</v>
      </c>
      <c r="C46" s="332" t="s">
        <v>42</v>
      </c>
      <c r="D46" s="353" t="s">
        <v>427</v>
      </c>
      <c r="E46" s="75" t="s">
        <v>428</v>
      </c>
      <c r="F46" s="333">
        <v>2017730010038</v>
      </c>
      <c r="G46" s="358" t="s">
        <v>429</v>
      </c>
      <c r="H46" s="122" t="s">
        <v>446</v>
      </c>
      <c r="I46" s="354" t="s">
        <v>447</v>
      </c>
      <c r="J46" s="327">
        <v>1</v>
      </c>
      <c r="K46" s="328" t="s">
        <v>374</v>
      </c>
      <c r="L46" s="231">
        <f t="shared" si="0"/>
        <v>12533.333333333299</v>
      </c>
      <c r="M46" s="231">
        <v>0</v>
      </c>
      <c r="N46" s="313">
        <v>12533.333333333299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356" t="s">
        <v>187</v>
      </c>
      <c r="AE46" s="356" t="s">
        <v>375</v>
      </c>
      <c r="AF46" s="328" t="s">
        <v>376</v>
      </c>
      <c r="AG46" s="312">
        <f t="shared" si="1"/>
        <v>12533.333333333299</v>
      </c>
      <c r="AH46" s="313">
        <v>0</v>
      </c>
      <c r="AI46" s="313">
        <v>12533.333333333299</v>
      </c>
      <c r="AJ46" s="313">
        <v>0</v>
      </c>
      <c r="AK46" s="313">
        <v>0</v>
      </c>
      <c r="AL46" s="313">
        <v>0</v>
      </c>
      <c r="AM46" s="313">
        <v>0</v>
      </c>
      <c r="AN46" s="313">
        <v>0</v>
      </c>
      <c r="AO46" s="313">
        <v>0</v>
      </c>
      <c r="AP46" s="313">
        <v>0</v>
      </c>
      <c r="AQ46" s="313">
        <v>0</v>
      </c>
      <c r="AR46" s="313">
        <v>0</v>
      </c>
      <c r="AS46" s="313">
        <v>0</v>
      </c>
      <c r="AT46" s="313">
        <v>0</v>
      </c>
      <c r="AU46" s="313">
        <v>0</v>
      </c>
      <c r="AV46" s="313">
        <v>0</v>
      </c>
      <c r="AW46" s="313">
        <v>0</v>
      </c>
      <c r="AX46" s="313">
        <v>0</v>
      </c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315"/>
      <c r="CR46" s="315"/>
      <c r="CS46" s="315"/>
      <c r="CT46" s="315"/>
      <c r="CU46" s="315"/>
      <c r="CV46" s="315"/>
      <c r="CW46" s="315"/>
      <c r="CX46" s="315"/>
      <c r="CY46" s="315"/>
      <c r="CZ46" s="315"/>
      <c r="DA46" s="315"/>
      <c r="DB46" s="315"/>
      <c r="DC46" s="315"/>
      <c r="DD46" s="315"/>
      <c r="DE46" s="315"/>
      <c r="DF46" s="315"/>
      <c r="DG46" s="315"/>
      <c r="DH46" s="315"/>
      <c r="DI46" s="315"/>
      <c r="DJ46" s="315"/>
      <c r="DK46" s="315"/>
      <c r="DL46" s="315"/>
      <c r="DM46" s="315"/>
      <c r="DN46" s="315"/>
      <c r="DO46" s="315"/>
      <c r="DP46" s="315"/>
      <c r="DQ46" s="315"/>
      <c r="DR46" s="315"/>
      <c r="DS46" s="315"/>
      <c r="DT46" s="315"/>
      <c r="DU46" s="315"/>
      <c r="DV46" s="315"/>
      <c r="DW46" s="315"/>
      <c r="DX46" s="315"/>
      <c r="DY46" s="315"/>
      <c r="DZ46" s="315"/>
      <c r="EA46" s="315"/>
      <c r="EB46" s="315"/>
      <c r="EC46" s="315"/>
      <c r="ED46" s="315"/>
      <c r="EE46" s="315"/>
      <c r="EF46" s="315"/>
      <c r="EG46" s="315"/>
      <c r="EH46" s="315"/>
      <c r="EI46" s="315"/>
      <c r="EJ46" s="315"/>
      <c r="EK46" s="315"/>
      <c r="EL46" s="315"/>
      <c r="EM46" s="315"/>
      <c r="EN46" s="315"/>
      <c r="EO46" s="315"/>
      <c r="EP46" s="315"/>
      <c r="EQ46" s="315"/>
      <c r="ER46" s="315"/>
      <c r="ES46" s="315"/>
      <c r="ET46" s="315"/>
      <c r="EU46" s="315"/>
      <c r="EV46" s="315"/>
      <c r="EW46" s="315"/>
      <c r="EX46" s="315"/>
      <c r="EY46" s="315"/>
      <c r="EZ46" s="315"/>
      <c r="FA46" s="315"/>
      <c r="FB46" s="315"/>
      <c r="FC46" s="315"/>
      <c r="FD46" s="315"/>
      <c r="FE46" s="315"/>
      <c r="FF46" s="315"/>
      <c r="FG46" s="315"/>
      <c r="FH46" s="315"/>
      <c r="FI46" s="315"/>
      <c r="FJ46" s="315"/>
      <c r="FK46" s="315"/>
      <c r="FL46" s="315"/>
      <c r="FM46" s="315"/>
      <c r="FN46" s="315"/>
      <c r="FO46" s="315"/>
      <c r="FP46" s="315"/>
      <c r="FQ46" s="315"/>
      <c r="FR46" s="320"/>
    </row>
    <row r="47" spans="1:174" s="38" customFormat="1" x14ac:dyDescent="0.2">
      <c r="A47" s="24"/>
      <c r="G47" s="39"/>
      <c r="H47" s="40"/>
      <c r="I47" s="39"/>
      <c r="L47" s="41">
        <f>SUM(L15:L46)</f>
        <v>14868268.666000001</v>
      </c>
      <c r="M47" s="331">
        <f t="shared" ref="M47:AX47" si="2">SUM(M15:M46)</f>
        <v>0</v>
      </c>
      <c r="N47" s="41">
        <f>SUM(N15:N46)</f>
        <v>3117800.0000000005</v>
      </c>
      <c r="O47" s="331">
        <f t="shared" si="2"/>
        <v>0</v>
      </c>
      <c r="P47" s="331">
        <f t="shared" si="2"/>
        <v>0</v>
      </c>
      <c r="Q47" s="331">
        <f t="shared" si="2"/>
        <v>0</v>
      </c>
      <c r="R47" s="331">
        <f t="shared" si="2"/>
        <v>0</v>
      </c>
      <c r="S47" s="331">
        <f t="shared" si="2"/>
        <v>0</v>
      </c>
      <c r="T47" s="41">
        <f t="shared" si="2"/>
        <v>1216627.666</v>
      </c>
      <c r="U47" s="41">
        <f t="shared" si="2"/>
        <v>1677000</v>
      </c>
      <c r="V47" s="331">
        <f t="shared" si="2"/>
        <v>0</v>
      </c>
      <c r="W47" s="331">
        <f t="shared" si="2"/>
        <v>0</v>
      </c>
      <c r="X47" s="331">
        <f t="shared" si="2"/>
        <v>0</v>
      </c>
      <c r="Y47" s="331">
        <f t="shared" si="2"/>
        <v>0</v>
      </c>
      <c r="Z47" s="331">
        <f t="shared" si="2"/>
        <v>0</v>
      </c>
      <c r="AA47" s="331">
        <f t="shared" si="2"/>
        <v>0</v>
      </c>
      <c r="AB47" s="331">
        <f t="shared" si="2"/>
        <v>0</v>
      </c>
      <c r="AC47" s="41">
        <f t="shared" si="2"/>
        <v>8856841</v>
      </c>
      <c r="AD47" s="331">
        <f t="shared" si="2"/>
        <v>0</v>
      </c>
      <c r="AE47" s="331">
        <f t="shared" si="2"/>
        <v>0</v>
      </c>
      <c r="AF47" s="331">
        <f t="shared" si="2"/>
        <v>0</v>
      </c>
      <c r="AG47" s="322">
        <f t="shared" si="2"/>
        <v>8610188</v>
      </c>
      <c r="AH47" s="331">
        <f t="shared" si="2"/>
        <v>0</v>
      </c>
      <c r="AI47" s="41">
        <f>SUM(AI15:AI46)</f>
        <v>2607529.0000000005</v>
      </c>
      <c r="AJ47" s="331">
        <f t="shared" si="2"/>
        <v>0</v>
      </c>
      <c r="AK47" s="331">
        <f t="shared" si="2"/>
        <v>0</v>
      </c>
      <c r="AL47" s="331">
        <f t="shared" si="2"/>
        <v>0</v>
      </c>
      <c r="AM47" s="331">
        <f t="shared" si="2"/>
        <v>0</v>
      </c>
      <c r="AN47" s="331">
        <f t="shared" si="2"/>
        <v>0</v>
      </c>
      <c r="AO47" s="41">
        <f t="shared" si="2"/>
        <v>2137146</v>
      </c>
      <c r="AP47" s="41">
        <f t="shared" si="2"/>
        <v>165076</v>
      </c>
      <c r="AQ47" s="331">
        <f t="shared" si="2"/>
        <v>0</v>
      </c>
      <c r="AR47" s="331">
        <f t="shared" si="2"/>
        <v>0</v>
      </c>
      <c r="AS47" s="331">
        <f t="shared" si="2"/>
        <v>0</v>
      </c>
      <c r="AT47" s="331">
        <f t="shared" si="2"/>
        <v>0</v>
      </c>
      <c r="AU47" s="331">
        <f t="shared" si="2"/>
        <v>0</v>
      </c>
      <c r="AV47" s="331">
        <f t="shared" si="2"/>
        <v>0</v>
      </c>
      <c r="AW47" s="331">
        <f t="shared" si="2"/>
        <v>0</v>
      </c>
      <c r="AX47" s="41">
        <f t="shared" si="2"/>
        <v>3700437</v>
      </c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</row>
    <row r="48" spans="1:174" s="38" customFormat="1" x14ac:dyDescent="0.2">
      <c r="A48" s="24"/>
      <c r="G48" s="39"/>
      <c r="H48" s="40"/>
      <c r="I48" s="39"/>
      <c r="O48" s="24"/>
      <c r="P48" s="24"/>
      <c r="T48" s="24"/>
      <c r="X48" s="24"/>
      <c r="Y48" s="24"/>
      <c r="AG48" s="24"/>
      <c r="AJ48" s="24"/>
      <c r="AK48" s="24"/>
      <c r="AO48" s="24"/>
      <c r="AS48" s="24"/>
      <c r="AT48" s="24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</row>
  </sheetData>
  <autoFilter ref="A14:AY47"/>
  <mergeCells count="36"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Y39"/>
  <sheetViews>
    <sheetView topLeftCell="AN35" workbookViewId="0">
      <selection activeCell="B15" sqref="B15:AX37"/>
    </sheetView>
  </sheetViews>
  <sheetFormatPr baseColWidth="10" defaultColWidth="12.5703125" defaultRowHeight="12.75" x14ac:dyDescent="0.2"/>
  <cols>
    <col min="1" max="1" width="1.42578125" style="14" customWidth="1"/>
    <col min="2" max="2" width="3.85546875" style="16" customWidth="1"/>
    <col min="3" max="3" width="12.7109375" style="16" customWidth="1"/>
    <col min="4" max="4" width="7.28515625" style="16" customWidth="1"/>
    <col min="5" max="5" width="14.7109375" style="16" customWidth="1"/>
    <col min="6" max="6" width="12.42578125" style="16" customWidth="1"/>
    <col min="7" max="7" width="19.5703125" style="42" bestFit="1" customWidth="1"/>
    <col min="8" max="8" width="13.28515625" style="15" customWidth="1"/>
    <col min="9" max="9" width="28.7109375" style="42" bestFit="1" customWidth="1"/>
    <col min="10" max="10" width="11.85546875" style="16" customWidth="1"/>
    <col min="11" max="11" width="19.42578125" style="16" customWidth="1"/>
    <col min="12" max="12" width="18.140625" style="16" customWidth="1"/>
    <col min="13" max="13" width="17" style="16" customWidth="1"/>
    <col min="14" max="14" width="17.42578125" style="16" customWidth="1"/>
    <col min="15" max="15" width="14.140625" style="14" customWidth="1"/>
    <col min="16" max="16" width="13.7109375" style="14" customWidth="1"/>
    <col min="17" max="17" width="10.5703125" style="16" customWidth="1"/>
    <col min="18" max="18" width="11.28515625" style="16" customWidth="1"/>
    <col min="19" max="19" width="8.7109375" style="16" customWidth="1"/>
    <col min="20" max="20" width="11.85546875" style="14" customWidth="1"/>
    <col min="21" max="21" width="7.140625" style="16" customWidth="1"/>
    <col min="22" max="22" width="7.85546875" style="16" customWidth="1"/>
    <col min="23" max="23" width="14.7109375" style="16" customWidth="1"/>
    <col min="24" max="24" width="15.85546875" style="14" bestFit="1" customWidth="1"/>
    <col min="25" max="25" width="13.42578125" style="14" customWidth="1"/>
    <col min="26" max="26" width="6" style="16" customWidth="1"/>
    <col min="27" max="27" width="6.7109375" style="16" customWidth="1"/>
    <col min="28" max="28" width="10.5703125" style="16" customWidth="1"/>
    <col min="29" max="29" width="11.85546875" style="16" customWidth="1"/>
    <col min="30" max="30" width="11" style="16" customWidth="1"/>
    <col min="31" max="31" width="12.28515625" style="16" customWidth="1"/>
    <col min="32" max="32" width="14.85546875" style="16" customWidth="1"/>
    <col min="33" max="33" width="16.140625" style="14" customWidth="1"/>
    <col min="34" max="35" width="12.5703125" style="16"/>
    <col min="36" max="37" width="12.5703125" style="14"/>
    <col min="38" max="40" width="12.5703125" style="16"/>
    <col min="41" max="41" width="12.5703125" style="14"/>
    <col min="42" max="44" width="12.5703125" style="16"/>
    <col min="45" max="46" width="12.5703125" style="14"/>
    <col min="47" max="16384" width="12.5703125" style="16"/>
  </cols>
  <sheetData>
    <row r="2" spans="1:51" x14ac:dyDescent="0.2">
      <c r="B2" s="14"/>
      <c r="C2" s="14"/>
      <c r="D2" s="14"/>
      <c r="E2" s="14"/>
      <c r="F2" s="14"/>
      <c r="G2" s="15"/>
      <c r="I2" s="15"/>
      <c r="J2" s="14"/>
      <c r="K2" s="14"/>
      <c r="L2" s="14"/>
      <c r="M2" s="14"/>
      <c r="N2" s="14"/>
      <c r="Q2" s="14"/>
      <c r="R2" s="14"/>
      <c r="S2" s="14"/>
      <c r="U2" s="14"/>
      <c r="V2" s="14"/>
      <c r="W2" s="14"/>
      <c r="Z2" s="14"/>
      <c r="AA2" s="14"/>
      <c r="AB2" s="14"/>
      <c r="AC2" s="14"/>
      <c r="AD2" s="14"/>
      <c r="AE2" s="14"/>
      <c r="AF2" s="14"/>
      <c r="AH2" s="14"/>
    </row>
    <row r="3" spans="1:51" x14ac:dyDescent="0.2">
      <c r="B3" s="14"/>
      <c r="C3" s="14"/>
      <c r="D3" s="14"/>
      <c r="E3" s="14"/>
      <c r="F3" s="14"/>
      <c r="G3" s="15"/>
      <c r="I3" s="15"/>
      <c r="J3" s="14"/>
      <c r="K3" s="14"/>
      <c r="L3" s="14"/>
      <c r="M3" s="14"/>
      <c r="N3" s="14"/>
      <c r="Q3" s="14"/>
      <c r="R3" s="14"/>
      <c r="S3" s="14"/>
      <c r="U3" s="14"/>
      <c r="V3" s="14"/>
      <c r="W3" s="14"/>
      <c r="Z3" s="14"/>
      <c r="AA3" s="14"/>
      <c r="AB3" s="14"/>
      <c r="AC3" s="14"/>
      <c r="AD3" s="14"/>
      <c r="AE3" s="14"/>
      <c r="AF3" s="14"/>
      <c r="AH3" s="14"/>
    </row>
    <row r="4" spans="1:51" x14ac:dyDescent="0.2">
      <c r="B4" s="14"/>
      <c r="C4" s="14"/>
      <c r="D4" s="14"/>
      <c r="E4" s="14"/>
      <c r="F4" s="14"/>
      <c r="G4" s="15"/>
      <c r="I4" s="15"/>
      <c r="J4" s="14"/>
      <c r="K4" s="14"/>
      <c r="L4" s="14"/>
      <c r="M4" s="14"/>
      <c r="N4" s="14"/>
      <c r="Q4" s="14"/>
      <c r="R4" s="14"/>
      <c r="S4" s="14"/>
      <c r="U4" s="14"/>
      <c r="V4" s="14"/>
      <c r="W4" s="14"/>
      <c r="Z4" s="14"/>
      <c r="AA4" s="14"/>
      <c r="AB4" s="14"/>
      <c r="AC4" s="14"/>
      <c r="AD4" s="14"/>
      <c r="AE4" s="14"/>
      <c r="AF4" s="14"/>
      <c r="AH4" s="14"/>
    </row>
    <row r="5" spans="1:51" x14ac:dyDescent="0.2">
      <c r="B5" s="14"/>
      <c r="C5" s="14"/>
      <c r="D5" s="14"/>
      <c r="E5" s="14"/>
      <c r="F5" s="14"/>
      <c r="G5" s="15"/>
      <c r="I5" s="15"/>
      <c r="J5" s="14"/>
      <c r="K5" s="14"/>
      <c r="L5" s="14"/>
      <c r="M5" s="14"/>
      <c r="N5" s="14"/>
      <c r="Q5" s="14"/>
      <c r="R5" s="14"/>
      <c r="S5" s="14"/>
      <c r="U5" s="14"/>
      <c r="V5" s="14"/>
      <c r="W5" s="14"/>
      <c r="Z5" s="14"/>
      <c r="AA5" s="14"/>
      <c r="AB5" s="14"/>
      <c r="AC5" s="14"/>
      <c r="AD5" s="14"/>
      <c r="AE5" s="14"/>
      <c r="AF5" s="14"/>
      <c r="AH5" s="14"/>
    </row>
    <row r="6" spans="1:51" x14ac:dyDescent="0.2">
      <c r="B6" s="14"/>
      <c r="C6" s="14"/>
      <c r="D6" s="14"/>
      <c r="E6" s="14"/>
      <c r="F6" s="14"/>
      <c r="G6" s="15"/>
      <c r="I6" s="15"/>
      <c r="J6" s="14"/>
      <c r="K6" s="14"/>
      <c r="L6" s="14"/>
      <c r="M6" s="14"/>
      <c r="N6" s="14"/>
      <c r="Q6" s="14"/>
      <c r="R6" s="14"/>
      <c r="S6" s="14"/>
      <c r="U6" s="14"/>
      <c r="V6" s="14"/>
      <c r="W6" s="14"/>
      <c r="Z6" s="14"/>
      <c r="AA6" s="14"/>
      <c r="AB6" s="14"/>
      <c r="AC6" s="14"/>
      <c r="AD6" s="14"/>
      <c r="AE6" s="14"/>
      <c r="AF6" s="14"/>
      <c r="AH6" s="14"/>
    </row>
    <row r="7" spans="1:51" x14ac:dyDescent="0.2">
      <c r="B7" s="14"/>
      <c r="C7" s="14"/>
      <c r="D7" s="14"/>
      <c r="E7" s="14"/>
      <c r="F7" s="14"/>
      <c r="G7" s="15"/>
      <c r="I7" s="15"/>
      <c r="J7" s="14"/>
      <c r="K7" s="14"/>
      <c r="L7" s="14"/>
      <c r="M7" s="14"/>
      <c r="N7" s="14"/>
      <c r="Q7" s="14"/>
      <c r="R7" s="14"/>
      <c r="S7" s="14"/>
      <c r="U7" s="14"/>
      <c r="V7" s="14"/>
      <c r="W7" s="14"/>
      <c r="Z7" s="14"/>
      <c r="AA7" s="14"/>
      <c r="AB7" s="14"/>
      <c r="AC7" s="14"/>
      <c r="AD7" s="14"/>
      <c r="AE7" s="14"/>
      <c r="AF7" s="14"/>
      <c r="AH7" s="14"/>
    </row>
    <row r="8" spans="1:51" ht="12.75" customHeight="1" x14ac:dyDescent="0.2">
      <c r="B8" s="17"/>
      <c r="C8" s="641" t="s">
        <v>0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212"/>
      <c r="AE8" s="212"/>
      <c r="AF8" s="17"/>
      <c r="AG8" s="18"/>
      <c r="AH8" s="19"/>
      <c r="AI8" s="19"/>
      <c r="AJ8" s="18"/>
      <c r="AK8" s="18"/>
      <c r="AL8" s="19"/>
      <c r="AM8" s="19"/>
      <c r="AN8" s="19"/>
      <c r="AO8" s="18"/>
      <c r="AP8" s="19"/>
    </row>
    <row r="9" spans="1:51" ht="12.75" customHeight="1" x14ac:dyDescent="0.2">
      <c r="B9" s="17"/>
      <c r="C9" s="641" t="s">
        <v>1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212"/>
      <c r="AE9" s="212"/>
      <c r="AF9" s="17"/>
      <c r="AG9" s="18"/>
      <c r="AH9" s="19"/>
      <c r="AI9" s="19"/>
      <c r="AJ9" s="18"/>
      <c r="AK9" s="18"/>
      <c r="AL9" s="19"/>
      <c r="AM9" s="19"/>
      <c r="AN9" s="19"/>
      <c r="AO9" s="18"/>
      <c r="AP9" s="19"/>
    </row>
    <row r="10" spans="1:51" x14ac:dyDescent="0.2">
      <c r="B10" s="17"/>
      <c r="C10" s="212"/>
      <c r="D10" s="212"/>
      <c r="E10" s="212"/>
      <c r="F10" s="212"/>
      <c r="G10" s="20"/>
      <c r="H10" s="20"/>
      <c r="I10" s="20"/>
      <c r="J10" s="212"/>
      <c r="K10" s="212"/>
      <c r="L10" s="6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17"/>
      <c r="AG10" s="21"/>
      <c r="AH10" s="21"/>
    </row>
    <row r="11" spans="1:51" ht="45" customHeight="1" x14ac:dyDescent="0.2">
      <c r="B11" s="17"/>
      <c r="C11" s="642" t="s">
        <v>39</v>
      </c>
      <c r="D11" s="642"/>
      <c r="E11" s="642"/>
      <c r="F11" s="22" t="s">
        <v>40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7"/>
      <c r="AG11" s="21"/>
      <c r="AH11" s="21"/>
    </row>
    <row r="12" spans="1:51" ht="27.75" customHeight="1" x14ac:dyDescent="0.2">
      <c r="B12" s="643" t="s">
        <v>2</v>
      </c>
      <c r="C12" s="644"/>
      <c r="D12" s="644"/>
      <c r="E12" s="644"/>
      <c r="F12" s="644"/>
      <c r="G12" s="644"/>
      <c r="H12" s="644"/>
      <c r="I12" s="644"/>
      <c r="J12" s="654"/>
      <c r="K12" s="639" t="s">
        <v>3</v>
      </c>
      <c r="L12" s="636" t="s">
        <v>4</v>
      </c>
      <c r="M12" s="634" t="s">
        <v>38</v>
      </c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4" t="s">
        <v>5</v>
      </c>
      <c r="AE12" s="635"/>
      <c r="AF12" s="635"/>
      <c r="AG12" s="636" t="s">
        <v>35</v>
      </c>
      <c r="AH12" s="634" t="s">
        <v>36</v>
      </c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35"/>
      <c r="AY12" s="14"/>
    </row>
    <row r="13" spans="1:51" ht="28.5" customHeight="1" x14ac:dyDescent="0.2">
      <c r="B13" s="625" t="s">
        <v>6</v>
      </c>
      <c r="C13" s="639" t="s">
        <v>7</v>
      </c>
      <c r="D13" s="625" t="s">
        <v>6</v>
      </c>
      <c r="E13" s="639" t="s">
        <v>8</v>
      </c>
      <c r="F13" s="625" t="s">
        <v>6</v>
      </c>
      <c r="G13" s="639" t="s">
        <v>9</v>
      </c>
      <c r="H13" s="625" t="s">
        <v>32</v>
      </c>
      <c r="I13" s="646" t="s">
        <v>10</v>
      </c>
      <c r="J13" s="646" t="s">
        <v>11</v>
      </c>
      <c r="K13" s="645"/>
      <c r="L13" s="637"/>
      <c r="M13" s="629" t="s">
        <v>12</v>
      </c>
      <c r="N13" s="630"/>
      <c r="O13" s="629" t="s">
        <v>31</v>
      </c>
      <c r="P13" s="630"/>
      <c r="Q13" s="631" t="s">
        <v>13</v>
      </c>
      <c r="R13" s="632"/>
      <c r="S13" s="632"/>
      <c r="T13" s="632"/>
      <c r="U13" s="632"/>
      <c r="V13" s="632"/>
      <c r="W13" s="632"/>
      <c r="X13" s="633"/>
      <c r="Y13" s="213"/>
      <c r="Z13" s="625" t="s">
        <v>14</v>
      </c>
      <c r="AA13" s="625" t="s">
        <v>15</v>
      </c>
      <c r="AB13" s="625" t="s">
        <v>16</v>
      </c>
      <c r="AC13" s="625" t="s">
        <v>17</v>
      </c>
      <c r="AD13" s="625" t="s">
        <v>18</v>
      </c>
      <c r="AE13" s="625" t="s">
        <v>19</v>
      </c>
      <c r="AF13" s="627" t="s">
        <v>20</v>
      </c>
      <c r="AG13" s="637"/>
      <c r="AH13" s="629" t="s">
        <v>12</v>
      </c>
      <c r="AI13" s="630"/>
      <c r="AJ13" s="629" t="s">
        <v>31</v>
      </c>
      <c r="AK13" s="630"/>
      <c r="AL13" s="631" t="s">
        <v>13</v>
      </c>
      <c r="AM13" s="632"/>
      <c r="AN13" s="632"/>
      <c r="AO13" s="632"/>
      <c r="AP13" s="632"/>
      <c r="AQ13" s="632"/>
      <c r="AR13" s="632"/>
      <c r="AS13" s="633"/>
      <c r="AT13" s="213"/>
      <c r="AU13" s="625" t="s">
        <v>14</v>
      </c>
      <c r="AV13" s="625" t="s">
        <v>15</v>
      </c>
      <c r="AW13" s="625" t="s">
        <v>16</v>
      </c>
      <c r="AX13" s="625" t="s">
        <v>17</v>
      </c>
    </row>
    <row r="14" spans="1:51" ht="78.75" customHeight="1" x14ac:dyDescent="0.2">
      <c r="B14" s="626"/>
      <c r="C14" s="640"/>
      <c r="D14" s="626"/>
      <c r="E14" s="640"/>
      <c r="F14" s="626"/>
      <c r="G14" s="640"/>
      <c r="H14" s="626"/>
      <c r="I14" s="647"/>
      <c r="J14" s="647"/>
      <c r="K14" s="640"/>
      <c r="L14" s="638"/>
      <c r="M14" s="214" t="s">
        <v>21</v>
      </c>
      <c r="N14" s="214" t="s">
        <v>22</v>
      </c>
      <c r="O14" s="214" t="s">
        <v>33</v>
      </c>
      <c r="P14" s="214" t="s">
        <v>34</v>
      </c>
      <c r="Q14" s="214" t="s">
        <v>23</v>
      </c>
      <c r="R14" s="214" t="s">
        <v>24</v>
      </c>
      <c r="S14" s="214" t="s">
        <v>25</v>
      </c>
      <c r="T14" s="214" t="s">
        <v>29</v>
      </c>
      <c r="U14" s="214" t="s">
        <v>26</v>
      </c>
      <c r="V14" s="214" t="s">
        <v>27</v>
      </c>
      <c r="W14" s="214" t="s">
        <v>28</v>
      </c>
      <c r="X14" s="214" t="s">
        <v>30</v>
      </c>
      <c r="Y14" s="214" t="s">
        <v>37</v>
      </c>
      <c r="Z14" s="626"/>
      <c r="AA14" s="626"/>
      <c r="AB14" s="626"/>
      <c r="AC14" s="626"/>
      <c r="AD14" s="626"/>
      <c r="AE14" s="626"/>
      <c r="AF14" s="628"/>
      <c r="AG14" s="638"/>
      <c r="AH14" s="214" t="s">
        <v>21</v>
      </c>
      <c r="AI14" s="214" t="s">
        <v>22</v>
      </c>
      <c r="AJ14" s="214" t="s">
        <v>33</v>
      </c>
      <c r="AK14" s="214" t="s">
        <v>34</v>
      </c>
      <c r="AL14" s="214" t="s">
        <v>23</v>
      </c>
      <c r="AM14" s="214" t="s">
        <v>24</v>
      </c>
      <c r="AN14" s="214" t="s">
        <v>25</v>
      </c>
      <c r="AO14" s="214" t="s">
        <v>29</v>
      </c>
      <c r="AP14" s="214" t="s">
        <v>26</v>
      </c>
      <c r="AQ14" s="214" t="s">
        <v>27</v>
      </c>
      <c r="AR14" s="214" t="s">
        <v>28</v>
      </c>
      <c r="AS14" s="214" t="s">
        <v>30</v>
      </c>
      <c r="AT14" s="214" t="s">
        <v>37</v>
      </c>
      <c r="AU14" s="626"/>
      <c r="AV14" s="626"/>
      <c r="AW14" s="626"/>
      <c r="AX14" s="626"/>
    </row>
    <row r="15" spans="1:51" s="33" customFormat="1" ht="128.25" customHeight="1" x14ac:dyDescent="0.2">
      <c r="A15" s="24"/>
      <c r="B15" s="47" t="s">
        <v>192</v>
      </c>
      <c r="C15" s="48" t="s">
        <v>494</v>
      </c>
      <c r="D15" s="49" t="s">
        <v>495</v>
      </c>
      <c r="E15" s="48" t="s">
        <v>496</v>
      </c>
      <c r="F15" s="323">
        <v>2016730010065</v>
      </c>
      <c r="G15" s="324" t="s">
        <v>506</v>
      </c>
      <c r="H15" s="50" t="s">
        <v>448</v>
      </c>
      <c r="I15" s="51" t="s">
        <v>449</v>
      </c>
      <c r="J15" s="43">
        <v>1</v>
      </c>
      <c r="K15" s="44" t="s">
        <v>505</v>
      </c>
      <c r="L15" s="231">
        <v>39000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39000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325" t="s">
        <v>199</v>
      </c>
      <c r="AE15" s="325" t="s">
        <v>507</v>
      </c>
      <c r="AF15" s="324" t="s">
        <v>508</v>
      </c>
      <c r="AG15" s="231">
        <v>21214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15214</v>
      </c>
      <c r="AT15" s="231">
        <v>0</v>
      </c>
      <c r="AU15" s="231">
        <v>0</v>
      </c>
      <c r="AV15" s="231">
        <v>0</v>
      </c>
      <c r="AW15" s="231">
        <v>0</v>
      </c>
      <c r="AX15" s="231">
        <v>0</v>
      </c>
    </row>
    <row r="16" spans="1:51" s="35" customFormat="1" ht="138.75" customHeight="1" x14ac:dyDescent="0.2">
      <c r="A16" s="24"/>
      <c r="B16" s="47" t="s">
        <v>192</v>
      </c>
      <c r="C16" s="48" t="s">
        <v>494</v>
      </c>
      <c r="D16" s="49" t="s">
        <v>495</v>
      </c>
      <c r="E16" s="48" t="s">
        <v>496</v>
      </c>
      <c r="F16" s="323">
        <v>2016730010065</v>
      </c>
      <c r="G16" s="324" t="s">
        <v>506</v>
      </c>
      <c r="H16" s="50" t="s">
        <v>450</v>
      </c>
      <c r="I16" s="51" t="s">
        <v>451</v>
      </c>
      <c r="J16" s="43">
        <v>4</v>
      </c>
      <c r="K16" s="44" t="s">
        <v>505</v>
      </c>
      <c r="L16" s="231">
        <v>301800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301800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325" t="s">
        <v>199</v>
      </c>
      <c r="AE16" s="325" t="s">
        <v>507</v>
      </c>
      <c r="AF16" s="324" t="s">
        <v>508</v>
      </c>
      <c r="AG16" s="231">
        <v>311257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193157</v>
      </c>
      <c r="AT16" s="231">
        <v>0</v>
      </c>
      <c r="AU16" s="231">
        <v>0</v>
      </c>
      <c r="AV16" s="231">
        <v>0</v>
      </c>
      <c r="AW16" s="231">
        <v>0</v>
      </c>
      <c r="AX16" s="231">
        <v>0</v>
      </c>
    </row>
    <row r="17" spans="1:50" s="24" customFormat="1" ht="133.5" customHeight="1" x14ac:dyDescent="0.2">
      <c r="B17" s="47" t="s">
        <v>192</v>
      </c>
      <c r="C17" s="48" t="s">
        <v>494</v>
      </c>
      <c r="D17" s="49" t="s">
        <v>495</v>
      </c>
      <c r="E17" s="48" t="s">
        <v>496</v>
      </c>
      <c r="F17" s="323">
        <v>2016730010065</v>
      </c>
      <c r="G17" s="324" t="s">
        <v>506</v>
      </c>
      <c r="H17" s="50" t="s">
        <v>452</v>
      </c>
      <c r="I17" s="51" t="s">
        <v>453</v>
      </c>
      <c r="J17" s="43">
        <v>1</v>
      </c>
      <c r="K17" s="44" t="s">
        <v>505</v>
      </c>
      <c r="L17" s="231">
        <v>85880</v>
      </c>
      <c r="M17" s="231">
        <v>80000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5880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325" t="s">
        <v>199</v>
      </c>
      <c r="AE17" s="325" t="s">
        <v>507</v>
      </c>
      <c r="AF17" s="324" t="s">
        <v>508</v>
      </c>
      <c r="AG17" s="231">
        <v>47246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  <c r="AX17" s="231">
        <v>0</v>
      </c>
    </row>
    <row r="18" spans="1:50" s="24" customFormat="1" ht="118.5" customHeight="1" x14ac:dyDescent="0.2">
      <c r="B18" s="47" t="s">
        <v>192</v>
      </c>
      <c r="C18" s="48" t="s">
        <v>494</v>
      </c>
      <c r="D18" s="49" t="s">
        <v>495</v>
      </c>
      <c r="E18" s="48" t="s">
        <v>496</v>
      </c>
      <c r="F18" s="323">
        <v>2016730010065</v>
      </c>
      <c r="G18" s="324" t="s">
        <v>506</v>
      </c>
      <c r="H18" s="50" t="s">
        <v>454</v>
      </c>
      <c r="I18" s="51" t="s">
        <v>455</v>
      </c>
      <c r="J18" s="43">
        <v>1</v>
      </c>
      <c r="K18" s="44" t="s">
        <v>505</v>
      </c>
      <c r="L18" s="231">
        <v>35879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35879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325" t="s">
        <v>199</v>
      </c>
      <c r="AE18" s="325" t="s">
        <v>507</v>
      </c>
      <c r="AF18" s="324" t="s">
        <v>508</v>
      </c>
      <c r="AG18" s="231">
        <v>14823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13323</v>
      </c>
      <c r="AT18" s="231">
        <v>0</v>
      </c>
      <c r="AU18" s="231">
        <v>0</v>
      </c>
      <c r="AV18" s="231">
        <v>0</v>
      </c>
      <c r="AW18" s="231">
        <v>0</v>
      </c>
      <c r="AX18" s="231">
        <v>0</v>
      </c>
    </row>
    <row r="19" spans="1:50" s="24" customFormat="1" ht="113.25" customHeight="1" x14ac:dyDescent="0.2">
      <c r="B19" s="47" t="s">
        <v>192</v>
      </c>
      <c r="C19" s="48" t="s">
        <v>494</v>
      </c>
      <c r="D19" s="49" t="s">
        <v>495</v>
      </c>
      <c r="E19" s="48" t="s">
        <v>496</v>
      </c>
      <c r="F19" s="323">
        <v>2016730010065</v>
      </c>
      <c r="G19" s="324" t="s">
        <v>506</v>
      </c>
      <c r="H19" s="50" t="s">
        <v>456</v>
      </c>
      <c r="I19" s="51" t="s">
        <v>457</v>
      </c>
      <c r="J19" s="43">
        <v>5000</v>
      </c>
      <c r="K19" s="44" t="s">
        <v>505</v>
      </c>
      <c r="L19" s="231">
        <v>197439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197439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325" t="s">
        <v>199</v>
      </c>
      <c r="AE19" s="325" t="s">
        <v>507</v>
      </c>
      <c r="AF19" s="324" t="s">
        <v>508</v>
      </c>
      <c r="AG19" s="231">
        <v>159713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  <c r="AX19" s="231">
        <v>0</v>
      </c>
    </row>
    <row r="20" spans="1:50" s="24" customFormat="1" ht="113.25" customHeight="1" x14ac:dyDescent="0.2">
      <c r="B20" s="47" t="s">
        <v>192</v>
      </c>
      <c r="C20" s="48" t="s">
        <v>494</v>
      </c>
      <c r="D20" s="49" t="s">
        <v>497</v>
      </c>
      <c r="E20" s="48" t="s">
        <v>498</v>
      </c>
      <c r="F20" s="323">
        <v>2016730010063</v>
      </c>
      <c r="G20" s="324" t="s">
        <v>509</v>
      </c>
      <c r="H20" s="50" t="s">
        <v>458</v>
      </c>
      <c r="I20" s="51" t="s">
        <v>459</v>
      </c>
      <c r="J20" s="43">
        <v>15</v>
      </c>
      <c r="K20" s="44" t="s">
        <v>505</v>
      </c>
      <c r="L20" s="231">
        <v>54794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54794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325" t="s">
        <v>199</v>
      </c>
      <c r="AE20" s="325" t="s">
        <v>507</v>
      </c>
      <c r="AF20" s="324" t="s">
        <v>508</v>
      </c>
      <c r="AG20" s="231">
        <v>74501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  <c r="AX20" s="231">
        <v>0</v>
      </c>
    </row>
    <row r="21" spans="1:50" s="33" customFormat="1" ht="112.5" customHeight="1" x14ac:dyDescent="0.2">
      <c r="A21" s="24"/>
      <c r="B21" s="47" t="s">
        <v>192</v>
      </c>
      <c r="C21" s="48" t="s">
        <v>494</v>
      </c>
      <c r="D21" s="49" t="s">
        <v>497</v>
      </c>
      <c r="E21" s="48" t="s">
        <v>498</v>
      </c>
      <c r="F21" s="323">
        <v>2016730010063</v>
      </c>
      <c r="G21" s="324" t="s">
        <v>509</v>
      </c>
      <c r="H21" s="50" t="s">
        <v>460</v>
      </c>
      <c r="I21" s="51" t="s">
        <v>461</v>
      </c>
      <c r="J21" s="43">
        <v>2</v>
      </c>
      <c r="K21" s="44" t="s">
        <v>505</v>
      </c>
      <c r="L21" s="231">
        <v>20000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20000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325" t="s">
        <v>199</v>
      </c>
      <c r="AE21" s="325" t="s">
        <v>507</v>
      </c>
      <c r="AF21" s="324" t="s">
        <v>508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  <c r="AX21" s="231">
        <v>0</v>
      </c>
    </row>
    <row r="22" spans="1:50" s="33" customFormat="1" ht="108.75" customHeight="1" x14ac:dyDescent="0.2">
      <c r="A22" s="24"/>
      <c r="B22" s="47" t="s">
        <v>192</v>
      </c>
      <c r="C22" s="48" t="s">
        <v>494</v>
      </c>
      <c r="D22" s="49" t="s">
        <v>497</v>
      </c>
      <c r="E22" s="48" t="s">
        <v>498</v>
      </c>
      <c r="F22" s="323">
        <v>2016730010063</v>
      </c>
      <c r="G22" s="324" t="s">
        <v>509</v>
      </c>
      <c r="H22" s="50" t="s">
        <v>462</v>
      </c>
      <c r="I22" s="51" t="s">
        <v>463</v>
      </c>
      <c r="J22" s="43">
        <v>2</v>
      </c>
      <c r="K22" s="44" t="s">
        <v>505</v>
      </c>
      <c r="L22" s="231">
        <v>26716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26716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325" t="s">
        <v>199</v>
      </c>
      <c r="AE22" s="325" t="s">
        <v>507</v>
      </c>
      <c r="AF22" s="324" t="s">
        <v>508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  <c r="AX22" s="231">
        <v>0</v>
      </c>
    </row>
    <row r="23" spans="1:50" s="33" customFormat="1" ht="139.5" customHeight="1" x14ac:dyDescent="0.2">
      <c r="A23" s="24"/>
      <c r="B23" s="47" t="s">
        <v>192</v>
      </c>
      <c r="C23" s="48" t="s">
        <v>494</v>
      </c>
      <c r="D23" s="49" t="s">
        <v>497</v>
      </c>
      <c r="E23" s="48" t="s">
        <v>498</v>
      </c>
      <c r="F23" s="323">
        <v>2016730010063</v>
      </c>
      <c r="G23" s="324" t="s">
        <v>509</v>
      </c>
      <c r="H23" s="50" t="s">
        <v>464</v>
      </c>
      <c r="I23" s="51" t="s">
        <v>465</v>
      </c>
      <c r="J23" s="43">
        <v>1</v>
      </c>
      <c r="K23" s="44" t="s">
        <v>505</v>
      </c>
      <c r="L23" s="231">
        <v>35988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35988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325" t="s">
        <v>199</v>
      </c>
      <c r="AE23" s="325" t="s">
        <v>507</v>
      </c>
      <c r="AF23" s="324" t="s">
        <v>508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231">
        <v>0</v>
      </c>
      <c r="AW23" s="231">
        <v>0</v>
      </c>
      <c r="AX23" s="231">
        <v>0</v>
      </c>
    </row>
    <row r="24" spans="1:50" s="33" customFormat="1" ht="84" customHeight="1" x14ac:dyDescent="0.2">
      <c r="A24" s="24"/>
      <c r="B24" s="47" t="s">
        <v>192</v>
      </c>
      <c r="C24" s="48" t="s">
        <v>494</v>
      </c>
      <c r="D24" s="49" t="s">
        <v>497</v>
      </c>
      <c r="E24" s="48" t="s">
        <v>498</v>
      </c>
      <c r="F24" s="323">
        <v>2016730010063</v>
      </c>
      <c r="G24" s="324" t="s">
        <v>509</v>
      </c>
      <c r="H24" s="50" t="s">
        <v>466</v>
      </c>
      <c r="I24" s="51" t="s">
        <v>467</v>
      </c>
      <c r="J24" s="43">
        <v>20</v>
      </c>
      <c r="K24" s="44" t="s">
        <v>505</v>
      </c>
      <c r="L24" s="231">
        <f>+M24+N24+O24+P24+Q24+R24+S24+T24+U24+V24+W24+X24+Y24</f>
        <v>10000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10000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325" t="s">
        <v>199</v>
      </c>
      <c r="AE24" s="325" t="s">
        <v>507</v>
      </c>
      <c r="AF24" s="324" t="s">
        <v>508</v>
      </c>
      <c r="AG24" s="231">
        <v>1270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  <c r="AX24" s="231">
        <v>0</v>
      </c>
    </row>
    <row r="25" spans="1:50" s="24" customFormat="1" ht="139.5" customHeight="1" x14ac:dyDescent="0.2">
      <c r="B25" s="47" t="s">
        <v>192</v>
      </c>
      <c r="C25" s="48" t="s">
        <v>494</v>
      </c>
      <c r="D25" s="49" t="s">
        <v>497</v>
      </c>
      <c r="E25" s="48" t="s">
        <v>498</v>
      </c>
      <c r="F25" s="323">
        <v>2016730010063</v>
      </c>
      <c r="G25" s="324" t="s">
        <v>509</v>
      </c>
      <c r="H25" s="50" t="s">
        <v>468</v>
      </c>
      <c r="I25" s="326" t="s">
        <v>469</v>
      </c>
      <c r="J25" s="327">
        <v>2</v>
      </c>
      <c r="K25" s="328" t="s">
        <v>505</v>
      </c>
      <c r="L25" s="231">
        <v>17500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17500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325" t="s">
        <v>199</v>
      </c>
      <c r="AE25" s="325" t="s">
        <v>507</v>
      </c>
      <c r="AF25" s="324" t="s">
        <v>508</v>
      </c>
      <c r="AG25" s="231">
        <v>18734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  <c r="AX25" s="231">
        <v>0</v>
      </c>
    </row>
    <row r="26" spans="1:50" s="33" customFormat="1" ht="125.25" customHeight="1" x14ac:dyDescent="0.2">
      <c r="A26" s="24"/>
      <c r="B26" s="47" t="s">
        <v>192</v>
      </c>
      <c r="C26" s="48" t="s">
        <v>494</v>
      </c>
      <c r="D26" s="49" t="s">
        <v>499</v>
      </c>
      <c r="E26" s="48" t="s">
        <v>500</v>
      </c>
      <c r="F26" s="323">
        <v>2016730010062</v>
      </c>
      <c r="G26" s="324" t="s">
        <v>510</v>
      </c>
      <c r="H26" s="50" t="s">
        <v>470</v>
      </c>
      <c r="I26" s="51" t="s">
        <v>471</v>
      </c>
      <c r="J26" s="43">
        <v>40</v>
      </c>
      <c r="K26" s="44" t="s">
        <v>505</v>
      </c>
      <c r="L26" s="231">
        <v>80450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80450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325" t="s">
        <v>199</v>
      </c>
      <c r="AE26" s="325" t="s">
        <v>507</v>
      </c>
      <c r="AF26" s="324" t="s">
        <v>508</v>
      </c>
      <c r="AG26" s="231">
        <v>122594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105534</v>
      </c>
      <c r="AT26" s="231">
        <v>0</v>
      </c>
      <c r="AU26" s="231">
        <v>0</v>
      </c>
      <c r="AV26" s="231">
        <v>0</v>
      </c>
      <c r="AW26" s="231">
        <v>0</v>
      </c>
      <c r="AX26" s="231">
        <v>0</v>
      </c>
    </row>
    <row r="27" spans="1:50" s="33" customFormat="1" ht="111" customHeight="1" x14ac:dyDescent="0.2">
      <c r="A27" s="24"/>
      <c r="B27" s="47" t="s">
        <v>192</v>
      </c>
      <c r="C27" s="48" t="s">
        <v>494</v>
      </c>
      <c r="D27" s="49" t="s">
        <v>499</v>
      </c>
      <c r="E27" s="48" t="s">
        <v>500</v>
      </c>
      <c r="F27" s="323">
        <v>2016730010062</v>
      </c>
      <c r="G27" s="324" t="s">
        <v>510</v>
      </c>
      <c r="H27" s="50" t="s">
        <v>472</v>
      </c>
      <c r="I27" s="51" t="s">
        <v>473</v>
      </c>
      <c r="J27" s="43">
        <v>50</v>
      </c>
      <c r="K27" s="44" t="s">
        <v>505</v>
      </c>
      <c r="L27" s="231">
        <v>20149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20149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325" t="s">
        <v>199</v>
      </c>
      <c r="AE27" s="325" t="s">
        <v>507</v>
      </c>
      <c r="AF27" s="324" t="s">
        <v>508</v>
      </c>
      <c r="AG27" s="231">
        <v>138818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87435</v>
      </c>
      <c r="AT27" s="231">
        <v>0</v>
      </c>
      <c r="AU27" s="231">
        <v>0</v>
      </c>
      <c r="AV27" s="231">
        <v>0</v>
      </c>
      <c r="AW27" s="231">
        <v>0</v>
      </c>
      <c r="AX27" s="231">
        <v>0</v>
      </c>
    </row>
    <row r="28" spans="1:50" s="24" customFormat="1" ht="133.5" customHeight="1" x14ac:dyDescent="0.2">
      <c r="B28" s="47" t="s">
        <v>192</v>
      </c>
      <c r="C28" s="48" t="s">
        <v>494</v>
      </c>
      <c r="D28" s="49" t="s">
        <v>499</v>
      </c>
      <c r="E28" s="48" t="s">
        <v>500</v>
      </c>
      <c r="F28" s="323">
        <v>2016730010062</v>
      </c>
      <c r="G28" s="324" t="s">
        <v>510</v>
      </c>
      <c r="H28" s="50" t="s">
        <v>474</v>
      </c>
      <c r="I28" s="51" t="s">
        <v>475</v>
      </c>
      <c r="J28" s="43">
        <v>2</v>
      </c>
      <c r="K28" s="44" t="s">
        <v>505</v>
      </c>
      <c r="L28" s="231">
        <v>239400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239400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325" t="s">
        <v>199</v>
      </c>
      <c r="AE28" s="325" t="s">
        <v>507</v>
      </c>
      <c r="AF28" s="324" t="s">
        <v>508</v>
      </c>
      <c r="AG28" s="231">
        <v>20000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  <c r="AX28" s="231">
        <v>0</v>
      </c>
    </row>
    <row r="29" spans="1:50" s="33" customFormat="1" ht="121.5" customHeight="1" x14ac:dyDescent="0.2">
      <c r="A29" s="24"/>
      <c r="B29" s="47" t="s">
        <v>192</v>
      </c>
      <c r="C29" s="48" t="s">
        <v>494</v>
      </c>
      <c r="D29" s="49" t="s">
        <v>501</v>
      </c>
      <c r="E29" s="48" t="s">
        <v>502</v>
      </c>
      <c r="F29" s="329">
        <v>2016730010066</v>
      </c>
      <c r="G29" s="330" t="s">
        <v>511</v>
      </c>
      <c r="H29" s="50" t="s">
        <v>476</v>
      </c>
      <c r="I29" s="51" t="s">
        <v>477</v>
      </c>
      <c r="J29" s="43">
        <v>1</v>
      </c>
      <c r="K29" s="44" t="s">
        <v>505</v>
      </c>
      <c r="L29" s="231">
        <v>20000</v>
      </c>
      <c r="M29" s="231">
        <v>0</v>
      </c>
      <c r="N29" s="231">
        <f>L29</f>
        <v>20000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325" t="s">
        <v>199</v>
      </c>
      <c r="AE29" s="325" t="s">
        <v>507</v>
      </c>
      <c r="AF29" s="324" t="s">
        <v>508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0</v>
      </c>
      <c r="AU29" s="231">
        <v>0</v>
      </c>
      <c r="AV29" s="231">
        <v>0</v>
      </c>
      <c r="AW29" s="231">
        <v>0</v>
      </c>
      <c r="AX29" s="231">
        <v>0</v>
      </c>
    </row>
    <row r="30" spans="1:50" s="24" customFormat="1" ht="106.5" customHeight="1" x14ac:dyDescent="0.2">
      <c r="B30" s="47" t="s">
        <v>192</v>
      </c>
      <c r="C30" s="48" t="s">
        <v>494</v>
      </c>
      <c r="D30" s="49" t="s">
        <v>501</v>
      </c>
      <c r="E30" s="48" t="s">
        <v>502</v>
      </c>
      <c r="F30" s="329">
        <v>2016730010066</v>
      </c>
      <c r="G30" s="330" t="s">
        <v>511</v>
      </c>
      <c r="H30" s="50" t="s">
        <v>478</v>
      </c>
      <c r="I30" s="51" t="s">
        <v>479</v>
      </c>
      <c r="J30" s="43">
        <v>1</v>
      </c>
      <c r="K30" s="44" t="s">
        <v>505</v>
      </c>
      <c r="L30" s="231">
        <v>340408</v>
      </c>
      <c r="M30" s="231">
        <v>0</v>
      </c>
      <c r="N30" s="231">
        <f>L30-Q30</f>
        <v>340408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237494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325" t="s">
        <v>199</v>
      </c>
      <c r="AE30" s="325" t="s">
        <v>507</v>
      </c>
      <c r="AF30" s="324" t="s">
        <v>508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  <c r="AX30" s="231">
        <v>0</v>
      </c>
    </row>
    <row r="31" spans="1:50" s="24" customFormat="1" ht="110.25" customHeight="1" x14ac:dyDescent="0.2">
      <c r="B31" s="47" t="s">
        <v>192</v>
      </c>
      <c r="C31" s="48" t="s">
        <v>494</v>
      </c>
      <c r="D31" s="49" t="s">
        <v>501</v>
      </c>
      <c r="E31" s="48" t="s">
        <v>502</v>
      </c>
      <c r="F31" s="329">
        <v>2016730010066</v>
      </c>
      <c r="G31" s="330" t="s">
        <v>511</v>
      </c>
      <c r="H31" s="50" t="s">
        <v>480</v>
      </c>
      <c r="I31" s="51" t="s">
        <v>481</v>
      </c>
      <c r="J31" s="43">
        <v>0</v>
      </c>
      <c r="K31" s="44" t="s">
        <v>505</v>
      </c>
      <c r="L31" s="231">
        <v>0</v>
      </c>
      <c r="M31" s="231">
        <v>0</v>
      </c>
      <c r="N31" s="231">
        <f>L31</f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325" t="s">
        <v>199</v>
      </c>
      <c r="AE31" s="325" t="s">
        <v>507</v>
      </c>
      <c r="AF31" s="324" t="s">
        <v>508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231">
        <v>0</v>
      </c>
      <c r="AW31" s="231">
        <v>0</v>
      </c>
      <c r="AX31" s="231">
        <v>0</v>
      </c>
    </row>
    <row r="32" spans="1:50" s="24" customFormat="1" ht="108.75" customHeight="1" x14ac:dyDescent="0.2">
      <c r="B32" s="47" t="s">
        <v>192</v>
      </c>
      <c r="C32" s="48" t="s">
        <v>494</v>
      </c>
      <c r="D32" s="49" t="s">
        <v>501</v>
      </c>
      <c r="E32" s="48" t="s">
        <v>502</v>
      </c>
      <c r="F32" s="329">
        <v>2016730010066</v>
      </c>
      <c r="G32" s="330" t="s">
        <v>511</v>
      </c>
      <c r="H32" s="50" t="s">
        <v>482</v>
      </c>
      <c r="I32" s="51" t="s">
        <v>483</v>
      </c>
      <c r="J32" s="43">
        <v>1</v>
      </c>
      <c r="K32" s="44" t="s">
        <v>505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325" t="s">
        <v>199</v>
      </c>
      <c r="AE32" s="325" t="s">
        <v>507</v>
      </c>
      <c r="AF32" s="324" t="s">
        <v>508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  <c r="AO32" s="231">
        <v>0</v>
      </c>
      <c r="AP32" s="231">
        <v>0</v>
      </c>
      <c r="AQ32" s="231">
        <v>0</v>
      </c>
      <c r="AR32" s="231">
        <v>0</v>
      </c>
      <c r="AS32" s="231">
        <v>0</v>
      </c>
      <c r="AT32" s="231">
        <v>0</v>
      </c>
      <c r="AU32" s="231">
        <v>0</v>
      </c>
      <c r="AV32" s="231">
        <v>0</v>
      </c>
      <c r="AW32" s="231">
        <v>0</v>
      </c>
      <c r="AX32" s="231">
        <v>0</v>
      </c>
    </row>
    <row r="33" spans="1:50" s="24" customFormat="1" ht="108" customHeight="1" x14ac:dyDescent="0.2">
      <c r="B33" s="47" t="s">
        <v>192</v>
      </c>
      <c r="C33" s="48" t="s">
        <v>494</v>
      </c>
      <c r="D33" s="49" t="s">
        <v>501</v>
      </c>
      <c r="E33" s="48" t="s">
        <v>502</v>
      </c>
      <c r="F33" s="329">
        <v>2016730010066</v>
      </c>
      <c r="G33" s="330" t="s">
        <v>511</v>
      </c>
      <c r="H33" s="50" t="s">
        <v>484</v>
      </c>
      <c r="I33" s="51" t="s">
        <v>485</v>
      </c>
      <c r="J33" s="43">
        <v>2</v>
      </c>
      <c r="K33" s="44" t="s">
        <v>505</v>
      </c>
      <c r="L33" s="231">
        <v>150000</v>
      </c>
      <c r="M33" s="231">
        <v>0</v>
      </c>
      <c r="N33" s="231">
        <f>L33</f>
        <v>150000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325" t="s">
        <v>199</v>
      </c>
      <c r="AE33" s="325" t="s">
        <v>507</v>
      </c>
      <c r="AF33" s="324" t="s">
        <v>508</v>
      </c>
      <c r="AG33" s="231">
        <v>202606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  <c r="AX33" s="231">
        <v>0</v>
      </c>
    </row>
    <row r="34" spans="1:50" s="33" customFormat="1" ht="114.75" customHeight="1" x14ac:dyDescent="0.2">
      <c r="A34" s="24"/>
      <c r="B34" s="47" t="s">
        <v>192</v>
      </c>
      <c r="C34" s="48" t="s">
        <v>494</v>
      </c>
      <c r="D34" s="49" t="s">
        <v>503</v>
      </c>
      <c r="E34" s="48" t="s">
        <v>504</v>
      </c>
      <c r="F34" s="323">
        <v>2018730010001</v>
      </c>
      <c r="G34" s="324" t="s">
        <v>512</v>
      </c>
      <c r="H34" s="50" t="s">
        <v>486</v>
      </c>
      <c r="I34" s="51" t="s">
        <v>487</v>
      </c>
      <c r="J34" s="43">
        <v>40</v>
      </c>
      <c r="K34" s="44" t="s">
        <v>505</v>
      </c>
      <c r="L34" s="231">
        <v>578100</v>
      </c>
      <c r="M34" s="231">
        <v>0</v>
      </c>
      <c r="N34" s="231">
        <f>+L34</f>
        <v>578100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325" t="s">
        <v>199</v>
      </c>
      <c r="AE34" s="325" t="s">
        <v>507</v>
      </c>
      <c r="AF34" s="324" t="s">
        <v>508</v>
      </c>
      <c r="AG34" s="231">
        <v>885296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</row>
    <row r="35" spans="1:50" s="33" customFormat="1" ht="114.75" customHeight="1" x14ac:dyDescent="0.2">
      <c r="A35" s="24"/>
      <c r="B35" s="47" t="s">
        <v>192</v>
      </c>
      <c r="C35" s="48" t="s">
        <v>494</v>
      </c>
      <c r="D35" s="49" t="s">
        <v>503</v>
      </c>
      <c r="E35" s="48" t="s">
        <v>504</v>
      </c>
      <c r="F35" s="323">
        <v>2016730010064</v>
      </c>
      <c r="G35" s="324" t="s">
        <v>513</v>
      </c>
      <c r="H35" s="50" t="s">
        <v>488</v>
      </c>
      <c r="I35" s="51" t="s">
        <v>489</v>
      </c>
      <c r="J35" s="43">
        <v>5</v>
      </c>
      <c r="K35" s="44" t="s">
        <v>505</v>
      </c>
      <c r="L35" s="231">
        <v>20418348</v>
      </c>
      <c r="M35" s="231">
        <v>0</v>
      </c>
      <c r="N35" s="231">
        <v>20000000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418348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325" t="s">
        <v>199</v>
      </c>
      <c r="AE35" s="325" t="s">
        <v>507</v>
      </c>
      <c r="AF35" s="324" t="s">
        <v>508</v>
      </c>
      <c r="AG35" s="231">
        <v>12764550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0</v>
      </c>
      <c r="AU35" s="231">
        <v>0</v>
      </c>
      <c r="AV35" s="231">
        <v>0</v>
      </c>
      <c r="AW35" s="231">
        <v>0</v>
      </c>
      <c r="AX35" s="231">
        <v>0</v>
      </c>
    </row>
    <row r="36" spans="1:50" s="36" customFormat="1" ht="118.5" customHeight="1" x14ac:dyDescent="0.2">
      <c r="B36" s="47" t="s">
        <v>192</v>
      </c>
      <c r="C36" s="48" t="s">
        <v>494</v>
      </c>
      <c r="D36" s="49" t="s">
        <v>503</v>
      </c>
      <c r="E36" s="48" t="s">
        <v>504</v>
      </c>
      <c r="F36" s="323">
        <v>2016730010064</v>
      </c>
      <c r="G36" s="324" t="s">
        <v>513</v>
      </c>
      <c r="H36" s="50" t="s">
        <v>490</v>
      </c>
      <c r="I36" s="326" t="s">
        <v>491</v>
      </c>
      <c r="J36" s="327">
        <v>14</v>
      </c>
      <c r="K36" s="328" t="s">
        <v>505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325" t="s">
        <v>199</v>
      </c>
      <c r="AE36" s="325" t="s">
        <v>507</v>
      </c>
      <c r="AF36" s="324" t="s">
        <v>508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0</v>
      </c>
      <c r="AU36" s="231">
        <v>0</v>
      </c>
      <c r="AV36" s="231">
        <v>0</v>
      </c>
      <c r="AW36" s="231">
        <v>0</v>
      </c>
      <c r="AX36" s="231">
        <v>0</v>
      </c>
    </row>
    <row r="37" spans="1:50" s="36" customFormat="1" ht="117.75" customHeight="1" x14ac:dyDescent="0.2">
      <c r="B37" s="47" t="s">
        <v>192</v>
      </c>
      <c r="C37" s="48" t="s">
        <v>494</v>
      </c>
      <c r="D37" s="49" t="s">
        <v>503</v>
      </c>
      <c r="E37" s="48" t="s">
        <v>504</v>
      </c>
      <c r="F37" s="323">
        <v>2016730010064</v>
      </c>
      <c r="G37" s="324" t="s">
        <v>513</v>
      </c>
      <c r="H37" s="50" t="s">
        <v>492</v>
      </c>
      <c r="I37" s="326" t="s">
        <v>493</v>
      </c>
      <c r="J37" s="327">
        <v>10</v>
      </c>
      <c r="K37" s="328" t="s">
        <v>505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325" t="s">
        <v>199</v>
      </c>
      <c r="AE37" s="325" t="s">
        <v>507</v>
      </c>
      <c r="AF37" s="324" t="s">
        <v>508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  <c r="AX37" s="231">
        <v>0</v>
      </c>
    </row>
    <row r="38" spans="1:50" s="38" customFormat="1" x14ac:dyDescent="0.2">
      <c r="A38" s="24"/>
      <c r="G38" s="39"/>
      <c r="H38" s="40"/>
      <c r="I38" s="39"/>
      <c r="L38" s="41">
        <f t="shared" ref="L38:AX38" si="0">SUM(L15:L37)</f>
        <v>22671851</v>
      </c>
      <c r="M38" s="41">
        <f t="shared" si="0"/>
        <v>80000</v>
      </c>
      <c r="N38" s="41">
        <f t="shared" si="0"/>
        <v>21088508</v>
      </c>
      <c r="O38" s="331">
        <f t="shared" si="0"/>
        <v>0</v>
      </c>
      <c r="P38" s="331">
        <f t="shared" si="0"/>
        <v>0</v>
      </c>
      <c r="Q38" s="331">
        <f t="shared" si="0"/>
        <v>0</v>
      </c>
      <c r="R38" s="331">
        <f t="shared" si="0"/>
        <v>0</v>
      </c>
      <c r="S38" s="331">
        <f t="shared" si="0"/>
        <v>0</v>
      </c>
      <c r="T38" s="331">
        <f t="shared" si="0"/>
        <v>0</v>
      </c>
      <c r="U38" s="331">
        <f t="shared" si="0"/>
        <v>0</v>
      </c>
      <c r="V38" s="331">
        <f t="shared" si="0"/>
        <v>0</v>
      </c>
      <c r="W38" s="331">
        <f t="shared" si="0"/>
        <v>0</v>
      </c>
      <c r="X38" s="41">
        <f t="shared" si="0"/>
        <v>1740837</v>
      </c>
      <c r="Y38" s="331">
        <f t="shared" si="0"/>
        <v>0</v>
      </c>
      <c r="Z38" s="331">
        <f t="shared" si="0"/>
        <v>0</v>
      </c>
      <c r="AA38" s="331">
        <f t="shared" si="0"/>
        <v>0</v>
      </c>
      <c r="AB38" s="331">
        <f t="shared" si="0"/>
        <v>0</v>
      </c>
      <c r="AC38" s="331">
        <f t="shared" si="0"/>
        <v>0</v>
      </c>
      <c r="AD38" s="41">
        <f t="shared" si="0"/>
        <v>0</v>
      </c>
      <c r="AE38" s="41">
        <f t="shared" si="0"/>
        <v>0</v>
      </c>
      <c r="AF38" s="41">
        <f t="shared" si="0"/>
        <v>0</v>
      </c>
      <c r="AG38" s="41">
        <f t="shared" si="0"/>
        <v>14782622</v>
      </c>
      <c r="AH38" s="331">
        <f t="shared" si="0"/>
        <v>0</v>
      </c>
      <c r="AI38" s="331">
        <f t="shared" si="0"/>
        <v>0</v>
      </c>
      <c r="AJ38" s="331">
        <f t="shared" si="0"/>
        <v>0</v>
      </c>
      <c r="AK38" s="331">
        <f t="shared" si="0"/>
        <v>0</v>
      </c>
      <c r="AL38" s="331">
        <f t="shared" si="0"/>
        <v>0</v>
      </c>
      <c r="AM38" s="331">
        <f t="shared" si="0"/>
        <v>0</v>
      </c>
      <c r="AN38" s="331">
        <f t="shared" si="0"/>
        <v>0</v>
      </c>
      <c r="AO38" s="331">
        <f t="shared" si="0"/>
        <v>0</v>
      </c>
      <c r="AP38" s="331">
        <f t="shared" si="0"/>
        <v>0</v>
      </c>
      <c r="AQ38" s="331">
        <f t="shared" si="0"/>
        <v>0</v>
      </c>
      <c r="AR38" s="331">
        <f t="shared" si="0"/>
        <v>0</v>
      </c>
      <c r="AS38" s="41">
        <f t="shared" si="0"/>
        <v>414663</v>
      </c>
      <c r="AT38" s="331">
        <f t="shared" si="0"/>
        <v>0</v>
      </c>
      <c r="AU38" s="331">
        <f t="shared" si="0"/>
        <v>0</v>
      </c>
      <c r="AV38" s="331">
        <f t="shared" si="0"/>
        <v>0</v>
      </c>
      <c r="AW38" s="331">
        <f t="shared" si="0"/>
        <v>0</v>
      </c>
      <c r="AX38" s="331">
        <f t="shared" si="0"/>
        <v>0</v>
      </c>
    </row>
    <row r="39" spans="1:50" s="38" customFormat="1" x14ac:dyDescent="0.2">
      <c r="A39" s="24"/>
      <c r="G39" s="39"/>
      <c r="H39" s="40"/>
      <c r="I39" s="39"/>
      <c r="O39" s="24"/>
      <c r="P39" s="24"/>
      <c r="T39" s="24"/>
      <c r="X39" s="24"/>
      <c r="Y39" s="24"/>
      <c r="AG39" s="24"/>
      <c r="AJ39" s="24"/>
      <c r="AK39" s="24"/>
      <c r="AO39" s="24"/>
      <c r="AS39" s="24"/>
      <c r="AT39" s="24"/>
    </row>
  </sheetData>
  <autoFilter ref="A14:AY38"/>
  <mergeCells count="36">
    <mergeCell ref="C8:AC8"/>
    <mergeCell ref="C9:AC9"/>
    <mergeCell ref="C11:E11"/>
    <mergeCell ref="B12:J12"/>
    <mergeCell ref="K12:K14"/>
    <mergeCell ref="L12:L14"/>
    <mergeCell ref="M12:AC12"/>
    <mergeCell ref="I13:I14"/>
    <mergeCell ref="J13:J14"/>
    <mergeCell ref="M13:N13"/>
    <mergeCell ref="AC13:AC14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U299"/>
  <sheetViews>
    <sheetView topLeftCell="AJ157" zoomScale="85" zoomScaleNormal="85" workbookViewId="0">
      <selection activeCell="B15" sqref="B15:AX158"/>
    </sheetView>
  </sheetViews>
  <sheetFormatPr baseColWidth="10" defaultRowHeight="12.75" x14ac:dyDescent="0.2"/>
  <cols>
    <col min="1" max="1" width="1.42578125" style="52" customWidth="1"/>
    <col min="2" max="2" width="4" style="54" customWidth="1"/>
    <col min="3" max="3" width="12.7109375" style="54" customWidth="1"/>
    <col min="4" max="4" width="8.85546875" style="54" customWidth="1"/>
    <col min="5" max="5" width="12.140625" style="54" customWidth="1"/>
    <col min="6" max="6" width="23" style="54" customWidth="1"/>
    <col min="7" max="7" width="22.7109375" style="84" customWidth="1"/>
    <col min="8" max="8" width="13.28515625" style="53" customWidth="1"/>
    <col min="9" max="9" width="28.7109375" style="84" bestFit="1" customWidth="1"/>
    <col min="10" max="10" width="11.85546875" style="54" customWidth="1"/>
    <col min="11" max="11" width="19.42578125" style="54" customWidth="1"/>
    <col min="12" max="12" width="18.140625" style="54" customWidth="1"/>
    <col min="13" max="13" width="17" style="54" customWidth="1"/>
    <col min="14" max="14" width="18.85546875" style="54" customWidth="1"/>
    <col min="15" max="15" width="14.140625" style="52" customWidth="1"/>
    <col min="16" max="16" width="9.7109375" style="52" customWidth="1"/>
    <col min="17" max="17" width="10.5703125" style="54" customWidth="1"/>
    <col min="18" max="18" width="11.28515625" style="54" customWidth="1"/>
    <col min="19" max="19" width="8.7109375" style="54" customWidth="1"/>
    <col min="20" max="20" width="8.7109375" style="52" customWidth="1"/>
    <col min="21" max="21" width="7.140625" style="54" customWidth="1"/>
    <col min="22" max="22" width="7.85546875" style="54" customWidth="1"/>
    <col min="23" max="23" width="14.7109375" style="54" customWidth="1"/>
    <col min="24" max="24" width="10" style="52" customWidth="1"/>
    <col min="25" max="25" width="7" style="52" customWidth="1"/>
    <col min="26" max="26" width="6" style="54" customWidth="1"/>
    <col min="27" max="27" width="6.7109375" style="54" customWidth="1"/>
    <col min="28" max="28" width="10.5703125" style="54" customWidth="1"/>
    <col min="29" max="29" width="11.85546875" style="54" customWidth="1"/>
    <col min="30" max="30" width="11" style="54" customWidth="1"/>
    <col min="31" max="31" width="12.28515625" style="54" customWidth="1"/>
    <col min="32" max="32" width="14.85546875" style="54" customWidth="1"/>
    <col min="33" max="33" width="16.140625" style="52" customWidth="1"/>
    <col min="34" max="34" width="11.42578125" style="54"/>
    <col min="35" max="35" width="15.140625" style="54" customWidth="1"/>
    <col min="36" max="37" width="11.42578125" style="52"/>
    <col min="38" max="40" width="11.42578125" style="54"/>
    <col min="41" max="41" width="11.42578125" style="52"/>
    <col min="42" max="44" width="11.42578125" style="54"/>
    <col min="45" max="46" width="11.42578125" style="52"/>
    <col min="47" max="49" width="11.42578125" style="54"/>
    <col min="50" max="50" width="18.140625" style="54" customWidth="1"/>
    <col min="51" max="16384" width="11.42578125" style="54"/>
  </cols>
  <sheetData>
    <row r="2" spans="1:99" x14ac:dyDescent="0.2">
      <c r="B2" s="52"/>
      <c r="C2" s="52"/>
      <c r="D2" s="52"/>
      <c r="E2" s="52"/>
      <c r="F2" s="52"/>
      <c r="G2" s="53"/>
      <c r="I2" s="53"/>
      <c r="J2" s="52"/>
      <c r="K2" s="52"/>
      <c r="L2" s="52"/>
      <c r="M2" s="52"/>
      <c r="N2" s="52"/>
      <c r="Q2" s="52"/>
      <c r="R2" s="52"/>
      <c r="S2" s="52"/>
      <c r="U2" s="52"/>
      <c r="V2" s="52"/>
      <c r="W2" s="52"/>
      <c r="Z2" s="52"/>
      <c r="AA2" s="52"/>
      <c r="AB2" s="52"/>
      <c r="AC2" s="52"/>
      <c r="AD2" s="52"/>
      <c r="AE2" s="52"/>
      <c r="AF2" s="52"/>
      <c r="AH2" s="52"/>
    </row>
    <row r="3" spans="1:99" x14ac:dyDescent="0.2">
      <c r="B3" s="52"/>
      <c r="C3" s="52"/>
      <c r="D3" s="52"/>
      <c r="E3" s="52"/>
      <c r="F3" s="52"/>
      <c r="G3" s="53"/>
      <c r="I3" s="53"/>
      <c r="J3" s="52"/>
      <c r="K3" s="52"/>
      <c r="L3" s="52"/>
      <c r="M3" s="52"/>
      <c r="N3" s="52"/>
      <c r="Q3" s="52"/>
      <c r="R3" s="52"/>
      <c r="S3" s="52"/>
      <c r="U3" s="52"/>
      <c r="V3" s="52"/>
      <c r="W3" s="52"/>
      <c r="Z3" s="52"/>
      <c r="AA3" s="52"/>
      <c r="AB3" s="52"/>
      <c r="AC3" s="52"/>
      <c r="AD3" s="52"/>
      <c r="AE3" s="52"/>
      <c r="AF3" s="52"/>
      <c r="AH3" s="52"/>
    </row>
    <row r="4" spans="1:99" x14ac:dyDescent="0.2">
      <c r="B4" s="52"/>
      <c r="C4" s="52"/>
      <c r="D4" s="52"/>
      <c r="E4" s="52"/>
      <c r="F4" s="52"/>
      <c r="G4" s="53"/>
      <c r="I4" s="53"/>
      <c r="J4" s="52"/>
      <c r="K4" s="52"/>
      <c r="L4" s="52"/>
      <c r="M4" s="52"/>
      <c r="N4" s="52"/>
      <c r="Q4" s="52"/>
      <c r="R4" s="52"/>
      <c r="S4" s="52"/>
      <c r="U4" s="52"/>
      <c r="V4" s="52"/>
      <c r="W4" s="52"/>
      <c r="Z4" s="52"/>
      <c r="AA4" s="52"/>
      <c r="AB4" s="52"/>
      <c r="AC4" s="52"/>
      <c r="AD4" s="52"/>
      <c r="AE4" s="52"/>
      <c r="AF4" s="52"/>
      <c r="AH4" s="52"/>
    </row>
    <row r="5" spans="1:99" x14ac:dyDescent="0.2">
      <c r="B5" s="52"/>
      <c r="C5" s="52"/>
      <c r="D5" s="52"/>
      <c r="E5" s="52"/>
      <c r="F5" s="52"/>
      <c r="G5" s="53"/>
      <c r="I5" s="53"/>
      <c r="J5" s="52"/>
      <c r="K5" s="52"/>
      <c r="L5" s="52"/>
      <c r="M5" s="52"/>
      <c r="N5" s="52"/>
      <c r="Q5" s="52"/>
      <c r="R5" s="52"/>
      <c r="S5" s="52"/>
      <c r="U5" s="52"/>
      <c r="V5" s="52"/>
      <c r="W5" s="52"/>
      <c r="Z5" s="52"/>
      <c r="AA5" s="52"/>
      <c r="AB5" s="52"/>
      <c r="AC5" s="52"/>
      <c r="AD5" s="52"/>
      <c r="AE5" s="52"/>
      <c r="AF5" s="52"/>
      <c r="AH5" s="52"/>
    </row>
    <row r="6" spans="1:99" x14ac:dyDescent="0.2">
      <c r="B6" s="52"/>
      <c r="C6" s="52"/>
      <c r="D6" s="52"/>
      <c r="E6" s="52"/>
      <c r="F6" s="52"/>
      <c r="G6" s="53"/>
      <c r="I6" s="53"/>
      <c r="J6" s="52"/>
      <c r="K6" s="52"/>
      <c r="L6" s="52"/>
      <c r="M6" s="52"/>
      <c r="N6" s="52"/>
      <c r="Q6" s="52"/>
      <c r="R6" s="52"/>
      <c r="S6" s="52"/>
      <c r="U6" s="52"/>
      <c r="V6" s="52"/>
      <c r="W6" s="52"/>
      <c r="Z6" s="52"/>
      <c r="AA6" s="52"/>
      <c r="AB6" s="52"/>
      <c r="AC6" s="52"/>
      <c r="AD6" s="52"/>
      <c r="AE6" s="52"/>
      <c r="AF6" s="52"/>
      <c r="AH6" s="52"/>
    </row>
    <row r="7" spans="1:99" x14ac:dyDescent="0.2">
      <c r="B7" s="52"/>
      <c r="C7" s="52"/>
      <c r="D7" s="52"/>
      <c r="E7" s="52"/>
      <c r="F7" s="52"/>
      <c r="G7" s="53"/>
      <c r="I7" s="53"/>
      <c r="J7" s="52"/>
      <c r="K7" s="52"/>
      <c r="L7" s="52"/>
      <c r="M7" s="52"/>
      <c r="N7" s="52"/>
      <c r="Q7" s="52"/>
      <c r="R7" s="52"/>
      <c r="S7" s="52"/>
      <c r="U7" s="52"/>
      <c r="V7" s="52"/>
      <c r="W7" s="52"/>
      <c r="Z7" s="52"/>
      <c r="AA7" s="52"/>
      <c r="AB7" s="52"/>
      <c r="AC7" s="52"/>
      <c r="AD7" s="52"/>
      <c r="AE7" s="52"/>
      <c r="AF7" s="52"/>
      <c r="AH7" s="52"/>
    </row>
    <row r="8" spans="1:99" ht="12.75" customHeight="1" x14ac:dyDescent="0.2">
      <c r="B8" s="55"/>
      <c r="C8" s="655" t="s">
        <v>0</v>
      </c>
      <c r="D8" s="655"/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5"/>
      <c r="W8" s="655"/>
      <c r="X8" s="655"/>
      <c r="Y8" s="655"/>
      <c r="Z8" s="655"/>
      <c r="AA8" s="655"/>
      <c r="AB8" s="655"/>
      <c r="AC8" s="655"/>
      <c r="AD8" s="224"/>
      <c r="AE8" s="224"/>
      <c r="AF8" s="55"/>
    </row>
    <row r="9" spans="1:99" ht="12.75" customHeight="1" x14ac:dyDescent="0.2">
      <c r="B9" s="55"/>
      <c r="C9" s="655" t="s">
        <v>1</v>
      </c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224"/>
      <c r="AE9" s="224"/>
      <c r="AF9" s="55"/>
    </row>
    <row r="10" spans="1:99" x14ac:dyDescent="0.2">
      <c r="B10" s="55"/>
      <c r="C10" s="224"/>
      <c r="D10" s="224"/>
      <c r="E10" s="224"/>
      <c r="F10" s="224"/>
      <c r="G10" s="225"/>
      <c r="H10" s="225"/>
      <c r="I10" s="225"/>
      <c r="J10" s="224"/>
      <c r="K10" s="224"/>
      <c r="L10" s="56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55"/>
      <c r="AG10" s="57"/>
      <c r="AH10" s="57"/>
    </row>
    <row r="11" spans="1:99" ht="45" customHeight="1" x14ac:dyDescent="0.2">
      <c r="B11" s="55"/>
      <c r="C11" s="656" t="s">
        <v>1344</v>
      </c>
      <c r="D11" s="656"/>
      <c r="E11" s="656"/>
      <c r="F11" s="48" t="s">
        <v>1345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55"/>
      <c r="AG11" s="57"/>
      <c r="AH11" s="57"/>
    </row>
    <row r="12" spans="1:99" ht="27.75" customHeight="1" x14ac:dyDescent="0.2">
      <c r="B12" s="657" t="s">
        <v>2</v>
      </c>
      <c r="C12" s="657"/>
      <c r="D12" s="657"/>
      <c r="E12" s="657"/>
      <c r="F12" s="657"/>
      <c r="G12" s="657"/>
      <c r="H12" s="58"/>
      <c r="I12" s="58"/>
      <c r="J12" s="58"/>
      <c r="K12" s="658" t="s">
        <v>3</v>
      </c>
      <c r="L12" s="659" t="s">
        <v>4</v>
      </c>
      <c r="M12" s="653" t="s">
        <v>38</v>
      </c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 t="s">
        <v>5</v>
      </c>
      <c r="AE12" s="653"/>
      <c r="AF12" s="653"/>
      <c r="AG12" s="659" t="s">
        <v>35</v>
      </c>
      <c r="AH12" s="653" t="s">
        <v>36</v>
      </c>
      <c r="AI12" s="653"/>
      <c r="AJ12" s="653"/>
      <c r="AK12" s="653"/>
      <c r="AL12" s="653"/>
      <c r="AM12" s="653"/>
      <c r="AN12" s="653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  <c r="AY12" s="52"/>
    </row>
    <row r="13" spans="1:99" ht="28.5" customHeight="1" x14ac:dyDescent="0.2">
      <c r="B13" s="648" t="s">
        <v>6</v>
      </c>
      <c r="C13" s="658" t="s">
        <v>7</v>
      </c>
      <c r="D13" s="648" t="s">
        <v>6</v>
      </c>
      <c r="E13" s="658" t="s">
        <v>8</v>
      </c>
      <c r="F13" s="648" t="s">
        <v>6</v>
      </c>
      <c r="G13" s="658" t="s">
        <v>9</v>
      </c>
      <c r="H13" s="648" t="s">
        <v>32</v>
      </c>
      <c r="I13" s="660" t="s">
        <v>10</v>
      </c>
      <c r="J13" s="660" t="s">
        <v>11</v>
      </c>
      <c r="K13" s="658"/>
      <c r="L13" s="659"/>
      <c r="M13" s="649" t="s">
        <v>12</v>
      </c>
      <c r="N13" s="649"/>
      <c r="O13" s="649" t="s">
        <v>31</v>
      </c>
      <c r="P13" s="649"/>
      <c r="Q13" s="649" t="s">
        <v>13</v>
      </c>
      <c r="R13" s="649"/>
      <c r="S13" s="649"/>
      <c r="T13" s="649"/>
      <c r="U13" s="649"/>
      <c r="V13" s="649"/>
      <c r="W13" s="649"/>
      <c r="X13" s="649"/>
      <c r="Y13" s="227"/>
      <c r="Z13" s="648" t="s">
        <v>14</v>
      </c>
      <c r="AA13" s="648" t="s">
        <v>15</v>
      </c>
      <c r="AB13" s="648" t="s">
        <v>16</v>
      </c>
      <c r="AC13" s="648" t="s">
        <v>17</v>
      </c>
      <c r="AD13" s="648" t="s">
        <v>18</v>
      </c>
      <c r="AE13" s="648" t="s">
        <v>19</v>
      </c>
      <c r="AF13" s="660" t="s">
        <v>20</v>
      </c>
      <c r="AG13" s="659"/>
      <c r="AH13" s="649" t="s">
        <v>12</v>
      </c>
      <c r="AI13" s="649"/>
      <c r="AJ13" s="649" t="s">
        <v>31</v>
      </c>
      <c r="AK13" s="649"/>
      <c r="AL13" s="649" t="s">
        <v>13</v>
      </c>
      <c r="AM13" s="649"/>
      <c r="AN13" s="649"/>
      <c r="AO13" s="649"/>
      <c r="AP13" s="649"/>
      <c r="AQ13" s="649"/>
      <c r="AR13" s="649"/>
      <c r="AS13" s="649"/>
      <c r="AT13" s="227"/>
      <c r="AU13" s="648" t="s">
        <v>14</v>
      </c>
      <c r="AV13" s="648" t="s">
        <v>15</v>
      </c>
      <c r="AW13" s="648" t="s">
        <v>16</v>
      </c>
      <c r="AX13" s="648" t="s">
        <v>514</v>
      </c>
    </row>
    <row r="14" spans="1:99" ht="78.75" customHeight="1" x14ac:dyDescent="0.2">
      <c r="B14" s="648"/>
      <c r="C14" s="658"/>
      <c r="D14" s="648"/>
      <c r="E14" s="658"/>
      <c r="F14" s="648"/>
      <c r="G14" s="658"/>
      <c r="H14" s="648"/>
      <c r="I14" s="660"/>
      <c r="J14" s="660"/>
      <c r="K14" s="658"/>
      <c r="L14" s="659"/>
      <c r="M14" s="226" t="s">
        <v>21</v>
      </c>
      <c r="N14" s="226" t="s">
        <v>22</v>
      </c>
      <c r="O14" s="226" t="s">
        <v>33</v>
      </c>
      <c r="P14" s="226" t="s">
        <v>34</v>
      </c>
      <c r="Q14" s="226" t="s">
        <v>23</v>
      </c>
      <c r="R14" s="226" t="s">
        <v>24</v>
      </c>
      <c r="S14" s="226" t="s">
        <v>25</v>
      </c>
      <c r="T14" s="226" t="s">
        <v>29</v>
      </c>
      <c r="U14" s="226" t="s">
        <v>26</v>
      </c>
      <c r="V14" s="226" t="s">
        <v>27</v>
      </c>
      <c r="W14" s="226" t="s">
        <v>28</v>
      </c>
      <c r="X14" s="226" t="s">
        <v>30</v>
      </c>
      <c r="Y14" s="226" t="s">
        <v>37</v>
      </c>
      <c r="Z14" s="648"/>
      <c r="AA14" s="648"/>
      <c r="AB14" s="648"/>
      <c r="AC14" s="648"/>
      <c r="AD14" s="648"/>
      <c r="AE14" s="648"/>
      <c r="AF14" s="660"/>
      <c r="AG14" s="659"/>
      <c r="AH14" s="226" t="s">
        <v>21</v>
      </c>
      <c r="AI14" s="226" t="s">
        <v>22</v>
      </c>
      <c r="AJ14" s="226" t="s">
        <v>33</v>
      </c>
      <c r="AK14" s="226" t="s">
        <v>34</v>
      </c>
      <c r="AL14" s="226" t="s">
        <v>23</v>
      </c>
      <c r="AM14" s="226" t="s">
        <v>24</v>
      </c>
      <c r="AN14" s="226" t="s">
        <v>25</v>
      </c>
      <c r="AO14" s="226" t="s">
        <v>29</v>
      </c>
      <c r="AP14" s="226" t="s">
        <v>26</v>
      </c>
      <c r="AQ14" s="226" t="s">
        <v>27</v>
      </c>
      <c r="AR14" s="226" t="s">
        <v>28</v>
      </c>
      <c r="AS14" s="226" t="s">
        <v>30</v>
      </c>
      <c r="AT14" s="226" t="s">
        <v>37</v>
      </c>
      <c r="AU14" s="648"/>
      <c r="AV14" s="648"/>
      <c r="AW14" s="648"/>
      <c r="AX14" s="648"/>
    </row>
    <row r="15" spans="1:99" s="65" customFormat="1" ht="128.25" customHeight="1" x14ac:dyDescent="0.2">
      <c r="A15" s="59"/>
      <c r="B15" s="60" t="s">
        <v>41</v>
      </c>
      <c r="C15" s="60" t="s">
        <v>42</v>
      </c>
      <c r="D15" s="27" t="s">
        <v>1346</v>
      </c>
      <c r="E15" s="28" t="s">
        <v>1347</v>
      </c>
      <c r="F15" s="61">
        <v>2017730010054</v>
      </c>
      <c r="G15" s="28" t="s">
        <v>1348</v>
      </c>
      <c r="H15" s="62" t="s">
        <v>515</v>
      </c>
      <c r="I15" s="59" t="s">
        <v>516</v>
      </c>
      <c r="J15" s="376">
        <v>0.36</v>
      </c>
      <c r="K15" s="63" t="s">
        <v>517</v>
      </c>
      <c r="L15" s="59">
        <v>700734</v>
      </c>
      <c r="M15" s="376">
        <v>0</v>
      </c>
      <c r="N15" s="64">
        <v>10500</v>
      </c>
      <c r="O15" s="376">
        <v>0</v>
      </c>
      <c r="P15" s="376">
        <v>0</v>
      </c>
      <c r="Q15" s="376">
        <v>0</v>
      </c>
      <c r="R15" s="376">
        <v>0</v>
      </c>
      <c r="S15" s="376">
        <v>0</v>
      </c>
      <c r="T15" s="376">
        <v>0</v>
      </c>
      <c r="U15" s="376">
        <v>0</v>
      </c>
      <c r="V15" s="376">
        <v>690234</v>
      </c>
      <c r="W15" s="376">
        <v>0</v>
      </c>
      <c r="X15" s="376">
        <v>0</v>
      </c>
      <c r="Y15" s="376">
        <v>0</v>
      </c>
      <c r="Z15" s="376">
        <v>0</v>
      </c>
      <c r="AA15" s="376">
        <v>0</v>
      </c>
      <c r="AB15" s="376">
        <v>0</v>
      </c>
      <c r="AC15" s="376">
        <v>0</v>
      </c>
      <c r="AD15" s="59" t="s">
        <v>187</v>
      </c>
      <c r="AE15" s="59" t="s">
        <v>518</v>
      </c>
      <c r="AF15" s="59" t="s">
        <v>519</v>
      </c>
      <c r="AG15" s="376">
        <v>9600</v>
      </c>
      <c r="AH15" s="376">
        <v>0</v>
      </c>
      <c r="AI15" s="376">
        <v>9600</v>
      </c>
      <c r="AJ15" s="376">
        <v>0</v>
      </c>
      <c r="AK15" s="376">
        <v>0</v>
      </c>
      <c r="AL15" s="376">
        <v>0</v>
      </c>
      <c r="AM15" s="376">
        <v>0</v>
      </c>
      <c r="AN15" s="376">
        <v>0</v>
      </c>
      <c r="AO15" s="376">
        <v>0</v>
      </c>
      <c r="AP15" s="376">
        <v>0</v>
      </c>
      <c r="AQ15" s="376">
        <v>0</v>
      </c>
      <c r="AR15" s="376">
        <v>0</v>
      </c>
      <c r="AS15" s="376">
        <v>0</v>
      </c>
      <c r="AT15" s="376">
        <v>0</v>
      </c>
      <c r="AU15" s="376">
        <v>0</v>
      </c>
      <c r="AV15" s="376">
        <v>0</v>
      </c>
      <c r="AW15" s="376">
        <v>0</v>
      </c>
      <c r="AX15" s="376">
        <v>0</v>
      </c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</row>
    <row r="16" spans="1:99" s="60" customFormat="1" ht="138.75" customHeight="1" x14ac:dyDescent="0.2">
      <c r="A16" s="59"/>
      <c r="B16" s="60" t="s">
        <v>41</v>
      </c>
      <c r="C16" s="60" t="s">
        <v>42</v>
      </c>
      <c r="D16" s="27" t="s">
        <v>1349</v>
      </c>
      <c r="E16" s="28" t="s">
        <v>1350</v>
      </c>
      <c r="F16" s="61">
        <v>2017730010054</v>
      </c>
      <c r="G16" s="28" t="s">
        <v>1348</v>
      </c>
      <c r="H16" s="66" t="s">
        <v>520</v>
      </c>
      <c r="I16" s="59" t="s">
        <v>521</v>
      </c>
      <c r="J16" s="376">
        <v>200</v>
      </c>
      <c r="K16" s="63" t="s">
        <v>517</v>
      </c>
      <c r="L16" s="59">
        <v>110000</v>
      </c>
      <c r="M16" s="376">
        <v>0</v>
      </c>
      <c r="N16" s="64">
        <v>110000</v>
      </c>
      <c r="O16" s="376">
        <v>0</v>
      </c>
      <c r="P16" s="376">
        <v>0</v>
      </c>
      <c r="Q16" s="376">
        <v>0</v>
      </c>
      <c r="R16" s="376">
        <v>0</v>
      </c>
      <c r="S16" s="376">
        <v>0</v>
      </c>
      <c r="T16" s="376">
        <v>0</v>
      </c>
      <c r="U16" s="376">
        <v>0</v>
      </c>
      <c r="V16" s="376">
        <v>0</v>
      </c>
      <c r="W16" s="376">
        <v>0</v>
      </c>
      <c r="X16" s="376">
        <v>0</v>
      </c>
      <c r="Y16" s="376">
        <v>0</v>
      </c>
      <c r="Z16" s="376">
        <v>0</v>
      </c>
      <c r="AA16" s="376">
        <v>0</v>
      </c>
      <c r="AB16" s="376">
        <v>0</v>
      </c>
      <c r="AC16" s="376">
        <v>0</v>
      </c>
      <c r="AD16" s="59" t="s">
        <v>187</v>
      </c>
      <c r="AE16" s="59" t="s">
        <v>518</v>
      </c>
      <c r="AF16" s="59" t="s">
        <v>519</v>
      </c>
      <c r="AG16" s="376">
        <v>42803</v>
      </c>
      <c r="AH16" s="376">
        <v>0</v>
      </c>
      <c r="AI16" s="376">
        <v>42803</v>
      </c>
      <c r="AJ16" s="376">
        <v>0</v>
      </c>
      <c r="AK16" s="376">
        <v>0</v>
      </c>
      <c r="AL16" s="376">
        <v>0</v>
      </c>
      <c r="AM16" s="376">
        <v>0</v>
      </c>
      <c r="AN16" s="376">
        <v>0</v>
      </c>
      <c r="AO16" s="376">
        <v>0</v>
      </c>
      <c r="AP16" s="376">
        <v>0</v>
      </c>
      <c r="AQ16" s="376">
        <v>0</v>
      </c>
      <c r="AR16" s="376">
        <v>0</v>
      </c>
      <c r="AS16" s="376">
        <v>0</v>
      </c>
      <c r="AT16" s="376">
        <v>0</v>
      </c>
      <c r="AU16" s="376">
        <v>0</v>
      </c>
      <c r="AV16" s="376">
        <v>0</v>
      </c>
      <c r="AW16" s="376">
        <v>0</v>
      </c>
      <c r="AX16" s="376">
        <v>0</v>
      </c>
      <c r="AY16" s="59"/>
    </row>
    <row r="17" spans="1:51" s="59" customFormat="1" ht="133.5" customHeight="1" x14ac:dyDescent="0.2">
      <c r="B17" s="60" t="s">
        <v>41</v>
      </c>
      <c r="C17" s="60" t="s">
        <v>42</v>
      </c>
      <c r="D17" s="27" t="s">
        <v>1349</v>
      </c>
      <c r="E17" s="28" t="s">
        <v>1350</v>
      </c>
      <c r="F17" s="61">
        <v>2017730010054</v>
      </c>
      <c r="G17" s="28" t="s">
        <v>1348</v>
      </c>
      <c r="H17" s="66" t="s">
        <v>522</v>
      </c>
      <c r="I17" s="59" t="s">
        <v>523</v>
      </c>
      <c r="J17" s="376">
        <v>100</v>
      </c>
      <c r="K17" s="63" t="s">
        <v>517</v>
      </c>
      <c r="L17" s="59">
        <v>50000</v>
      </c>
      <c r="M17" s="376">
        <v>0</v>
      </c>
      <c r="N17" s="64">
        <v>50000</v>
      </c>
      <c r="O17" s="376">
        <v>0</v>
      </c>
      <c r="P17" s="376">
        <v>0</v>
      </c>
      <c r="Q17" s="376">
        <v>0</v>
      </c>
      <c r="R17" s="376">
        <v>0</v>
      </c>
      <c r="S17" s="376">
        <v>0</v>
      </c>
      <c r="T17" s="376">
        <v>0</v>
      </c>
      <c r="U17" s="376">
        <v>0</v>
      </c>
      <c r="V17" s="376">
        <v>0</v>
      </c>
      <c r="W17" s="376">
        <v>0</v>
      </c>
      <c r="X17" s="376">
        <v>0</v>
      </c>
      <c r="Y17" s="376">
        <v>0</v>
      </c>
      <c r="Z17" s="376">
        <v>0</v>
      </c>
      <c r="AA17" s="376">
        <v>0</v>
      </c>
      <c r="AB17" s="376">
        <v>0</v>
      </c>
      <c r="AC17" s="376">
        <v>0</v>
      </c>
      <c r="AD17" s="59" t="s">
        <v>187</v>
      </c>
      <c r="AE17" s="59" t="s">
        <v>518</v>
      </c>
      <c r="AF17" s="59" t="s">
        <v>519</v>
      </c>
      <c r="AG17" s="376">
        <v>25200</v>
      </c>
      <c r="AH17" s="376">
        <v>0</v>
      </c>
      <c r="AI17" s="376">
        <v>25200</v>
      </c>
      <c r="AJ17" s="376">
        <v>0</v>
      </c>
      <c r="AK17" s="376">
        <v>0</v>
      </c>
      <c r="AL17" s="376">
        <v>0</v>
      </c>
      <c r="AM17" s="376">
        <v>0</v>
      </c>
      <c r="AN17" s="376">
        <v>0</v>
      </c>
      <c r="AO17" s="376">
        <v>0</v>
      </c>
      <c r="AP17" s="376">
        <v>0</v>
      </c>
      <c r="AQ17" s="376">
        <v>0</v>
      </c>
      <c r="AR17" s="376">
        <v>0</v>
      </c>
      <c r="AS17" s="376">
        <v>0</v>
      </c>
      <c r="AT17" s="376">
        <v>0</v>
      </c>
      <c r="AU17" s="376">
        <v>0</v>
      </c>
      <c r="AV17" s="376">
        <v>0</v>
      </c>
      <c r="AW17" s="376">
        <v>0</v>
      </c>
      <c r="AX17" s="376">
        <v>0</v>
      </c>
    </row>
    <row r="18" spans="1:51" s="59" customFormat="1" ht="118.5" customHeight="1" x14ac:dyDescent="0.2">
      <c r="B18" s="60" t="s">
        <v>41</v>
      </c>
      <c r="C18" s="60" t="s">
        <v>42</v>
      </c>
      <c r="D18" s="27" t="s">
        <v>1349</v>
      </c>
      <c r="E18" s="28" t="s">
        <v>1350</v>
      </c>
      <c r="F18" s="61">
        <v>2017730010054</v>
      </c>
      <c r="G18" s="28" t="s">
        <v>1348</v>
      </c>
      <c r="H18" s="66" t="s">
        <v>524</v>
      </c>
      <c r="I18" s="59" t="s">
        <v>525</v>
      </c>
      <c r="J18" s="376">
        <v>1</v>
      </c>
      <c r="K18" s="63" t="s">
        <v>517</v>
      </c>
      <c r="L18" s="59">
        <v>0</v>
      </c>
      <c r="M18" s="376">
        <v>0</v>
      </c>
      <c r="N18" s="64">
        <v>0</v>
      </c>
      <c r="O18" s="376">
        <v>0</v>
      </c>
      <c r="P18" s="376">
        <v>0</v>
      </c>
      <c r="Q18" s="376">
        <v>0</v>
      </c>
      <c r="R18" s="376">
        <v>0</v>
      </c>
      <c r="S18" s="376">
        <v>0</v>
      </c>
      <c r="T18" s="376">
        <v>0</v>
      </c>
      <c r="U18" s="376">
        <v>0</v>
      </c>
      <c r="V18" s="376">
        <v>0</v>
      </c>
      <c r="W18" s="376">
        <v>0</v>
      </c>
      <c r="X18" s="376">
        <v>0</v>
      </c>
      <c r="Y18" s="376">
        <v>0</v>
      </c>
      <c r="Z18" s="376">
        <v>0</v>
      </c>
      <c r="AA18" s="376">
        <v>0</v>
      </c>
      <c r="AB18" s="376">
        <v>0</v>
      </c>
      <c r="AC18" s="376">
        <v>0</v>
      </c>
      <c r="AD18" s="59" t="s">
        <v>187</v>
      </c>
      <c r="AE18" s="59" t="s">
        <v>518</v>
      </c>
      <c r="AF18" s="59" t="s">
        <v>519</v>
      </c>
      <c r="AG18" s="376">
        <v>0</v>
      </c>
      <c r="AH18" s="376">
        <v>0</v>
      </c>
      <c r="AI18" s="376">
        <v>0</v>
      </c>
      <c r="AJ18" s="376">
        <v>0</v>
      </c>
      <c r="AK18" s="376">
        <v>0</v>
      </c>
      <c r="AL18" s="376">
        <v>0</v>
      </c>
      <c r="AM18" s="376">
        <v>0</v>
      </c>
      <c r="AN18" s="376">
        <v>0</v>
      </c>
      <c r="AO18" s="376">
        <v>0</v>
      </c>
      <c r="AP18" s="376">
        <v>0</v>
      </c>
      <c r="AQ18" s="376">
        <v>0</v>
      </c>
      <c r="AR18" s="376">
        <v>0</v>
      </c>
      <c r="AS18" s="376">
        <v>0</v>
      </c>
      <c r="AT18" s="376">
        <v>0</v>
      </c>
      <c r="AU18" s="376">
        <v>0</v>
      </c>
      <c r="AV18" s="376">
        <v>0</v>
      </c>
      <c r="AW18" s="376">
        <v>0</v>
      </c>
      <c r="AX18" s="376">
        <v>0</v>
      </c>
    </row>
    <row r="19" spans="1:51" s="59" customFormat="1" ht="113.25" customHeight="1" x14ac:dyDescent="0.2">
      <c r="B19" s="60" t="s">
        <v>41</v>
      </c>
      <c r="C19" s="60" t="s">
        <v>42</v>
      </c>
      <c r="D19" s="27" t="s">
        <v>1349</v>
      </c>
      <c r="E19" s="28" t="s">
        <v>1350</v>
      </c>
      <c r="F19" s="61">
        <v>2017730010054</v>
      </c>
      <c r="G19" s="28" t="s">
        <v>1348</v>
      </c>
      <c r="H19" s="66" t="s">
        <v>526</v>
      </c>
      <c r="I19" s="59" t="s">
        <v>527</v>
      </c>
      <c r="J19" s="376">
        <v>1</v>
      </c>
      <c r="K19" s="63" t="s">
        <v>517</v>
      </c>
      <c r="L19" s="59">
        <v>40000</v>
      </c>
      <c r="M19" s="376">
        <v>0</v>
      </c>
      <c r="N19" s="64">
        <v>40000</v>
      </c>
      <c r="O19" s="376">
        <v>0</v>
      </c>
      <c r="P19" s="376">
        <v>0</v>
      </c>
      <c r="Q19" s="376">
        <v>0</v>
      </c>
      <c r="R19" s="376">
        <v>0</v>
      </c>
      <c r="S19" s="376">
        <v>0</v>
      </c>
      <c r="T19" s="376">
        <v>0</v>
      </c>
      <c r="U19" s="376">
        <v>0</v>
      </c>
      <c r="V19" s="376">
        <v>0</v>
      </c>
      <c r="W19" s="376">
        <v>0</v>
      </c>
      <c r="X19" s="376">
        <v>0</v>
      </c>
      <c r="Y19" s="376">
        <v>0</v>
      </c>
      <c r="Z19" s="376">
        <v>0</v>
      </c>
      <c r="AA19" s="376">
        <v>0</v>
      </c>
      <c r="AB19" s="376">
        <v>0</v>
      </c>
      <c r="AC19" s="376">
        <v>0</v>
      </c>
      <c r="AD19" s="59" t="s">
        <v>187</v>
      </c>
      <c r="AE19" s="59" t="s">
        <v>518</v>
      </c>
      <c r="AF19" s="59" t="s">
        <v>519</v>
      </c>
      <c r="AG19" s="376">
        <v>23600</v>
      </c>
      <c r="AH19" s="376">
        <v>0</v>
      </c>
      <c r="AI19" s="376">
        <v>23600</v>
      </c>
      <c r="AJ19" s="376">
        <v>0</v>
      </c>
      <c r="AK19" s="376">
        <v>0</v>
      </c>
      <c r="AL19" s="376">
        <v>0</v>
      </c>
      <c r="AM19" s="376">
        <v>0</v>
      </c>
      <c r="AN19" s="376">
        <v>0</v>
      </c>
      <c r="AO19" s="376">
        <v>0</v>
      </c>
      <c r="AP19" s="376">
        <v>0</v>
      </c>
      <c r="AQ19" s="376">
        <v>0</v>
      </c>
      <c r="AR19" s="376">
        <v>0</v>
      </c>
      <c r="AS19" s="376">
        <v>0</v>
      </c>
      <c r="AT19" s="376">
        <v>0</v>
      </c>
      <c r="AU19" s="376">
        <v>0</v>
      </c>
      <c r="AV19" s="376">
        <v>0</v>
      </c>
      <c r="AW19" s="376">
        <v>0</v>
      </c>
      <c r="AX19" s="376">
        <v>0</v>
      </c>
    </row>
    <row r="20" spans="1:51" s="59" customFormat="1" ht="113.25" customHeight="1" x14ac:dyDescent="0.2">
      <c r="B20" s="60" t="s">
        <v>41</v>
      </c>
      <c r="C20" s="60" t="s">
        <v>42</v>
      </c>
      <c r="D20" s="27" t="s">
        <v>1349</v>
      </c>
      <c r="E20" s="28" t="s">
        <v>1350</v>
      </c>
      <c r="F20" s="61">
        <v>2017730010054</v>
      </c>
      <c r="G20" s="28" t="s">
        <v>1348</v>
      </c>
      <c r="H20" s="66" t="s">
        <v>528</v>
      </c>
      <c r="I20" s="59" t="s">
        <v>529</v>
      </c>
      <c r="J20" s="376">
        <v>1</v>
      </c>
      <c r="K20" s="63" t="s">
        <v>517</v>
      </c>
      <c r="L20" s="59">
        <v>75000</v>
      </c>
      <c r="M20" s="376">
        <v>0</v>
      </c>
      <c r="N20" s="64">
        <v>75000</v>
      </c>
      <c r="O20" s="376">
        <v>0</v>
      </c>
      <c r="P20" s="376">
        <v>0</v>
      </c>
      <c r="Q20" s="376">
        <v>0</v>
      </c>
      <c r="R20" s="376">
        <v>0</v>
      </c>
      <c r="S20" s="376">
        <v>0</v>
      </c>
      <c r="T20" s="376">
        <v>0</v>
      </c>
      <c r="U20" s="376">
        <v>0</v>
      </c>
      <c r="V20" s="376">
        <v>0</v>
      </c>
      <c r="W20" s="376">
        <v>0</v>
      </c>
      <c r="X20" s="376">
        <v>0</v>
      </c>
      <c r="Y20" s="376">
        <v>0</v>
      </c>
      <c r="Z20" s="376">
        <v>0</v>
      </c>
      <c r="AA20" s="376">
        <v>0</v>
      </c>
      <c r="AB20" s="376">
        <v>0</v>
      </c>
      <c r="AC20" s="376">
        <v>0</v>
      </c>
      <c r="AD20" s="59" t="s">
        <v>187</v>
      </c>
      <c r="AE20" s="59" t="s">
        <v>518</v>
      </c>
      <c r="AF20" s="59" t="s">
        <v>519</v>
      </c>
      <c r="AG20" s="376">
        <v>62900</v>
      </c>
      <c r="AH20" s="376">
        <v>0</v>
      </c>
      <c r="AI20" s="376">
        <v>62900</v>
      </c>
      <c r="AJ20" s="376">
        <v>0</v>
      </c>
      <c r="AK20" s="376">
        <v>0</v>
      </c>
      <c r="AL20" s="376">
        <v>0</v>
      </c>
      <c r="AM20" s="376">
        <v>0</v>
      </c>
      <c r="AN20" s="376">
        <v>0</v>
      </c>
      <c r="AO20" s="376">
        <v>0</v>
      </c>
      <c r="AP20" s="376">
        <v>0</v>
      </c>
      <c r="AQ20" s="376">
        <v>0</v>
      </c>
      <c r="AR20" s="376">
        <v>0</v>
      </c>
      <c r="AS20" s="376">
        <v>0</v>
      </c>
      <c r="AT20" s="376">
        <v>0</v>
      </c>
      <c r="AU20" s="376">
        <v>0</v>
      </c>
      <c r="AV20" s="376">
        <v>0</v>
      </c>
      <c r="AW20" s="376">
        <v>0</v>
      </c>
      <c r="AX20" s="376">
        <v>0</v>
      </c>
    </row>
    <row r="21" spans="1:51" s="65" customFormat="1" ht="112.5" customHeight="1" x14ac:dyDescent="0.2">
      <c r="A21" s="59"/>
      <c r="B21" s="60" t="s">
        <v>41</v>
      </c>
      <c r="C21" s="60" t="s">
        <v>42</v>
      </c>
      <c r="D21" s="27" t="s">
        <v>1349</v>
      </c>
      <c r="E21" s="28" t="s">
        <v>1350</v>
      </c>
      <c r="F21" s="61">
        <v>2017730010054</v>
      </c>
      <c r="G21" s="28" t="s">
        <v>1348</v>
      </c>
      <c r="H21" s="66" t="s">
        <v>530</v>
      </c>
      <c r="I21" s="59" t="s">
        <v>531</v>
      </c>
      <c r="J21" s="376">
        <v>1</v>
      </c>
      <c r="K21" s="63" t="s">
        <v>517</v>
      </c>
      <c r="L21" s="59">
        <v>0</v>
      </c>
      <c r="M21" s="376">
        <v>0</v>
      </c>
      <c r="N21" s="64">
        <v>0</v>
      </c>
      <c r="O21" s="376">
        <v>0</v>
      </c>
      <c r="P21" s="376">
        <v>0</v>
      </c>
      <c r="Q21" s="376">
        <v>0</v>
      </c>
      <c r="R21" s="376">
        <v>0</v>
      </c>
      <c r="S21" s="376">
        <v>0</v>
      </c>
      <c r="T21" s="376">
        <v>0</v>
      </c>
      <c r="U21" s="376">
        <v>0</v>
      </c>
      <c r="V21" s="376">
        <v>0</v>
      </c>
      <c r="W21" s="376">
        <v>0</v>
      </c>
      <c r="X21" s="376">
        <v>0</v>
      </c>
      <c r="Y21" s="376">
        <v>0</v>
      </c>
      <c r="Z21" s="376">
        <v>0</v>
      </c>
      <c r="AA21" s="376">
        <v>0</v>
      </c>
      <c r="AB21" s="376">
        <v>0</v>
      </c>
      <c r="AC21" s="376">
        <v>0</v>
      </c>
      <c r="AD21" s="59" t="s">
        <v>187</v>
      </c>
      <c r="AE21" s="59" t="s">
        <v>518</v>
      </c>
      <c r="AF21" s="59" t="s">
        <v>519</v>
      </c>
      <c r="AG21" s="376">
        <v>0</v>
      </c>
      <c r="AH21" s="376">
        <v>0</v>
      </c>
      <c r="AI21" s="376">
        <v>0</v>
      </c>
      <c r="AJ21" s="376">
        <v>0</v>
      </c>
      <c r="AK21" s="376">
        <v>0</v>
      </c>
      <c r="AL21" s="376">
        <v>0</v>
      </c>
      <c r="AM21" s="376">
        <v>0</v>
      </c>
      <c r="AN21" s="376">
        <v>0</v>
      </c>
      <c r="AO21" s="376">
        <v>0</v>
      </c>
      <c r="AP21" s="376">
        <v>0</v>
      </c>
      <c r="AQ21" s="376">
        <v>0</v>
      </c>
      <c r="AR21" s="376">
        <v>0</v>
      </c>
      <c r="AS21" s="376">
        <v>0</v>
      </c>
      <c r="AT21" s="376">
        <v>0</v>
      </c>
      <c r="AU21" s="376">
        <v>0</v>
      </c>
      <c r="AV21" s="376">
        <v>0</v>
      </c>
      <c r="AW21" s="376">
        <v>0</v>
      </c>
      <c r="AX21" s="376">
        <v>0</v>
      </c>
      <c r="AY21" s="59"/>
    </row>
    <row r="22" spans="1:51" s="65" customFormat="1" ht="108.75" customHeight="1" x14ac:dyDescent="0.2">
      <c r="A22" s="59"/>
      <c r="B22" s="60" t="s">
        <v>41</v>
      </c>
      <c r="C22" s="60" t="s">
        <v>42</v>
      </c>
      <c r="D22" s="27" t="s">
        <v>1349</v>
      </c>
      <c r="E22" s="28" t="s">
        <v>1350</v>
      </c>
      <c r="F22" s="61">
        <v>2017730010054</v>
      </c>
      <c r="G22" s="28" t="s">
        <v>1348</v>
      </c>
      <c r="H22" s="66" t="s">
        <v>532</v>
      </c>
      <c r="I22" s="59" t="s">
        <v>533</v>
      </c>
      <c r="J22" s="376">
        <v>1</v>
      </c>
      <c r="K22" s="63" t="s">
        <v>517</v>
      </c>
      <c r="L22" s="59">
        <v>20000</v>
      </c>
      <c r="M22" s="376">
        <v>0</v>
      </c>
      <c r="N22" s="64">
        <v>20000</v>
      </c>
      <c r="O22" s="376">
        <v>0</v>
      </c>
      <c r="P22" s="376">
        <v>0</v>
      </c>
      <c r="Q22" s="376">
        <v>0</v>
      </c>
      <c r="R22" s="376">
        <v>0</v>
      </c>
      <c r="S22" s="376">
        <v>0</v>
      </c>
      <c r="T22" s="376">
        <v>0</v>
      </c>
      <c r="U22" s="376">
        <v>0</v>
      </c>
      <c r="V22" s="376">
        <v>0</v>
      </c>
      <c r="W22" s="376">
        <v>0</v>
      </c>
      <c r="X22" s="376">
        <v>0</v>
      </c>
      <c r="Y22" s="376">
        <v>0</v>
      </c>
      <c r="Z22" s="376">
        <v>0</v>
      </c>
      <c r="AA22" s="376">
        <v>0</v>
      </c>
      <c r="AB22" s="376">
        <v>0</v>
      </c>
      <c r="AC22" s="376">
        <v>0</v>
      </c>
      <c r="AD22" s="59" t="s">
        <v>187</v>
      </c>
      <c r="AE22" s="59" t="s">
        <v>518</v>
      </c>
      <c r="AF22" s="59" t="s">
        <v>519</v>
      </c>
      <c r="AG22" s="376">
        <v>19600</v>
      </c>
      <c r="AH22" s="376">
        <v>0</v>
      </c>
      <c r="AI22" s="376">
        <v>19600</v>
      </c>
      <c r="AJ22" s="376">
        <v>0</v>
      </c>
      <c r="AK22" s="376">
        <v>0</v>
      </c>
      <c r="AL22" s="376">
        <v>0</v>
      </c>
      <c r="AM22" s="376">
        <v>0</v>
      </c>
      <c r="AN22" s="376">
        <v>0</v>
      </c>
      <c r="AO22" s="376">
        <v>0</v>
      </c>
      <c r="AP22" s="376">
        <v>0</v>
      </c>
      <c r="AQ22" s="376">
        <v>0</v>
      </c>
      <c r="AR22" s="376">
        <v>0</v>
      </c>
      <c r="AS22" s="376">
        <v>0</v>
      </c>
      <c r="AT22" s="376">
        <v>0</v>
      </c>
      <c r="AU22" s="376">
        <v>0</v>
      </c>
      <c r="AV22" s="376">
        <v>0</v>
      </c>
      <c r="AW22" s="376">
        <v>0</v>
      </c>
      <c r="AX22" s="376">
        <v>0</v>
      </c>
      <c r="AY22" s="59"/>
    </row>
    <row r="23" spans="1:51" s="65" customFormat="1" ht="139.5" customHeight="1" x14ac:dyDescent="0.2">
      <c r="A23" s="59"/>
      <c r="B23" s="60" t="s">
        <v>41</v>
      </c>
      <c r="C23" s="60" t="s">
        <v>42</v>
      </c>
      <c r="D23" s="27" t="s">
        <v>1349</v>
      </c>
      <c r="E23" s="28" t="s">
        <v>1350</v>
      </c>
      <c r="F23" s="61">
        <v>2017730010054</v>
      </c>
      <c r="G23" s="28" t="s">
        <v>1348</v>
      </c>
      <c r="H23" s="66" t="s">
        <v>534</v>
      </c>
      <c r="I23" s="59" t="s">
        <v>535</v>
      </c>
      <c r="J23" s="376">
        <v>1</v>
      </c>
      <c r="K23" s="63" t="s">
        <v>517</v>
      </c>
      <c r="L23" s="59">
        <v>0</v>
      </c>
      <c r="M23" s="376">
        <v>0</v>
      </c>
      <c r="N23" s="64">
        <v>0</v>
      </c>
      <c r="O23" s="376">
        <v>0</v>
      </c>
      <c r="P23" s="376">
        <v>0</v>
      </c>
      <c r="Q23" s="376">
        <v>0</v>
      </c>
      <c r="R23" s="376">
        <v>0</v>
      </c>
      <c r="S23" s="376">
        <v>0</v>
      </c>
      <c r="T23" s="376">
        <v>0</v>
      </c>
      <c r="U23" s="376">
        <v>0</v>
      </c>
      <c r="V23" s="376">
        <v>0</v>
      </c>
      <c r="W23" s="376">
        <v>0</v>
      </c>
      <c r="X23" s="376">
        <v>0</v>
      </c>
      <c r="Y23" s="376">
        <v>0</v>
      </c>
      <c r="Z23" s="376">
        <v>0</v>
      </c>
      <c r="AA23" s="376">
        <v>0</v>
      </c>
      <c r="AB23" s="376">
        <v>0</v>
      </c>
      <c r="AC23" s="376">
        <v>0</v>
      </c>
      <c r="AD23" s="59" t="s">
        <v>187</v>
      </c>
      <c r="AE23" s="59" t="s">
        <v>518</v>
      </c>
      <c r="AF23" s="59" t="s">
        <v>519</v>
      </c>
      <c r="AG23" s="376">
        <v>0</v>
      </c>
      <c r="AH23" s="376">
        <v>0</v>
      </c>
      <c r="AI23" s="376">
        <v>0</v>
      </c>
      <c r="AJ23" s="376">
        <v>0</v>
      </c>
      <c r="AK23" s="376">
        <v>0</v>
      </c>
      <c r="AL23" s="376">
        <v>0</v>
      </c>
      <c r="AM23" s="376">
        <v>0</v>
      </c>
      <c r="AN23" s="376">
        <v>0</v>
      </c>
      <c r="AO23" s="376">
        <v>0</v>
      </c>
      <c r="AP23" s="376">
        <v>0</v>
      </c>
      <c r="AQ23" s="376">
        <v>0</v>
      </c>
      <c r="AR23" s="376">
        <v>0</v>
      </c>
      <c r="AS23" s="376">
        <v>0</v>
      </c>
      <c r="AT23" s="376">
        <v>0</v>
      </c>
      <c r="AU23" s="376">
        <v>0</v>
      </c>
      <c r="AV23" s="376">
        <v>0</v>
      </c>
      <c r="AW23" s="376">
        <v>0</v>
      </c>
      <c r="AX23" s="376">
        <v>0</v>
      </c>
      <c r="AY23" s="59"/>
    </row>
    <row r="24" spans="1:51" s="65" customFormat="1" ht="75" customHeight="1" x14ac:dyDescent="0.2">
      <c r="A24" s="59"/>
      <c r="B24" s="60" t="s">
        <v>41</v>
      </c>
      <c r="C24" s="60" t="s">
        <v>42</v>
      </c>
      <c r="D24" s="27" t="s">
        <v>1349</v>
      </c>
      <c r="E24" s="28" t="s">
        <v>1350</v>
      </c>
      <c r="F24" s="61">
        <v>2017730010013</v>
      </c>
      <c r="G24" s="28" t="s">
        <v>1351</v>
      </c>
      <c r="H24" s="66" t="s">
        <v>536</v>
      </c>
      <c r="I24" s="59" t="s">
        <v>537</v>
      </c>
      <c r="J24" s="376">
        <v>4800</v>
      </c>
      <c r="K24" s="63" t="s">
        <v>517</v>
      </c>
      <c r="L24" s="59">
        <v>2528000</v>
      </c>
      <c r="M24" s="376">
        <v>0</v>
      </c>
      <c r="N24" s="67">
        <v>2528000</v>
      </c>
      <c r="O24" s="376">
        <v>0</v>
      </c>
      <c r="P24" s="376">
        <v>0</v>
      </c>
      <c r="Q24" s="376">
        <v>0</v>
      </c>
      <c r="R24" s="376">
        <v>0</v>
      </c>
      <c r="S24" s="376">
        <v>0</v>
      </c>
      <c r="T24" s="376">
        <v>0</v>
      </c>
      <c r="U24" s="376">
        <v>0</v>
      </c>
      <c r="V24" s="376">
        <v>0</v>
      </c>
      <c r="W24" s="376">
        <v>0</v>
      </c>
      <c r="X24" s="376">
        <v>0</v>
      </c>
      <c r="Y24" s="376">
        <v>0</v>
      </c>
      <c r="Z24" s="376">
        <v>0</v>
      </c>
      <c r="AA24" s="376">
        <v>0</v>
      </c>
      <c r="AB24" s="376">
        <v>0</v>
      </c>
      <c r="AC24" s="376">
        <v>0</v>
      </c>
      <c r="AD24" s="59" t="s">
        <v>187</v>
      </c>
      <c r="AE24" s="59" t="s">
        <v>518</v>
      </c>
      <c r="AF24" s="59" t="s">
        <v>519</v>
      </c>
      <c r="AG24" s="376">
        <v>1230879</v>
      </c>
      <c r="AH24" s="376">
        <v>0</v>
      </c>
      <c r="AI24" s="376">
        <v>1230879</v>
      </c>
      <c r="AJ24" s="376">
        <v>0</v>
      </c>
      <c r="AK24" s="376">
        <v>0</v>
      </c>
      <c r="AL24" s="376">
        <v>0</v>
      </c>
      <c r="AM24" s="376">
        <v>0</v>
      </c>
      <c r="AN24" s="376">
        <v>0</v>
      </c>
      <c r="AO24" s="376">
        <v>0</v>
      </c>
      <c r="AP24" s="376">
        <v>0</v>
      </c>
      <c r="AQ24" s="376">
        <v>0</v>
      </c>
      <c r="AR24" s="376">
        <v>0</v>
      </c>
      <c r="AS24" s="376">
        <v>0</v>
      </c>
      <c r="AT24" s="376">
        <v>0</v>
      </c>
      <c r="AU24" s="376">
        <v>0</v>
      </c>
      <c r="AV24" s="376">
        <v>0</v>
      </c>
      <c r="AW24" s="376">
        <v>0</v>
      </c>
      <c r="AX24" s="376">
        <v>0</v>
      </c>
      <c r="AY24" s="59"/>
    </row>
    <row r="25" spans="1:51" s="65" customFormat="1" ht="139.5" customHeight="1" x14ac:dyDescent="0.2">
      <c r="A25" s="59"/>
      <c r="B25" s="60" t="s">
        <v>41</v>
      </c>
      <c r="C25" s="60" t="s">
        <v>42</v>
      </c>
      <c r="D25" s="27" t="s">
        <v>1349</v>
      </c>
      <c r="E25" s="28" t="s">
        <v>1350</v>
      </c>
      <c r="F25" s="61">
        <v>2017730010013</v>
      </c>
      <c r="G25" s="28" t="s">
        <v>1351</v>
      </c>
      <c r="H25" s="66" t="s">
        <v>538</v>
      </c>
      <c r="I25" s="59" t="s">
        <v>539</v>
      </c>
      <c r="J25" s="376">
        <v>44</v>
      </c>
      <c r="K25" s="63" t="s">
        <v>517</v>
      </c>
      <c r="L25" s="59">
        <v>650000</v>
      </c>
      <c r="M25" s="376">
        <v>0</v>
      </c>
      <c r="N25" s="67">
        <v>650000</v>
      </c>
      <c r="O25" s="376">
        <v>0</v>
      </c>
      <c r="P25" s="376">
        <v>0</v>
      </c>
      <c r="Q25" s="376">
        <v>0</v>
      </c>
      <c r="R25" s="376">
        <v>0</v>
      </c>
      <c r="S25" s="376">
        <v>0</v>
      </c>
      <c r="T25" s="376">
        <v>0</v>
      </c>
      <c r="U25" s="376">
        <v>0</v>
      </c>
      <c r="V25" s="376">
        <v>0</v>
      </c>
      <c r="W25" s="376">
        <v>0</v>
      </c>
      <c r="X25" s="376">
        <v>0</v>
      </c>
      <c r="Y25" s="376">
        <v>0</v>
      </c>
      <c r="Z25" s="376">
        <v>0</v>
      </c>
      <c r="AA25" s="376">
        <v>0</v>
      </c>
      <c r="AB25" s="376">
        <v>0</v>
      </c>
      <c r="AC25" s="376">
        <v>0</v>
      </c>
      <c r="AD25" s="59" t="s">
        <v>187</v>
      </c>
      <c r="AE25" s="59" t="s">
        <v>518</v>
      </c>
      <c r="AF25" s="59" t="s">
        <v>519</v>
      </c>
      <c r="AG25" s="376">
        <v>1023444</v>
      </c>
      <c r="AH25" s="376">
        <v>0</v>
      </c>
      <c r="AI25" s="376">
        <v>1023444</v>
      </c>
      <c r="AJ25" s="376">
        <v>0</v>
      </c>
      <c r="AK25" s="376">
        <v>0</v>
      </c>
      <c r="AL25" s="376">
        <v>0</v>
      </c>
      <c r="AM25" s="376">
        <v>0</v>
      </c>
      <c r="AN25" s="376">
        <v>0</v>
      </c>
      <c r="AO25" s="376">
        <v>0</v>
      </c>
      <c r="AP25" s="376">
        <v>0</v>
      </c>
      <c r="AQ25" s="376">
        <v>0</v>
      </c>
      <c r="AR25" s="376">
        <v>0</v>
      </c>
      <c r="AS25" s="376">
        <v>0</v>
      </c>
      <c r="AT25" s="376">
        <v>0</v>
      </c>
      <c r="AU25" s="376">
        <v>0</v>
      </c>
      <c r="AV25" s="376">
        <v>0</v>
      </c>
      <c r="AW25" s="376">
        <v>0</v>
      </c>
      <c r="AX25" s="376">
        <v>0</v>
      </c>
      <c r="AY25" s="59"/>
    </row>
    <row r="26" spans="1:51" s="65" customFormat="1" ht="125.25" customHeight="1" x14ac:dyDescent="0.2">
      <c r="A26" s="59"/>
      <c r="B26" s="60" t="s">
        <v>41</v>
      </c>
      <c r="C26" s="60" t="s">
        <v>42</v>
      </c>
      <c r="D26" s="27" t="s">
        <v>1349</v>
      </c>
      <c r="E26" s="28" t="s">
        <v>1350</v>
      </c>
      <c r="F26" s="61">
        <v>2017730010013</v>
      </c>
      <c r="G26" s="28" t="s">
        <v>1351</v>
      </c>
      <c r="H26" s="66" t="s">
        <v>540</v>
      </c>
      <c r="I26" s="59" t="s">
        <v>541</v>
      </c>
      <c r="J26" s="376">
        <v>800</v>
      </c>
      <c r="K26" s="63" t="s">
        <v>517</v>
      </c>
      <c r="L26" s="59">
        <v>60000</v>
      </c>
      <c r="M26" s="376">
        <v>0</v>
      </c>
      <c r="N26" s="67">
        <v>60000</v>
      </c>
      <c r="O26" s="376">
        <v>0</v>
      </c>
      <c r="P26" s="376">
        <v>0</v>
      </c>
      <c r="Q26" s="376">
        <v>0</v>
      </c>
      <c r="R26" s="376">
        <v>0</v>
      </c>
      <c r="S26" s="376">
        <v>0</v>
      </c>
      <c r="T26" s="376">
        <v>0</v>
      </c>
      <c r="U26" s="376">
        <v>0</v>
      </c>
      <c r="V26" s="376">
        <v>0</v>
      </c>
      <c r="W26" s="376">
        <v>0</v>
      </c>
      <c r="X26" s="376">
        <v>0</v>
      </c>
      <c r="Y26" s="376">
        <v>0</v>
      </c>
      <c r="Z26" s="376">
        <v>0</v>
      </c>
      <c r="AA26" s="376">
        <v>0</v>
      </c>
      <c r="AB26" s="376">
        <v>0</v>
      </c>
      <c r="AC26" s="376">
        <v>0</v>
      </c>
      <c r="AD26" s="59" t="s">
        <v>187</v>
      </c>
      <c r="AE26" s="59" t="s">
        <v>518</v>
      </c>
      <c r="AF26" s="59" t="s">
        <v>519</v>
      </c>
      <c r="AG26" s="376">
        <v>58000</v>
      </c>
      <c r="AH26" s="376">
        <v>0</v>
      </c>
      <c r="AI26" s="376">
        <v>58000</v>
      </c>
      <c r="AJ26" s="376">
        <v>0</v>
      </c>
      <c r="AK26" s="376">
        <v>0</v>
      </c>
      <c r="AL26" s="376">
        <v>0</v>
      </c>
      <c r="AM26" s="376">
        <v>0</v>
      </c>
      <c r="AN26" s="376">
        <v>0</v>
      </c>
      <c r="AO26" s="376">
        <v>0</v>
      </c>
      <c r="AP26" s="376">
        <v>0</v>
      </c>
      <c r="AQ26" s="376">
        <v>0</v>
      </c>
      <c r="AR26" s="376">
        <v>0</v>
      </c>
      <c r="AS26" s="376">
        <v>0</v>
      </c>
      <c r="AT26" s="376">
        <v>0</v>
      </c>
      <c r="AU26" s="376">
        <v>0</v>
      </c>
      <c r="AV26" s="376">
        <v>0</v>
      </c>
      <c r="AW26" s="376">
        <v>0</v>
      </c>
      <c r="AX26" s="376">
        <v>0</v>
      </c>
      <c r="AY26" s="59"/>
    </row>
    <row r="27" spans="1:51" s="65" customFormat="1" ht="111" customHeight="1" x14ac:dyDescent="0.2">
      <c r="A27" s="59"/>
      <c r="B27" s="60" t="s">
        <v>41</v>
      </c>
      <c r="C27" s="60" t="s">
        <v>42</v>
      </c>
      <c r="D27" s="27" t="s">
        <v>1349</v>
      </c>
      <c r="E27" s="28" t="s">
        <v>1350</v>
      </c>
      <c r="F27" s="61">
        <v>211306201263</v>
      </c>
      <c r="G27" s="28" t="s">
        <v>1348</v>
      </c>
      <c r="H27" s="62" t="s">
        <v>542</v>
      </c>
      <c r="I27" s="59" t="s">
        <v>543</v>
      </c>
      <c r="J27" s="376">
        <v>20000</v>
      </c>
      <c r="K27" s="63" t="s">
        <v>517</v>
      </c>
      <c r="L27" s="59">
        <v>99499</v>
      </c>
      <c r="M27" s="376">
        <v>0</v>
      </c>
      <c r="N27" s="67">
        <v>99499</v>
      </c>
      <c r="O27" s="376">
        <v>0</v>
      </c>
      <c r="P27" s="376">
        <v>0</v>
      </c>
      <c r="Q27" s="376">
        <v>0</v>
      </c>
      <c r="R27" s="376">
        <v>0</v>
      </c>
      <c r="S27" s="376">
        <v>0</v>
      </c>
      <c r="T27" s="376">
        <v>0</v>
      </c>
      <c r="U27" s="376">
        <v>0</v>
      </c>
      <c r="V27" s="376">
        <v>0</v>
      </c>
      <c r="W27" s="376">
        <v>0</v>
      </c>
      <c r="X27" s="376">
        <v>0</v>
      </c>
      <c r="Y27" s="376">
        <v>0</v>
      </c>
      <c r="Z27" s="376">
        <v>0</v>
      </c>
      <c r="AA27" s="376">
        <v>0</v>
      </c>
      <c r="AB27" s="376">
        <v>0</v>
      </c>
      <c r="AC27" s="376">
        <v>0</v>
      </c>
      <c r="AD27" s="59" t="s">
        <v>187</v>
      </c>
      <c r="AE27" s="59" t="s">
        <v>518</v>
      </c>
      <c r="AF27" s="59" t="s">
        <v>519</v>
      </c>
      <c r="AG27" s="376">
        <v>0</v>
      </c>
      <c r="AH27" s="376">
        <v>0</v>
      </c>
      <c r="AI27" s="376">
        <v>0</v>
      </c>
      <c r="AJ27" s="376">
        <v>0</v>
      </c>
      <c r="AK27" s="376">
        <v>0</v>
      </c>
      <c r="AL27" s="376">
        <v>0</v>
      </c>
      <c r="AM27" s="376">
        <v>0</v>
      </c>
      <c r="AN27" s="376">
        <v>0</v>
      </c>
      <c r="AO27" s="376">
        <v>0</v>
      </c>
      <c r="AP27" s="376">
        <v>0</v>
      </c>
      <c r="AQ27" s="376">
        <v>0</v>
      </c>
      <c r="AR27" s="376">
        <v>0</v>
      </c>
      <c r="AS27" s="376">
        <v>0</v>
      </c>
      <c r="AT27" s="376">
        <v>0</v>
      </c>
      <c r="AU27" s="376">
        <v>0</v>
      </c>
      <c r="AV27" s="376">
        <v>0</v>
      </c>
      <c r="AW27" s="376">
        <v>0</v>
      </c>
      <c r="AX27" s="376">
        <v>0</v>
      </c>
      <c r="AY27" s="59"/>
    </row>
    <row r="28" spans="1:51" s="59" customFormat="1" ht="133.5" customHeight="1" x14ac:dyDescent="0.2">
      <c r="B28" s="60" t="s">
        <v>41</v>
      </c>
      <c r="C28" s="60" t="s">
        <v>42</v>
      </c>
      <c r="D28" s="27" t="s">
        <v>1352</v>
      </c>
      <c r="E28" s="28" t="s">
        <v>1353</v>
      </c>
      <c r="F28" s="61">
        <v>2017730010054</v>
      </c>
      <c r="G28" s="28" t="s">
        <v>1348</v>
      </c>
      <c r="H28" s="68" t="s">
        <v>544</v>
      </c>
      <c r="I28" s="59" t="s">
        <v>545</v>
      </c>
      <c r="J28" s="376">
        <v>0.93</v>
      </c>
      <c r="K28" s="63" t="s">
        <v>517</v>
      </c>
      <c r="L28" s="59">
        <v>0</v>
      </c>
      <c r="M28" s="376">
        <v>0</v>
      </c>
      <c r="N28" s="67">
        <v>0</v>
      </c>
      <c r="O28" s="376">
        <v>0</v>
      </c>
      <c r="P28" s="376">
        <v>0</v>
      </c>
      <c r="Q28" s="376">
        <v>0</v>
      </c>
      <c r="R28" s="376">
        <v>0</v>
      </c>
      <c r="S28" s="376">
        <v>0</v>
      </c>
      <c r="T28" s="376">
        <v>0</v>
      </c>
      <c r="U28" s="376">
        <v>0</v>
      </c>
      <c r="V28" s="376">
        <v>0</v>
      </c>
      <c r="W28" s="376">
        <v>0</v>
      </c>
      <c r="X28" s="376">
        <v>0</v>
      </c>
      <c r="Y28" s="376">
        <v>0</v>
      </c>
      <c r="Z28" s="376">
        <v>0</v>
      </c>
      <c r="AA28" s="376">
        <v>0</v>
      </c>
      <c r="AB28" s="376">
        <v>0</v>
      </c>
      <c r="AC28" s="376">
        <v>0</v>
      </c>
      <c r="AD28" s="59" t="s">
        <v>187</v>
      </c>
      <c r="AE28" s="59" t="s">
        <v>518</v>
      </c>
      <c r="AF28" s="59" t="s">
        <v>519</v>
      </c>
      <c r="AG28" s="376">
        <v>0</v>
      </c>
      <c r="AH28" s="376">
        <v>0</v>
      </c>
      <c r="AI28" s="376">
        <v>0</v>
      </c>
      <c r="AJ28" s="376">
        <v>0</v>
      </c>
      <c r="AK28" s="376">
        <v>0</v>
      </c>
      <c r="AL28" s="376">
        <v>0</v>
      </c>
      <c r="AM28" s="376">
        <v>0</v>
      </c>
      <c r="AN28" s="376">
        <v>0</v>
      </c>
      <c r="AO28" s="376">
        <v>0</v>
      </c>
      <c r="AP28" s="376">
        <v>0</v>
      </c>
      <c r="AQ28" s="376">
        <v>0</v>
      </c>
      <c r="AR28" s="376">
        <v>0</v>
      </c>
      <c r="AS28" s="376">
        <v>0</v>
      </c>
      <c r="AT28" s="376">
        <v>0</v>
      </c>
      <c r="AU28" s="376">
        <v>0</v>
      </c>
      <c r="AV28" s="376">
        <v>0</v>
      </c>
      <c r="AW28" s="376">
        <v>0</v>
      </c>
      <c r="AX28" s="376">
        <v>0</v>
      </c>
    </row>
    <row r="29" spans="1:51" s="65" customFormat="1" ht="121.5" customHeight="1" x14ac:dyDescent="0.2">
      <c r="A29" s="59"/>
      <c r="B29" s="60" t="s">
        <v>41</v>
      </c>
      <c r="C29" s="60" t="s">
        <v>42</v>
      </c>
      <c r="D29" s="27" t="s">
        <v>1352</v>
      </c>
      <c r="E29" s="28" t="s">
        <v>1353</v>
      </c>
      <c r="F29" s="61">
        <v>2017730010054</v>
      </c>
      <c r="G29" s="28" t="s">
        <v>1348</v>
      </c>
      <c r="H29" s="69" t="s">
        <v>546</v>
      </c>
      <c r="I29" s="59" t="s">
        <v>547</v>
      </c>
      <c r="J29" s="376">
        <v>0.92400000000000004</v>
      </c>
      <c r="K29" s="63" t="s">
        <v>517</v>
      </c>
      <c r="L29" s="59">
        <v>0</v>
      </c>
      <c r="M29" s="376">
        <v>0</v>
      </c>
      <c r="N29" s="67">
        <v>0</v>
      </c>
      <c r="O29" s="376">
        <v>0</v>
      </c>
      <c r="P29" s="376">
        <v>0</v>
      </c>
      <c r="Q29" s="376">
        <v>0</v>
      </c>
      <c r="R29" s="376">
        <v>0</v>
      </c>
      <c r="S29" s="376">
        <v>0</v>
      </c>
      <c r="T29" s="376">
        <v>0</v>
      </c>
      <c r="U29" s="376">
        <v>0</v>
      </c>
      <c r="V29" s="376">
        <v>0</v>
      </c>
      <c r="W29" s="376">
        <v>0</v>
      </c>
      <c r="X29" s="376">
        <v>0</v>
      </c>
      <c r="Y29" s="376">
        <v>0</v>
      </c>
      <c r="Z29" s="376">
        <v>0</v>
      </c>
      <c r="AA29" s="376">
        <v>0</v>
      </c>
      <c r="AB29" s="376">
        <v>0</v>
      </c>
      <c r="AC29" s="376">
        <v>0</v>
      </c>
      <c r="AD29" s="59" t="s">
        <v>187</v>
      </c>
      <c r="AE29" s="59" t="s">
        <v>518</v>
      </c>
      <c r="AF29" s="59" t="s">
        <v>519</v>
      </c>
      <c r="AG29" s="376">
        <v>0</v>
      </c>
      <c r="AH29" s="376">
        <v>0</v>
      </c>
      <c r="AI29" s="376">
        <v>0</v>
      </c>
      <c r="AJ29" s="376">
        <v>0</v>
      </c>
      <c r="AK29" s="376">
        <v>0</v>
      </c>
      <c r="AL29" s="376">
        <v>0</v>
      </c>
      <c r="AM29" s="376">
        <v>0</v>
      </c>
      <c r="AN29" s="376">
        <v>0</v>
      </c>
      <c r="AO29" s="376">
        <v>0</v>
      </c>
      <c r="AP29" s="376">
        <v>0</v>
      </c>
      <c r="AQ29" s="376">
        <v>0</v>
      </c>
      <c r="AR29" s="376">
        <v>0</v>
      </c>
      <c r="AS29" s="376">
        <v>0</v>
      </c>
      <c r="AT29" s="376">
        <v>0</v>
      </c>
      <c r="AU29" s="376">
        <v>0</v>
      </c>
      <c r="AV29" s="376">
        <v>0</v>
      </c>
      <c r="AW29" s="376">
        <v>0</v>
      </c>
      <c r="AX29" s="376">
        <v>0</v>
      </c>
      <c r="AY29" s="59"/>
    </row>
    <row r="30" spans="1:51" s="59" customFormat="1" ht="106.5" customHeight="1" x14ac:dyDescent="0.2">
      <c r="B30" s="60" t="s">
        <v>41</v>
      </c>
      <c r="C30" s="60" t="s">
        <v>42</v>
      </c>
      <c r="D30" s="27" t="s">
        <v>1354</v>
      </c>
      <c r="E30" s="28" t="s">
        <v>1355</v>
      </c>
      <c r="F30" s="61">
        <v>2017730010053</v>
      </c>
      <c r="G30" s="28" t="s">
        <v>1356</v>
      </c>
      <c r="H30" s="69" t="s">
        <v>548</v>
      </c>
      <c r="I30" s="59" t="s">
        <v>549</v>
      </c>
      <c r="J30" s="376">
        <v>1</v>
      </c>
      <c r="K30" s="63" t="s">
        <v>517</v>
      </c>
      <c r="L30" s="59">
        <v>50000</v>
      </c>
      <c r="M30" s="376">
        <v>0</v>
      </c>
      <c r="N30" s="67">
        <v>50000</v>
      </c>
      <c r="O30" s="376">
        <v>0</v>
      </c>
      <c r="P30" s="376">
        <v>0</v>
      </c>
      <c r="Q30" s="376">
        <v>0</v>
      </c>
      <c r="R30" s="376">
        <v>0</v>
      </c>
      <c r="S30" s="376">
        <v>0</v>
      </c>
      <c r="T30" s="376">
        <v>0</v>
      </c>
      <c r="U30" s="376">
        <v>0</v>
      </c>
      <c r="V30" s="376">
        <v>0</v>
      </c>
      <c r="W30" s="376">
        <v>0</v>
      </c>
      <c r="X30" s="376">
        <v>0</v>
      </c>
      <c r="Y30" s="376">
        <v>0</v>
      </c>
      <c r="Z30" s="376">
        <v>0</v>
      </c>
      <c r="AA30" s="376">
        <v>0</v>
      </c>
      <c r="AB30" s="376">
        <v>0</v>
      </c>
      <c r="AC30" s="376">
        <v>0</v>
      </c>
      <c r="AD30" s="59" t="s">
        <v>187</v>
      </c>
      <c r="AE30" s="59" t="s">
        <v>518</v>
      </c>
      <c r="AF30" s="59" t="s">
        <v>519</v>
      </c>
      <c r="AG30" s="376">
        <v>0</v>
      </c>
      <c r="AH30" s="376">
        <v>0</v>
      </c>
      <c r="AI30" s="376">
        <v>0</v>
      </c>
      <c r="AJ30" s="376">
        <v>0</v>
      </c>
      <c r="AK30" s="376">
        <v>0</v>
      </c>
      <c r="AL30" s="376">
        <v>0</v>
      </c>
      <c r="AM30" s="376">
        <v>0</v>
      </c>
      <c r="AN30" s="376">
        <v>0</v>
      </c>
      <c r="AO30" s="376">
        <v>0</v>
      </c>
      <c r="AP30" s="376">
        <v>0</v>
      </c>
      <c r="AQ30" s="376">
        <v>0</v>
      </c>
      <c r="AR30" s="376">
        <v>0</v>
      </c>
      <c r="AS30" s="376">
        <v>0</v>
      </c>
      <c r="AT30" s="376">
        <v>0</v>
      </c>
      <c r="AU30" s="376">
        <v>0</v>
      </c>
      <c r="AV30" s="376">
        <v>0</v>
      </c>
      <c r="AW30" s="376">
        <v>0</v>
      </c>
      <c r="AX30" s="376">
        <v>0</v>
      </c>
    </row>
    <row r="31" spans="1:51" s="59" customFormat="1" ht="110.25" customHeight="1" x14ac:dyDescent="0.2">
      <c r="B31" s="60" t="s">
        <v>41</v>
      </c>
      <c r="C31" s="60" t="s">
        <v>42</v>
      </c>
      <c r="D31" s="27" t="s">
        <v>1354</v>
      </c>
      <c r="E31" s="28" t="s">
        <v>1355</v>
      </c>
      <c r="F31" s="61">
        <v>2017730010053</v>
      </c>
      <c r="G31" s="28" t="s">
        <v>1356</v>
      </c>
      <c r="H31" s="69" t="s">
        <v>550</v>
      </c>
      <c r="I31" s="59" t="s">
        <v>551</v>
      </c>
      <c r="J31" s="376">
        <v>0.4</v>
      </c>
      <c r="K31" s="63" t="s">
        <v>517</v>
      </c>
      <c r="L31" s="59">
        <v>0</v>
      </c>
      <c r="M31" s="376">
        <v>0</v>
      </c>
      <c r="N31" s="67">
        <v>0</v>
      </c>
      <c r="O31" s="376">
        <v>0</v>
      </c>
      <c r="P31" s="376">
        <v>0</v>
      </c>
      <c r="Q31" s="376">
        <v>0</v>
      </c>
      <c r="R31" s="376">
        <v>0</v>
      </c>
      <c r="S31" s="376">
        <v>0</v>
      </c>
      <c r="T31" s="376">
        <v>0</v>
      </c>
      <c r="U31" s="376">
        <v>0</v>
      </c>
      <c r="V31" s="376">
        <v>0</v>
      </c>
      <c r="W31" s="376">
        <v>0</v>
      </c>
      <c r="X31" s="376">
        <v>0</v>
      </c>
      <c r="Y31" s="376">
        <v>0</v>
      </c>
      <c r="Z31" s="376">
        <v>0</v>
      </c>
      <c r="AA31" s="376">
        <v>0</v>
      </c>
      <c r="AB31" s="376">
        <v>0</v>
      </c>
      <c r="AC31" s="376">
        <v>0</v>
      </c>
      <c r="AD31" s="59" t="s">
        <v>187</v>
      </c>
      <c r="AE31" s="59" t="s">
        <v>518</v>
      </c>
      <c r="AF31" s="59" t="s">
        <v>519</v>
      </c>
      <c r="AG31" s="376">
        <v>0</v>
      </c>
      <c r="AH31" s="376">
        <v>0</v>
      </c>
      <c r="AI31" s="376">
        <v>0</v>
      </c>
      <c r="AJ31" s="376">
        <v>0</v>
      </c>
      <c r="AK31" s="376">
        <v>0</v>
      </c>
      <c r="AL31" s="376">
        <v>0</v>
      </c>
      <c r="AM31" s="376">
        <v>0</v>
      </c>
      <c r="AN31" s="376">
        <v>0</v>
      </c>
      <c r="AO31" s="376">
        <v>0</v>
      </c>
      <c r="AP31" s="376">
        <v>0</v>
      </c>
      <c r="AQ31" s="376">
        <v>0</v>
      </c>
      <c r="AR31" s="376">
        <v>0</v>
      </c>
      <c r="AS31" s="376">
        <v>0</v>
      </c>
      <c r="AT31" s="376">
        <v>0</v>
      </c>
      <c r="AU31" s="376">
        <v>0</v>
      </c>
      <c r="AV31" s="376">
        <v>0</v>
      </c>
      <c r="AW31" s="376">
        <v>0</v>
      </c>
      <c r="AX31" s="376">
        <v>0</v>
      </c>
    </row>
    <row r="32" spans="1:51" s="59" customFormat="1" ht="108.75" customHeight="1" x14ac:dyDescent="0.2">
      <c r="B32" s="60" t="s">
        <v>41</v>
      </c>
      <c r="C32" s="60" t="s">
        <v>42</v>
      </c>
      <c r="D32" s="27" t="s">
        <v>1354</v>
      </c>
      <c r="E32" s="28" t="s">
        <v>1355</v>
      </c>
      <c r="F32" s="61">
        <v>2017730010053</v>
      </c>
      <c r="G32" s="28" t="s">
        <v>1356</v>
      </c>
      <c r="H32" s="69" t="s">
        <v>552</v>
      </c>
      <c r="I32" s="59" t="s">
        <v>553</v>
      </c>
      <c r="J32" s="376">
        <v>1</v>
      </c>
      <c r="K32" s="63" t="s">
        <v>517</v>
      </c>
      <c r="L32" s="59">
        <v>360000</v>
      </c>
      <c r="M32" s="376">
        <v>0</v>
      </c>
      <c r="N32" s="67">
        <v>360000</v>
      </c>
      <c r="O32" s="376">
        <v>0</v>
      </c>
      <c r="P32" s="376">
        <v>0</v>
      </c>
      <c r="Q32" s="376">
        <v>0</v>
      </c>
      <c r="R32" s="376">
        <v>0</v>
      </c>
      <c r="S32" s="376">
        <v>0</v>
      </c>
      <c r="T32" s="376">
        <v>0</v>
      </c>
      <c r="U32" s="376">
        <v>0</v>
      </c>
      <c r="V32" s="376">
        <v>0</v>
      </c>
      <c r="W32" s="376">
        <v>0</v>
      </c>
      <c r="X32" s="376">
        <v>0</v>
      </c>
      <c r="Y32" s="376">
        <v>0</v>
      </c>
      <c r="Z32" s="376">
        <v>0</v>
      </c>
      <c r="AA32" s="376">
        <v>0</v>
      </c>
      <c r="AB32" s="376">
        <v>0</v>
      </c>
      <c r="AC32" s="376">
        <v>0</v>
      </c>
      <c r="AD32" s="59" t="s">
        <v>187</v>
      </c>
      <c r="AE32" s="59" t="s">
        <v>518</v>
      </c>
      <c r="AF32" s="59" t="s">
        <v>519</v>
      </c>
      <c r="AG32" s="376">
        <v>35000</v>
      </c>
      <c r="AH32" s="376">
        <v>0</v>
      </c>
      <c r="AI32" s="376">
        <v>35000</v>
      </c>
      <c r="AJ32" s="376">
        <v>0</v>
      </c>
      <c r="AK32" s="376">
        <v>0</v>
      </c>
      <c r="AL32" s="376">
        <v>0</v>
      </c>
      <c r="AM32" s="376">
        <v>0</v>
      </c>
      <c r="AN32" s="376">
        <v>0</v>
      </c>
      <c r="AO32" s="376">
        <v>0</v>
      </c>
      <c r="AP32" s="376">
        <v>0</v>
      </c>
      <c r="AQ32" s="376">
        <v>0</v>
      </c>
      <c r="AR32" s="376">
        <v>0</v>
      </c>
      <c r="AS32" s="376">
        <v>0</v>
      </c>
      <c r="AT32" s="376">
        <v>0</v>
      </c>
      <c r="AU32" s="376">
        <v>0</v>
      </c>
      <c r="AV32" s="376">
        <v>0</v>
      </c>
      <c r="AW32" s="376">
        <v>0</v>
      </c>
      <c r="AX32" s="376">
        <v>0</v>
      </c>
    </row>
    <row r="33" spans="1:51" s="59" customFormat="1" ht="108" customHeight="1" x14ac:dyDescent="0.2">
      <c r="B33" s="60" t="s">
        <v>41</v>
      </c>
      <c r="C33" s="60" t="s">
        <v>42</v>
      </c>
      <c r="D33" s="27" t="s">
        <v>1354</v>
      </c>
      <c r="E33" s="28" t="s">
        <v>1355</v>
      </c>
      <c r="F33" s="61">
        <v>2017730010053</v>
      </c>
      <c r="G33" s="28" t="s">
        <v>1356</v>
      </c>
      <c r="H33" s="69" t="s">
        <v>554</v>
      </c>
      <c r="I33" s="59" t="s">
        <v>555</v>
      </c>
      <c r="J33" s="376">
        <v>1</v>
      </c>
      <c r="K33" s="63" t="s">
        <v>517</v>
      </c>
      <c r="L33" s="59">
        <v>10500</v>
      </c>
      <c r="M33" s="376">
        <v>0</v>
      </c>
      <c r="N33" s="67">
        <v>10500</v>
      </c>
      <c r="O33" s="376">
        <v>0</v>
      </c>
      <c r="P33" s="376">
        <v>0</v>
      </c>
      <c r="Q33" s="376">
        <v>0</v>
      </c>
      <c r="R33" s="376">
        <v>0</v>
      </c>
      <c r="S33" s="376">
        <v>0</v>
      </c>
      <c r="T33" s="376">
        <v>0</v>
      </c>
      <c r="U33" s="376">
        <v>0</v>
      </c>
      <c r="V33" s="376">
        <v>0</v>
      </c>
      <c r="W33" s="376">
        <v>0</v>
      </c>
      <c r="X33" s="376">
        <v>0</v>
      </c>
      <c r="Y33" s="376">
        <v>0</v>
      </c>
      <c r="Z33" s="376">
        <v>0</v>
      </c>
      <c r="AA33" s="376">
        <v>0</v>
      </c>
      <c r="AB33" s="376">
        <v>0</v>
      </c>
      <c r="AC33" s="376">
        <v>0</v>
      </c>
      <c r="AD33" s="59" t="s">
        <v>187</v>
      </c>
      <c r="AE33" s="59" t="s">
        <v>518</v>
      </c>
      <c r="AF33" s="59" t="s">
        <v>519</v>
      </c>
      <c r="AG33" s="376">
        <v>10500</v>
      </c>
      <c r="AH33" s="376">
        <v>0</v>
      </c>
      <c r="AI33" s="376">
        <v>10500</v>
      </c>
      <c r="AJ33" s="376">
        <v>0</v>
      </c>
      <c r="AK33" s="376">
        <v>0</v>
      </c>
      <c r="AL33" s="376">
        <v>0</v>
      </c>
      <c r="AM33" s="376">
        <v>0</v>
      </c>
      <c r="AN33" s="376">
        <v>0</v>
      </c>
      <c r="AO33" s="376">
        <v>0</v>
      </c>
      <c r="AP33" s="376">
        <v>0</v>
      </c>
      <c r="AQ33" s="376">
        <v>0</v>
      </c>
      <c r="AR33" s="376">
        <v>0</v>
      </c>
      <c r="AS33" s="376">
        <v>0</v>
      </c>
      <c r="AT33" s="376">
        <v>0</v>
      </c>
      <c r="AU33" s="376">
        <v>0</v>
      </c>
      <c r="AV33" s="376">
        <v>0</v>
      </c>
      <c r="AW33" s="376">
        <v>0</v>
      </c>
      <c r="AX33" s="376">
        <v>0</v>
      </c>
    </row>
    <row r="34" spans="1:51" s="65" customFormat="1" ht="114.75" customHeight="1" x14ac:dyDescent="0.2">
      <c r="A34" s="59"/>
      <c r="B34" s="60" t="s">
        <v>41</v>
      </c>
      <c r="C34" s="60" t="s">
        <v>42</v>
      </c>
      <c r="D34" s="27" t="s">
        <v>1354</v>
      </c>
      <c r="E34" s="28" t="s">
        <v>1355</v>
      </c>
      <c r="F34" s="61">
        <v>2017730010053</v>
      </c>
      <c r="G34" s="28" t="s">
        <v>1356</v>
      </c>
      <c r="H34" s="69" t="s">
        <v>556</v>
      </c>
      <c r="I34" s="59" t="s">
        <v>557</v>
      </c>
      <c r="J34" s="376">
        <v>1</v>
      </c>
      <c r="K34" s="63" t="s">
        <v>517</v>
      </c>
      <c r="L34" s="59">
        <v>19500</v>
      </c>
      <c r="M34" s="376">
        <v>0</v>
      </c>
      <c r="N34" s="67">
        <v>19500</v>
      </c>
      <c r="O34" s="376">
        <v>0</v>
      </c>
      <c r="P34" s="376">
        <v>0</v>
      </c>
      <c r="Q34" s="376">
        <v>0</v>
      </c>
      <c r="R34" s="376">
        <v>0</v>
      </c>
      <c r="S34" s="376">
        <v>0</v>
      </c>
      <c r="T34" s="376">
        <v>0</v>
      </c>
      <c r="U34" s="376">
        <v>0</v>
      </c>
      <c r="V34" s="376">
        <v>0</v>
      </c>
      <c r="W34" s="376">
        <v>0</v>
      </c>
      <c r="X34" s="376">
        <v>0</v>
      </c>
      <c r="Y34" s="376">
        <v>0</v>
      </c>
      <c r="Z34" s="376">
        <v>0</v>
      </c>
      <c r="AA34" s="376">
        <v>0</v>
      </c>
      <c r="AB34" s="376">
        <v>0</v>
      </c>
      <c r="AC34" s="376">
        <v>0</v>
      </c>
      <c r="AD34" s="59" t="s">
        <v>187</v>
      </c>
      <c r="AE34" s="59" t="s">
        <v>518</v>
      </c>
      <c r="AF34" s="59" t="s">
        <v>519</v>
      </c>
      <c r="AG34" s="376">
        <v>15200</v>
      </c>
      <c r="AH34" s="376">
        <v>0</v>
      </c>
      <c r="AI34" s="376">
        <v>15200</v>
      </c>
      <c r="AJ34" s="376">
        <v>0</v>
      </c>
      <c r="AK34" s="376">
        <v>0</v>
      </c>
      <c r="AL34" s="376">
        <v>0</v>
      </c>
      <c r="AM34" s="376">
        <v>0</v>
      </c>
      <c r="AN34" s="376">
        <v>0</v>
      </c>
      <c r="AO34" s="376">
        <v>0</v>
      </c>
      <c r="AP34" s="376">
        <v>0</v>
      </c>
      <c r="AQ34" s="376">
        <v>0</v>
      </c>
      <c r="AR34" s="376">
        <v>0</v>
      </c>
      <c r="AS34" s="376">
        <v>0</v>
      </c>
      <c r="AT34" s="376">
        <v>0</v>
      </c>
      <c r="AU34" s="376">
        <v>0</v>
      </c>
      <c r="AV34" s="376">
        <v>0</v>
      </c>
      <c r="AW34" s="376">
        <v>0</v>
      </c>
      <c r="AX34" s="376">
        <v>0</v>
      </c>
      <c r="AY34" s="59"/>
    </row>
    <row r="35" spans="1:51" s="65" customFormat="1" ht="114.75" customHeight="1" x14ac:dyDescent="0.2">
      <c r="A35" s="59"/>
      <c r="B35" s="60" t="s">
        <v>41</v>
      </c>
      <c r="C35" s="60" t="s">
        <v>42</v>
      </c>
      <c r="D35" s="27" t="s">
        <v>1354</v>
      </c>
      <c r="E35" s="28" t="s">
        <v>1355</v>
      </c>
      <c r="F35" s="61">
        <v>2017730010053</v>
      </c>
      <c r="G35" s="28" t="s">
        <v>1356</v>
      </c>
      <c r="H35" s="69" t="s">
        <v>558</v>
      </c>
      <c r="I35" s="59" t="s">
        <v>559</v>
      </c>
      <c r="J35" s="376">
        <v>1</v>
      </c>
      <c r="K35" s="63" t="s">
        <v>517</v>
      </c>
      <c r="L35" s="59">
        <v>82000</v>
      </c>
      <c r="M35" s="376">
        <v>0</v>
      </c>
      <c r="N35" s="67">
        <v>82000</v>
      </c>
      <c r="O35" s="376">
        <v>0</v>
      </c>
      <c r="P35" s="376">
        <v>0</v>
      </c>
      <c r="Q35" s="376">
        <v>0</v>
      </c>
      <c r="R35" s="376">
        <v>0</v>
      </c>
      <c r="S35" s="376">
        <v>0</v>
      </c>
      <c r="T35" s="376">
        <v>0</v>
      </c>
      <c r="U35" s="376">
        <v>0</v>
      </c>
      <c r="V35" s="376">
        <v>0</v>
      </c>
      <c r="W35" s="376">
        <v>0</v>
      </c>
      <c r="X35" s="376">
        <v>0</v>
      </c>
      <c r="Y35" s="376">
        <v>0</v>
      </c>
      <c r="Z35" s="376">
        <v>0</v>
      </c>
      <c r="AA35" s="376">
        <v>0</v>
      </c>
      <c r="AB35" s="376">
        <v>0</v>
      </c>
      <c r="AC35" s="376">
        <v>0</v>
      </c>
      <c r="AD35" s="59" t="s">
        <v>187</v>
      </c>
      <c r="AE35" s="59" t="s">
        <v>518</v>
      </c>
      <c r="AF35" s="59" t="s">
        <v>519</v>
      </c>
      <c r="AG35" s="376">
        <v>30000</v>
      </c>
      <c r="AH35" s="376">
        <v>0</v>
      </c>
      <c r="AI35" s="376">
        <v>30000</v>
      </c>
      <c r="AJ35" s="376">
        <v>0</v>
      </c>
      <c r="AK35" s="376">
        <v>0</v>
      </c>
      <c r="AL35" s="376">
        <v>0</v>
      </c>
      <c r="AM35" s="376">
        <v>0</v>
      </c>
      <c r="AN35" s="376">
        <v>0</v>
      </c>
      <c r="AO35" s="376">
        <v>0</v>
      </c>
      <c r="AP35" s="376">
        <v>0</v>
      </c>
      <c r="AQ35" s="376">
        <v>0</v>
      </c>
      <c r="AR35" s="376">
        <v>0</v>
      </c>
      <c r="AS35" s="376">
        <v>0</v>
      </c>
      <c r="AT35" s="376">
        <v>0</v>
      </c>
      <c r="AU35" s="376">
        <v>0</v>
      </c>
      <c r="AV35" s="376">
        <v>0</v>
      </c>
      <c r="AW35" s="376">
        <v>0</v>
      </c>
      <c r="AX35" s="376">
        <v>0</v>
      </c>
      <c r="AY35" s="59"/>
    </row>
    <row r="36" spans="1:51" s="59" customFormat="1" ht="118.5" customHeight="1" x14ac:dyDescent="0.2">
      <c r="B36" s="60" t="s">
        <v>41</v>
      </c>
      <c r="C36" s="60" t="s">
        <v>42</v>
      </c>
      <c r="D36" s="27" t="s">
        <v>1354</v>
      </c>
      <c r="E36" s="28" t="s">
        <v>1355</v>
      </c>
      <c r="F36" s="61">
        <v>2017730010053</v>
      </c>
      <c r="G36" s="28" t="s">
        <v>1356</v>
      </c>
      <c r="H36" s="69" t="s">
        <v>560</v>
      </c>
      <c r="I36" s="59" t="s">
        <v>561</v>
      </c>
      <c r="J36" s="376">
        <v>1</v>
      </c>
      <c r="K36" s="63" t="s">
        <v>517</v>
      </c>
      <c r="L36" s="59">
        <v>10350</v>
      </c>
      <c r="M36" s="376">
        <v>0</v>
      </c>
      <c r="N36" s="67">
        <v>10350</v>
      </c>
      <c r="O36" s="376">
        <v>0</v>
      </c>
      <c r="P36" s="376">
        <v>0</v>
      </c>
      <c r="Q36" s="376">
        <v>0</v>
      </c>
      <c r="R36" s="376">
        <v>0</v>
      </c>
      <c r="S36" s="376">
        <v>0</v>
      </c>
      <c r="T36" s="376">
        <v>0</v>
      </c>
      <c r="U36" s="376">
        <v>0</v>
      </c>
      <c r="V36" s="376">
        <v>0</v>
      </c>
      <c r="W36" s="376">
        <v>0</v>
      </c>
      <c r="X36" s="376">
        <v>0</v>
      </c>
      <c r="Y36" s="376">
        <v>0</v>
      </c>
      <c r="Z36" s="376">
        <v>0</v>
      </c>
      <c r="AA36" s="376">
        <v>0</v>
      </c>
      <c r="AB36" s="376">
        <v>0</v>
      </c>
      <c r="AC36" s="376">
        <v>0</v>
      </c>
      <c r="AD36" s="59" t="s">
        <v>187</v>
      </c>
      <c r="AE36" s="59" t="s">
        <v>518</v>
      </c>
      <c r="AF36" s="59" t="s">
        <v>519</v>
      </c>
      <c r="AG36" s="376">
        <v>9400</v>
      </c>
      <c r="AH36" s="376">
        <v>0</v>
      </c>
      <c r="AI36" s="376">
        <v>9400</v>
      </c>
      <c r="AJ36" s="376">
        <v>0</v>
      </c>
      <c r="AK36" s="376">
        <v>0</v>
      </c>
      <c r="AL36" s="376">
        <v>0</v>
      </c>
      <c r="AM36" s="376">
        <v>0</v>
      </c>
      <c r="AN36" s="376">
        <v>0</v>
      </c>
      <c r="AO36" s="376">
        <v>0</v>
      </c>
      <c r="AP36" s="376">
        <v>0</v>
      </c>
      <c r="AQ36" s="376">
        <v>0</v>
      </c>
      <c r="AR36" s="376">
        <v>0</v>
      </c>
      <c r="AS36" s="376">
        <v>0</v>
      </c>
      <c r="AT36" s="376">
        <v>0</v>
      </c>
      <c r="AU36" s="376">
        <v>0</v>
      </c>
      <c r="AV36" s="376">
        <v>0</v>
      </c>
      <c r="AW36" s="376">
        <v>0</v>
      </c>
      <c r="AX36" s="376">
        <v>0</v>
      </c>
    </row>
    <row r="37" spans="1:51" s="59" customFormat="1" ht="117.75" customHeight="1" x14ac:dyDescent="0.2">
      <c r="B37" s="60" t="s">
        <v>41</v>
      </c>
      <c r="C37" s="60" t="s">
        <v>42</v>
      </c>
      <c r="D37" s="27" t="s">
        <v>1354</v>
      </c>
      <c r="E37" s="28" t="s">
        <v>1355</v>
      </c>
      <c r="F37" s="61">
        <v>2017730010053</v>
      </c>
      <c r="G37" s="28" t="s">
        <v>1356</v>
      </c>
      <c r="H37" s="69" t="s">
        <v>562</v>
      </c>
      <c r="I37" s="59" t="s">
        <v>563</v>
      </c>
      <c r="J37" s="376">
        <v>1</v>
      </c>
      <c r="K37" s="63" t="s">
        <v>517</v>
      </c>
      <c r="L37" s="59">
        <v>10000</v>
      </c>
      <c r="M37" s="376">
        <v>0</v>
      </c>
      <c r="N37" s="67">
        <v>10000</v>
      </c>
      <c r="O37" s="376">
        <v>0</v>
      </c>
      <c r="P37" s="376">
        <v>0</v>
      </c>
      <c r="Q37" s="376">
        <v>0</v>
      </c>
      <c r="R37" s="376">
        <v>0</v>
      </c>
      <c r="S37" s="376">
        <v>0</v>
      </c>
      <c r="T37" s="376">
        <v>0</v>
      </c>
      <c r="U37" s="376">
        <v>0</v>
      </c>
      <c r="V37" s="376">
        <v>0</v>
      </c>
      <c r="W37" s="376">
        <v>0</v>
      </c>
      <c r="X37" s="376">
        <v>0</v>
      </c>
      <c r="Y37" s="376">
        <v>0</v>
      </c>
      <c r="Z37" s="376">
        <v>0</v>
      </c>
      <c r="AA37" s="376">
        <v>0</v>
      </c>
      <c r="AB37" s="376">
        <v>0</v>
      </c>
      <c r="AC37" s="376">
        <v>0</v>
      </c>
      <c r="AD37" s="59" t="s">
        <v>187</v>
      </c>
      <c r="AE37" s="59" t="s">
        <v>518</v>
      </c>
      <c r="AF37" s="59" t="s">
        <v>519</v>
      </c>
      <c r="AG37" s="376">
        <v>9400</v>
      </c>
      <c r="AH37" s="376">
        <v>0</v>
      </c>
      <c r="AI37" s="376">
        <v>9400</v>
      </c>
      <c r="AJ37" s="376">
        <v>0</v>
      </c>
      <c r="AK37" s="376">
        <v>0</v>
      </c>
      <c r="AL37" s="376">
        <v>0</v>
      </c>
      <c r="AM37" s="376">
        <v>0</v>
      </c>
      <c r="AN37" s="376">
        <v>0</v>
      </c>
      <c r="AO37" s="376">
        <v>0</v>
      </c>
      <c r="AP37" s="376">
        <v>0</v>
      </c>
      <c r="AQ37" s="376">
        <v>0</v>
      </c>
      <c r="AR37" s="376">
        <v>0</v>
      </c>
      <c r="AS37" s="376">
        <v>0</v>
      </c>
      <c r="AT37" s="376">
        <v>0</v>
      </c>
      <c r="AU37" s="376">
        <v>0</v>
      </c>
      <c r="AV37" s="376">
        <v>0</v>
      </c>
      <c r="AW37" s="376">
        <v>0</v>
      </c>
      <c r="AX37" s="376">
        <v>0</v>
      </c>
    </row>
    <row r="38" spans="1:51" s="59" customFormat="1" ht="87.75" customHeight="1" x14ac:dyDescent="0.2">
      <c r="B38" s="60" t="s">
        <v>41</v>
      </c>
      <c r="C38" s="60" t="s">
        <v>42</v>
      </c>
      <c r="D38" s="27" t="s">
        <v>1357</v>
      </c>
      <c r="E38" s="28" t="s">
        <v>1358</v>
      </c>
      <c r="F38" s="61">
        <v>2017730010020</v>
      </c>
      <c r="G38" s="28" t="s">
        <v>1359</v>
      </c>
      <c r="H38" s="69" t="s">
        <v>564</v>
      </c>
      <c r="I38" s="70" t="s">
        <v>565</v>
      </c>
      <c r="J38" s="376">
        <v>1</v>
      </c>
      <c r="K38" s="63" t="s">
        <v>566</v>
      </c>
      <c r="L38" s="59">
        <v>196553</v>
      </c>
      <c r="M38" s="376">
        <v>0</v>
      </c>
      <c r="N38" s="71">
        <v>196553</v>
      </c>
      <c r="O38" s="376">
        <v>0</v>
      </c>
      <c r="P38" s="376">
        <v>0</v>
      </c>
      <c r="Q38" s="376">
        <v>0</v>
      </c>
      <c r="R38" s="376">
        <v>0</v>
      </c>
      <c r="S38" s="376">
        <v>0</v>
      </c>
      <c r="T38" s="376">
        <v>0</v>
      </c>
      <c r="U38" s="376">
        <v>0</v>
      </c>
      <c r="V38" s="376">
        <v>0</v>
      </c>
      <c r="W38" s="376">
        <v>0</v>
      </c>
      <c r="X38" s="376">
        <v>0</v>
      </c>
      <c r="Y38" s="376">
        <v>0</v>
      </c>
      <c r="Z38" s="376">
        <v>0</v>
      </c>
      <c r="AA38" s="376">
        <v>0</v>
      </c>
      <c r="AB38" s="376">
        <v>0</v>
      </c>
      <c r="AC38" s="376">
        <v>0</v>
      </c>
      <c r="AD38" s="59" t="s">
        <v>187</v>
      </c>
      <c r="AE38" s="59" t="s">
        <v>518</v>
      </c>
      <c r="AF38" s="59" t="s">
        <v>519</v>
      </c>
      <c r="AG38" s="376">
        <v>148800</v>
      </c>
      <c r="AH38" s="376">
        <v>0</v>
      </c>
      <c r="AI38" s="376">
        <v>148800</v>
      </c>
      <c r="AJ38" s="376">
        <v>0</v>
      </c>
      <c r="AK38" s="376">
        <v>0</v>
      </c>
      <c r="AL38" s="376">
        <v>0</v>
      </c>
      <c r="AM38" s="376">
        <v>0</v>
      </c>
      <c r="AN38" s="376">
        <v>0</v>
      </c>
      <c r="AO38" s="376">
        <v>0</v>
      </c>
      <c r="AP38" s="376">
        <v>0</v>
      </c>
      <c r="AQ38" s="376">
        <v>0</v>
      </c>
      <c r="AR38" s="376">
        <v>0</v>
      </c>
      <c r="AS38" s="376">
        <v>0</v>
      </c>
      <c r="AT38" s="376">
        <v>0</v>
      </c>
      <c r="AU38" s="376">
        <v>0</v>
      </c>
      <c r="AV38" s="376">
        <v>0</v>
      </c>
      <c r="AW38" s="376">
        <v>0</v>
      </c>
      <c r="AX38" s="376">
        <v>0</v>
      </c>
    </row>
    <row r="39" spans="1:51" s="65" customFormat="1" ht="109.5" customHeight="1" x14ac:dyDescent="0.2">
      <c r="A39" s="59"/>
      <c r="B39" s="60" t="s">
        <v>41</v>
      </c>
      <c r="C39" s="60" t="s">
        <v>42</v>
      </c>
      <c r="D39" s="27" t="s">
        <v>1357</v>
      </c>
      <c r="E39" s="28" t="s">
        <v>1358</v>
      </c>
      <c r="F39" s="61">
        <v>2017730010020</v>
      </c>
      <c r="G39" s="28" t="s">
        <v>1359</v>
      </c>
      <c r="H39" s="69" t="s">
        <v>567</v>
      </c>
      <c r="I39" s="70" t="s">
        <v>568</v>
      </c>
      <c r="J39" s="376">
        <v>1</v>
      </c>
      <c r="K39" s="63" t="s">
        <v>566</v>
      </c>
      <c r="L39" s="59">
        <v>0</v>
      </c>
      <c r="M39" s="376">
        <v>0</v>
      </c>
      <c r="N39" s="71">
        <v>0</v>
      </c>
      <c r="O39" s="376">
        <v>0</v>
      </c>
      <c r="P39" s="376">
        <v>0</v>
      </c>
      <c r="Q39" s="376">
        <v>0</v>
      </c>
      <c r="R39" s="376">
        <v>0</v>
      </c>
      <c r="S39" s="376">
        <v>0</v>
      </c>
      <c r="T39" s="376">
        <v>0</v>
      </c>
      <c r="U39" s="376">
        <v>0</v>
      </c>
      <c r="V39" s="376">
        <v>0</v>
      </c>
      <c r="W39" s="376">
        <v>0</v>
      </c>
      <c r="X39" s="376">
        <v>0</v>
      </c>
      <c r="Y39" s="376">
        <v>0</v>
      </c>
      <c r="Z39" s="376">
        <v>0</v>
      </c>
      <c r="AA39" s="376">
        <v>0</v>
      </c>
      <c r="AB39" s="376">
        <v>0</v>
      </c>
      <c r="AC39" s="376">
        <v>0</v>
      </c>
      <c r="AD39" s="59" t="s">
        <v>187</v>
      </c>
      <c r="AE39" s="59" t="s">
        <v>518</v>
      </c>
      <c r="AF39" s="59" t="s">
        <v>519</v>
      </c>
      <c r="AG39" s="376">
        <v>0</v>
      </c>
      <c r="AH39" s="376">
        <v>0</v>
      </c>
      <c r="AI39" s="376">
        <v>0</v>
      </c>
      <c r="AJ39" s="376">
        <v>0</v>
      </c>
      <c r="AK39" s="376">
        <v>0</v>
      </c>
      <c r="AL39" s="376">
        <v>0</v>
      </c>
      <c r="AM39" s="376">
        <v>0</v>
      </c>
      <c r="AN39" s="376">
        <v>0</v>
      </c>
      <c r="AO39" s="376">
        <v>0</v>
      </c>
      <c r="AP39" s="376">
        <v>0</v>
      </c>
      <c r="AQ39" s="376">
        <v>0</v>
      </c>
      <c r="AR39" s="376">
        <v>0</v>
      </c>
      <c r="AS39" s="376">
        <v>0</v>
      </c>
      <c r="AT39" s="376">
        <v>0</v>
      </c>
      <c r="AU39" s="376">
        <v>0</v>
      </c>
      <c r="AV39" s="376">
        <v>0</v>
      </c>
      <c r="AW39" s="376">
        <v>0</v>
      </c>
      <c r="AX39" s="376">
        <v>0</v>
      </c>
      <c r="AY39" s="59"/>
    </row>
    <row r="40" spans="1:51" s="59" customFormat="1" ht="109.5" customHeight="1" x14ac:dyDescent="0.2">
      <c r="B40" s="60" t="s">
        <v>41</v>
      </c>
      <c r="C40" s="60" t="s">
        <v>42</v>
      </c>
      <c r="D40" s="27" t="s">
        <v>1357</v>
      </c>
      <c r="E40" s="28" t="s">
        <v>1358</v>
      </c>
      <c r="F40" s="61">
        <v>2017730010020</v>
      </c>
      <c r="G40" s="28" t="s">
        <v>1359</v>
      </c>
      <c r="H40" s="69" t="s">
        <v>569</v>
      </c>
      <c r="I40" s="70" t="s">
        <v>570</v>
      </c>
      <c r="J40" s="376">
        <v>708</v>
      </c>
      <c r="K40" s="63" t="s">
        <v>566</v>
      </c>
      <c r="L40" s="59">
        <v>103200</v>
      </c>
      <c r="M40" s="376">
        <v>0</v>
      </c>
      <c r="N40" s="71">
        <v>103200</v>
      </c>
      <c r="O40" s="376">
        <v>0</v>
      </c>
      <c r="P40" s="376">
        <v>0</v>
      </c>
      <c r="Q40" s="376">
        <v>0</v>
      </c>
      <c r="R40" s="376">
        <v>0</v>
      </c>
      <c r="S40" s="376">
        <v>0</v>
      </c>
      <c r="T40" s="376">
        <v>0</v>
      </c>
      <c r="U40" s="376">
        <v>0</v>
      </c>
      <c r="V40" s="376">
        <v>0</v>
      </c>
      <c r="W40" s="376">
        <v>0</v>
      </c>
      <c r="X40" s="376">
        <v>0</v>
      </c>
      <c r="Y40" s="376">
        <v>0</v>
      </c>
      <c r="Z40" s="376">
        <v>0</v>
      </c>
      <c r="AA40" s="376">
        <v>0</v>
      </c>
      <c r="AB40" s="376">
        <v>0</v>
      </c>
      <c r="AC40" s="376">
        <v>0</v>
      </c>
      <c r="AD40" s="59" t="s">
        <v>187</v>
      </c>
      <c r="AE40" s="59" t="s">
        <v>518</v>
      </c>
      <c r="AF40" s="59" t="s">
        <v>519</v>
      </c>
      <c r="AG40" s="376">
        <v>91200</v>
      </c>
      <c r="AH40" s="376">
        <v>0</v>
      </c>
      <c r="AI40" s="376">
        <v>91200</v>
      </c>
      <c r="AJ40" s="376">
        <v>0</v>
      </c>
      <c r="AK40" s="376">
        <v>0</v>
      </c>
      <c r="AL40" s="376">
        <v>0</v>
      </c>
      <c r="AM40" s="376">
        <v>0</v>
      </c>
      <c r="AN40" s="376">
        <v>0</v>
      </c>
      <c r="AO40" s="376">
        <v>0</v>
      </c>
      <c r="AP40" s="376">
        <v>0</v>
      </c>
      <c r="AQ40" s="376">
        <v>0</v>
      </c>
      <c r="AR40" s="376">
        <v>0</v>
      </c>
      <c r="AS40" s="376">
        <v>0</v>
      </c>
      <c r="AT40" s="376">
        <v>0</v>
      </c>
      <c r="AU40" s="376">
        <v>0</v>
      </c>
      <c r="AV40" s="376">
        <v>0</v>
      </c>
      <c r="AW40" s="376">
        <v>0</v>
      </c>
      <c r="AX40" s="376">
        <v>0</v>
      </c>
    </row>
    <row r="41" spans="1:51" s="59" customFormat="1" ht="80.25" customHeight="1" x14ac:dyDescent="0.2">
      <c r="B41" s="60" t="s">
        <v>41</v>
      </c>
      <c r="C41" s="60" t="s">
        <v>42</v>
      </c>
      <c r="D41" s="27" t="s">
        <v>1357</v>
      </c>
      <c r="E41" s="28" t="s">
        <v>1358</v>
      </c>
      <c r="F41" s="61">
        <v>2017730010020</v>
      </c>
      <c r="G41" s="28" t="s">
        <v>1359</v>
      </c>
      <c r="H41" s="69" t="s">
        <v>571</v>
      </c>
      <c r="I41" s="70" t="s">
        <v>572</v>
      </c>
      <c r="J41" s="376">
        <v>8</v>
      </c>
      <c r="K41" s="63" t="s">
        <v>566</v>
      </c>
      <c r="L41" s="59">
        <v>39413</v>
      </c>
      <c r="M41" s="376">
        <v>0</v>
      </c>
      <c r="N41" s="71">
        <v>39413</v>
      </c>
      <c r="O41" s="376">
        <v>0</v>
      </c>
      <c r="P41" s="376">
        <v>0</v>
      </c>
      <c r="Q41" s="376">
        <v>0</v>
      </c>
      <c r="R41" s="376">
        <v>0</v>
      </c>
      <c r="S41" s="376">
        <v>0</v>
      </c>
      <c r="T41" s="376">
        <v>0</v>
      </c>
      <c r="U41" s="376">
        <v>0</v>
      </c>
      <c r="V41" s="376">
        <v>0</v>
      </c>
      <c r="W41" s="376">
        <v>0</v>
      </c>
      <c r="X41" s="376">
        <v>0</v>
      </c>
      <c r="Y41" s="376">
        <v>0</v>
      </c>
      <c r="Z41" s="376">
        <v>0</v>
      </c>
      <c r="AA41" s="376">
        <v>0</v>
      </c>
      <c r="AB41" s="376">
        <v>0</v>
      </c>
      <c r="AC41" s="376">
        <v>0</v>
      </c>
      <c r="AD41" s="59" t="s">
        <v>187</v>
      </c>
      <c r="AE41" s="59" t="s">
        <v>518</v>
      </c>
      <c r="AF41" s="59" t="s">
        <v>519</v>
      </c>
      <c r="AG41" s="376">
        <v>32800</v>
      </c>
      <c r="AH41" s="376">
        <v>0</v>
      </c>
      <c r="AI41" s="376">
        <v>32800</v>
      </c>
      <c r="AJ41" s="376">
        <v>0</v>
      </c>
      <c r="AK41" s="376">
        <v>0</v>
      </c>
      <c r="AL41" s="376">
        <v>0</v>
      </c>
      <c r="AM41" s="376">
        <v>0</v>
      </c>
      <c r="AN41" s="376">
        <v>0</v>
      </c>
      <c r="AO41" s="376">
        <v>0</v>
      </c>
      <c r="AP41" s="376">
        <v>0</v>
      </c>
      <c r="AQ41" s="376">
        <v>0</v>
      </c>
      <c r="AR41" s="376">
        <v>0</v>
      </c>
      <c r="AS41" s="376">
        <v>0</v>
      </c>
      <c r="AT41" s="376">
        <v>0</v>
      </c>
      <c r="AU41" s="376">
        <v>0</v>
      </c>
      <c r="AV41" s="376">
        <v>0</v>
      </c>
      <c r="AW41" s="376">
        <v>0</v>
      </c>
      <c r="AX41" s="376">
        <v>0</v>
      </c>
    </row>
    <row r="42" spans="1:51" s="65" customFormat="1" ht="89.25" x14ac:dyDescent="0.2">
      <c r="A42" s="59"/>
      <c r="B42" s="60" t="s">
        <v>41</v>
      </c>
      <c r="C42" s="60" t="s">
        <v>42</v>
      </c>
      <c r="D42" s="27" t="s">
        <v>1357</v>
      </c>
      <c r="E42" s="28" t="s">
        <v>1358</v>
      </c>
      <c r="F42" s="61">
        <v>2017730010020</v>
      </c>
      <c r="G42" s="28" t="s">
        <v>1359</v>
      </c>
      <c r="H42" s="69" t="s">
        <v>573</v>
      </c>
      <c r="I42" s="70" t="s">
        <v>574</v>
      </c>
      <c r="J42" s="376">
        <v>3</v>
      </c>
      <c r="K42" s="63" t="s">
        <v>566</v>
      </c>
      <c r="L42" s="59">
        <v>7500</v>
      </c>
      <c r="M42" s="376">
        <v>0</v>
      </c>
      <c r="N42" s="71">
        <v>7500</v>
      </c>
      <c r="O42" s="376">
        <v>0</v>
      </c>
      <c r="P42" s="376">
        <v>0</v>
      </c>
      <c r="Q42" s="376">
        <v>0</v>
      </c>
      <c r="R42" s="376">
        <v>0</v>
      </c>
      <c r="S42" s="376">
        <v>0</v>
      </c>
      <c r="T42" s="376">
        <v>0</v>
      </c>
      <c r="U42" s="376">
        <v>0</v>
      </c>
      <c r="V42" s="376">
        <v>0</v>
      </c>
      <c r="W42" s="376">
        <v>0</v>
      </c>
      <c r="X42" s="376">
        <v>0</v>
      </c>
      <c r="Y42" s="376">
        <v>0</v>
      </c>
      <c r="Z42" s="376">
        <v>0</v>
      </c>
      <c r="AA42" s="376">
        <v>0</v>
      </c>
      <c r="AB42" s="376">
        <v>0</v>
      </c>
      <c r="AC42" s="376">
        <v>0</v>
      </c>
      <c r="AD42" s="59" t="s">
        <v>187</v>
      </c>
      <c r="AE42" s="59" t="s">
        <v>518</v>
      </c>
      <c r="AF42" s="59" t="s">
        <v>519</v>
      </c>
      <c r="AG42" s="376">
        <v>6000</v>
      </c>
      <c r="AH42" s="376">
        <v>0</v>
      </c>
      <c r="AI42" s="376">
        <v>6000</v>
      </c>
      <c r="AJ42" s="376">
        <v>0</v>
      </c>
      <c r="AK42" s="376">
        <v>0</v>
      </c>
      <c r="AL42" s="376">
        <v>0</v>
      </c>
      <c r="AM42" s="376">
        <v>0</v>
      </c>
      <c r="AN42" s="376">
        <v>0</v>
      </c>
      <c r="AO42" s="376">
        <v>0</v>
      </c>
      <c r="AP42" s="376">
        <v>0</v>
      </c>
      <c r="AQ42" s="376">
        <v>0</v>
      </c>
      <c r="AR42" s="376">
        <v>0</v>
      </c>
      <c r="AS42" s="376">
        <v>0</v>
      </c>
      <c r="AT42" s="376">
        <v>0</v>
      </c>
      <c r="AU42" s="376">
        <v>0</v>
      </c>
      <c r="AV42" s="376">
        <v>0</v>
      </c>
      <c r="AW42" s="376">
        <v>0</v>
      </c>
      <c r="AX42" s="376">
        <v>0</v>
      </c>
      <c r="AY42" s="59"/>
    </row>
    <row r="43" spans="1:51" s="65" customFormat="1" ht="89.25" x14ac:dyDescent="0.2">
      <c r="A43" s="59"/>
      <c r="B43" s="60" t="s">
        <v>41</v>
      </c>
      <c r="C43" s="60" t="s">
        <v>42</v>
      </c>
      <c r="D43" s="27" t="s">
        <v>1357</v>
      </c>
      <c r="E43" s="28" t="s">
        <v>1358</v>
      </c>
      <c r="F43" s="61">
        <v>2017730010020</v>
      </c>
      <c r="G43" s="28" t="s">
        <v>1359</v>
      </c>
      <c r="H43" s="62" t="s">
        <v>575</v>
      </c>
      <c r="I43" s="70" t="s">
        <v>576</v>
      </c>
      <c r="J43" s="376">
        <v>1</v>
      </c>
      <c r="K43" s="63" t="s">
        <v>566</v>
      </c>
      <c r="L43" s="59">
        <v>0</v>
      </c>
      <c r="M43" s="376">
        <v>0</v>
      </c>
      <c r="N43" s="71">
        <v>0</v>
      </c>
      <c r="O43" s="376">
        <v>0</v>
      </c>
      <c r="P43" s="376">
        <v>0</v>
      </c>
      <c r="Q43" s="376">
        <v>0</v>
      </c>
      <c r="R43" s="376">
        <v>0</v>
      </c>
      <c r="S43" s="376">
        <v>0</v>
      </c>
      <c r="T43" s="376">
        <v>0</v>
      </c>
      <c r="U43" s="376">
        <v>0</v>
      </c>
      <c r="V43" s="376">
        <v>0</v>
      </c>
      <c r="W43" s="376">
        <v>0</v>
      </c>
      <c r="X43" s="376">
        <v>0</v>
      </c>
      <c r="Y43" s="376">
        <v>0</v>
      </c>
      <c r="Z43" s="376">
        <v>0</v>
      </c>
      <c r="AA43" s="376">
        <v>0</v>
      </c>
      <c r="AB43" s="376">
        <v>0</v>
      </c>
      <c r="AC43" s="376">
        <v>0</v>
      </c>
      <c r="AD43" s="59" t="s">
        <v>187</v>
      </c>
      <c r="AE43" s="59" t="s">
        <v>518</v>
      </c>
      <c r="AF43" s="59" t="s">
        <v>519</v>
      </c>
      <c r="AG43" s="376">
        <v>0</v>
      </c>
      <c r="AH43" s="376">
        <v>0</v>
      </c>
      <c r="AI43" s="376">
        <v>0</v>
      </c>
      <c r="AJ43" s="376">
        <v>0</v>
      </c>
      <c r="AK43" s="376">
        <v>0</v>
      </c>
      <c r="AL43" s="376">
        <v>0</v>
      </c>
      <c r="AM43" s="376">
        <v>0</v>
      </c>
      <c r="AN43" s="376">
        <v>0</v>
      </c>
      <c r="AO43" s="376">
        <v>0</v>
      </c>
      <c r="AP43" s="376">
        <v>0</v>
      </c>
      <c r="AQ43" s="376">
        <v>0</v>
      </c>
      <c r="AR43" s="376">
        <v>0</v>
      </c>
      <c r="AS43" s="376">
        <v>0</v>
      </c>
      <c r="AT43" s="376">
        <v>0</v>
      </c>
      <c r="AU43" s="376">
        <v>0</v>
      </c>
      <c r="AV43" s="376">
        <v>0</v>
      </c>
      <c r="AW43" s="376">
        <v>0</v>
      </c>
      <c r="AX43" s="376">
        <v>0</v>
      </c>
      <c r="AY43" s="59"/>
    </row>
    <row r="44" spans="1:51" s="65" customFormat="1" ht="90.75" customHeight="1" x14ac:dyDescent="0.2">
      <c r="A44" s="59"/>
      <c r="B44" s="60" t="s">
        <v>41</v>
      </c>
      <c r="C44" s="60" t="s">
        <v>42</v>
      </c>
      <c r="D44" s="27" t="s">
        <v>1357</v>
      </c>
      <c r="E44" s="28" t="s">
        <v>1358</v>
      </c>
      <c r="F44" s="61">
        <v>2017730010020</v>
      </c>
      <c r="G44" s="28" t="s">
        <v>1359</v>
      </c>
      <c r="H44" s="69" t="s">
        <v>577</v>
      </c>
      <c r="I44" s="70" t="s">
        <v>578</v>
      </c>
      <c r="J44" s="376">
        <v>20</v>
      </c>
      <c r="K44" s="63" t="s">
        <v>566</v>
      </c>
      <c r="L44" s="59">
        <v>10000</v>
      </c>
      <c r="M44" s="376">
        <v>0</v>
      </c>
      <c r="N44" s="71">
        <v>10000</v>
      </c>
      <c r="O44" s="376">
        <v>0</v>
      </c>
      <c r="P44" s="376">
        <v>0</v>
      </c>
      <c r="Q44" s="376">
        <v>0</v>
      </c>
      <c r="R44" s="376">
        <v>0</v>
      </c>
      <c r="S44" s="376">
        <v>0</v>
      </c>
      <c r="T44" s="376">
        <v>0</v>
      </c>
      <c r="U44" s="376">
        <v>0</v>
      </c>
      <c r="V44" s="376">
        <v>0</v>
      </c>
      <c r="W44" s="376">
        <v>0</v>
      </c>
      <c r="X44" s="376">
        <v>0</v>
      </c>
      <c r="Y44" s="376">
        <v>0</v>
      </c>
      <c r="Z44" s="376">
        <v>0</v>
      </c>
      <c r="AA44" s="376">
        <v>0</v>
      </c>
      <c r="AB44" s="376">
        <v>0</v>
      </c>
      <c r="AC44" s="376">
        <v>0</v>
      </c>
      <c r="AD44" s="59" t="s">
        <v>187</v>
      </c>
      <c r="AE44" s="59" t="s">
        <v>518</v>
      </c>
      <c r="AF44" s="59" t="s">
        <v>519</v>
      </c>
      <c r="AG44" s="376">
        <v>0</v>
      </c>
      <c r="AH44" s="376">
        <v>0</v>
      </c>
      <c r="AI44" s="376">
        <v>0</v>
      </c>
      <c r="AJ44" s="376">
        <v>0</v>
      </c>
      <c r="AK44" s="376">
        <v>0</v>
      </c>
      <c r="AL44" s="376">
        <v>0</v>
      </c>
      <c r="AM44" s="376">
        <v>0</v>
      </c>
      <c r="AN44" s="376">
        <v>0</v>
      </c>
      <c r="AO44" s="376">
        <v>0</v>
      </c>
      <c r="AP44" s="376">
        <v>0</v>
      </c>
      <c r="AQ44" s="376">
        <v>0</v>
      </c>
      <c r="AR44" s="376">
        <v>0</v>
      </c>
      <c r="AS44" s="376">
        <v>0</v>
      </c>
      <c r="AT44" s="376">
        <v>0</v>
      </c>
      <c r="AU44" s="376">
        <v>0</v>
      </c>
      <c r="AV44" s="376">
        <v>0</v>
      </c>
      <c r="AW44" s="376">
        <v>0</v>
      </c>
      <c r="AX44" s="376">
        <v>0</v>
      </c>
      <c r="AY44" s="59"/>
    </row>
    <row r="45" spans="1:51" s="59" customFormat="1" ht="90.75" customHeight="1" x14ac:dyDescent="0.2">
      <c r="B45" s="60" t="s">
        <v>41</v>
      </c>
      <c r="C45" s="60" t="s">
        <v>42</v>
      </c>
      <c r="D45" s="27" t="s">
        <v>1357</v>
      </c>
      <c r="E45" s="28" t="s">
        <v>1358</v>
      </c>
      <c r="F45" s="61">
        <v>2017730010020</v>
      </c>
      <c r="G45" s="28" t="s">
        <v>1359</v>
      </c>
      <c r="H45" s="69" t="s">
        <v>579</v>
      </c>
      <c r="I45" s="70" t="s">
        <v>580</v>
      </c>
      <c r="J45" s="376">
        <v>4</v>
      </c>
      <c r="K45" s="63" t="s">
        <v>566</v>
      </c>
      <c r="L45" s="59">
        <v>0</v>
      </c>
      <c r="M45" s="376">
        <v>0</v>
      </c>
      <c r="N45" s="71">
        <v>0</v>
      </c>
      <c r="O45" s="376">
        <v>0</v>
      </c>
      <c r="P45" s="376">
        <v>0</v>
      </c>
      <c r="Q45" s="376">
        <v>0</v>
      </c>
      <c r="R45" s="376">
        <v>0</v>
      </c>
      <c r="S45" s="376">
        <v>0</v>
      </c>
      <c r="T45" s="376">
        <v>0</v>
      </c>
      <c r="U45" s="376">
        <v>0</v>
      </c>
      <c r="V45" s="376">
        <v>0</v>
      </c>
      <c r="W45" s="376">
        <v>0</v>
      </c>
      <c r="X45" s="376">
        <v>0</v>
      </c>
      <c r="Y45" s="376">
        <v>0</v>
      </c>
      <c r="Z45" s="376">
        <v>0</v>
      </c>
      <c r="AA45" s="376">
        <v>0</v>
      </c>
      <c r="AB45" s="376">
        <v>0</v>
      </c>
      <c r="AC45" s="376">
        <v>0</v>
      </c>
      <c r="AD45" s="59" t="s">
        <v>187</v>
      </c>
      <c r="AE45" s="59" t="s">
        <v>518</v>
      </c>
      <c r="AF45" s="59" t="s">
        <v>519</v>
      </c>
      <c r="AG45" s="376">
        <v>0</v>
      </c>
      <c r="AH45" s="376">
        <v>0</v>
      </c>
      <c r="AI45" s="376">
        <v>0</v>
      </c>
      <c r="AJ45" s="376">
        <v>0</v>
      </c>
      <c r="AK45" s="376">
        <v>0</v>
      </c>
      <c r="AL45" s="376">
        <v>0</v>
      </c>
      <c r="AM45" s="376">
        <v>0</v>
      </c>
      <c r="AN45" s="376">
        <v>0</v>
      </c>
      <c r="AO45" s="376">
        <v>0</v>
      </c>
      <c r="AP45" s="376">
        <v>0</v>
      </c>
      <c r="AQ45" s="376">
        <v>0</v>
      </c>
      <c r="AR45" s="376">
        <v>0</v>
      </c>
      <c r="AS45" s="376">
        <v>0</v>
      </c>
      <c r="AT45" s="376">
        <v>0</v>
      </c>
      <c r="AU45" s="376">
        <v>0</v>
      </c>
      <c r="AV45" s="376">
        <v>0</v>
      </c>
      <c r="AW45" s="376">
        <v>0</v>
      </c>
      <c r="AX45" s="376">
        <v>0</v>
      </c>
    </row>
    <row r="46" spans="1:51" s="59" customFormat="1" ht="90.75" customHeight="1" x14ac:dyDescent="0.2">
      <c r="B46" s="60" t="s">
        <v>41</v>
      </c>
      <c r="C46" s="60" t="s">
        <v>42</v>
      </c>
      <c r="D46" s="27" t="s">
        <v>1357</v>
      </c>
      <c r="E46" s="28" t="s">
        <v>1358</v>
      </c>
      <c r="F46" s="61">
        <v>2017730010020</v>
      </c>
      <c r="G46" s="28" t="s">
        <v>1359</v>
      </c>
      <c r="H46" s="69" t="s">
        <v>581</v>
      </c>
      <c r="I46" s="70" t="s">
        <v>582</v>
      </c>
      <c r="J46" s="376">
        <v>1449</v>
      </c>
      <c r="K46" s="63" t="s">
        <v>566</v>
      </c>
      <c r="L46" s="59">
        <v>31800</v>
      </c>
      <c r="M46" s="376">
        <v>0</v>
      </c>
      <c r="N46" s="71">
        <v>31800</v>
      </c>
      <c r="O46" s="376">
        <v>0</v>
      </c>
      <c r="P46" s="376">
        <v>0</v>
      </c>
      <c r="Q46" s="376">
        <v>0</v>
      </c>
      <c r="R46" s="376">
        <v>0</v>
      </c>
      <c r="S46" s="376">
        <v>0</v>
      </c>
      <c r="T46" s="376">
        <v>0</v>
      </c>
      <c r="U46" s="376">
        <v>0</v>
      </c>
      <c r="V46" s="376">
        <v>0</v>
      </c>
      <c r="W46" s="376">
        <v>0</v>
      </c>
      <c r="X46" s="376">
        <v>0</v>
      </c>
      <c r="Y46" s="376">
        <v>0</v>
      </c>
      <c r="Z46" s="376">
        <v>0</v>
      </c>
      <c r="AA46" s="376">
        <v>0</v>
      </c>
      <c r="AB46" s="376">
        <v>0</v>
      </c>
      <c r="AC46" s="376">
        <v>0</v>
      </c>
      <c r="AD46" s="59" t="s">
        <v>187</v>
      </c>
      <c r="AE46" s="59" t="s">
        <v>518</v>
      </c>
      <c r="AF46" s="59" t="s">
        <v>519</v>
      </c>
      <c r="AG46" s="376">
        <v>15350</v>
      </c>
      <c r="AH46" s="376">
        <v>0</v>
      </c>
      <c r="AI46" s="376">
        <v>15350</v>
      </c>
      <c r="AJ46" s="376">
        <v>0</v>
      </c>
      <c r="AK46" s="376">
        <v>0</v>
      </c>
      <c r="AL46" s="376">
        <v>0</v>
      </c>
      <c r="AM46" s="376">
        <v>0</v>
      </c>
      <c r="AN46" s="376">
        <v>0</v>
      </c>
      <c r="AO46" s="376">
        <v>0</v>
      </c>
      <c r="AP46" s="376">
        <v>0</v>
      </c>
      <c r="AQ46" s="376">
        <v>0</v>
      </c>
      <c r="AR46" s="376">
        <v>0</v>
      </c>
      <c r="AS46" s="376">
        <v>0</v>
      </c>
      <c r="AT46" s="376">
        <v>0</v>
      </c>
      <c r="AU46" s="376">
        <v>0</v>
      </c>
      <c r="AV46" s="376">
        <v>0</v>
      </c>
      <c r="AW46" s="376">
        <v>0</v>
      </c>
      <c r="AX46" s="376">
        <v>0</v>
      </c>
    </row>
    <row r="47" spans="1:51" s="65" customFormat="1" ht="90.75" customHeight="1" x14ac:dyDescent="0.2">
      <c r="A47" s="59"/>
      <c r="B47" s="60" t="s">
        <v>41</v>
      </c>
      <c r="C47" s="60" t="s">
        <v>42</v>
      </c>
      <c r="D47" s="27" t="s">
        <v>1357</v>
      </c>
      <c r="E47" s="28" t="s">
        <v>1358</v>
      </c>
      <c r="F47" s="61">
        <v>2017730010020</v>
      </c>
      <c r="G47" s="28" t="s">
        <v>1359</v>
      </c>
      <c r="H47" s="69" t="s">
        <v>583</v>
      </c>
      <c r="I47" s="70" t="s">
        <v>584</v>
      </c>
      <c r="J47" s="376" t="s">
        <v>585</v>
      </c>
      <c r="K47" s="63" t="s">
        <v>566</v>
      </c>
      <c r="L47" s="59">
        <v>111560</v>
      </c>
      <c r="M47" s="376">
        <v>0</v>
      </c>
      <c r="N47" s="71">
        <v>111560</v>
      </c>
      <c r="O47" s="376">
        <v>0</v>
      </c>
      <c r="P47" s="376">
        <v>0</v>
      </c>
      <c r="Q47" s="376">
        <v>0</v>
      </c>
      <c r="R47" s="376">
        <v>0</v>
      </c>
      <c r="S47" s="376">
        <v>0</v>
      </c>
      <c r="T47" s="376">
        <v>0</v>
      </c>
      <c r="U47" s="376">
        <v>0</v>
      </c>
      <c r="V47" s="376">
        <v>0</v>
      </c>
      <c r="W47" s="376">
        <v>0</v>
      </c>
      <c r="X47" s="376">
        <v>0</v>
      </c>
      <c r="Y47" s="376">
        <v>0</v>
      </c>
      <c r="Z47" s="376">
        <v>0</v>
      </c>
      <c r="AA47" s="376">
        <v>0</v>
      </c>
      <c r="AB47" s="376">
        <v>0</v>
      </c>
      <c r="AC47" s="376">
        <v>0</v>
      </c>
      <c r="AD47" s="59" t="s">
        <v>187</v>
      </c>
      <c r="AE47" s="59" t="s">
        <v>518</v>
      </c>
      <c r="AF47" s="59" t="s">
        <v>519</v>
      </c>
      <c r="AG47" s="376">
        <v>109600</v>
      </c>
      <c r="AH47" s="376">
        <v>0</v>
      </c>
      <c r="AI47" s="376">
        <v>109600</v>
      </c>
      <c r="AJ47" s="376">
        <v>0</v>
      </c>
      <c r="AK47" s="376">
        <v>0</v>
      </c>
      <c r="AL47" s="376">
        <v>0</v>
      </c>
      <c r="AM47" s="376">
        <v>0</v>
      </c>
      <c r="AN47" s="376">
        <v>0</v>
      </c>
      <c r="AO47" s="376">
        <v>0</v>
      </c>
      <c r="AP47" s="376">
        <v>0</v>
      </c>
      <c r="AQ47" s="376">
        <v>0</v>
      </c>
      <c r="AR47" s="376">
        <v>0</v>
      </c>
      <c r="AS47" s="376">
        <v>0</v>
      </c>
      <c r="AT47" s="376">
        <v>0</v>
      </c>
      <c r="AU47" s="376">
        <v>0</v>
      </c>
      <c r="AV47" s="376">
        <v>0</v>
      </c>
      <c r="AW47" s="376">
        <v>0</v>
      </c>
      <c r="AX47" s="376">
        <v>0</v>
      </c>
      <c r="AY47" s="59"/>
    </row>
    <row r="48" spans="1:51" s="65" customFormat="1" ht="90.75" customHeight="1" x14ac:dyDescent="0.2">
      <c r="A48" s="59"/>
      <c r="B48" s="60" t="s">
        <v>41</v>
      </c>
      <c r="C48" s="60" t="s">
        <v>42</v>
      </c>
      <c r="D48" s="27" t="s">
        <v>1357</v>
      </c>
      <c r="E48" s="28" t="s">
        <v>1358</v>
      </c>
      <c r="F48" s="61">
        <v>2017730010020</v>
      </c>
      <c r="G48" s="28" t="s">
        <v>1359</v>
      </c>
      <c r="H48" s="69" t="s">
        <v>586</v>
      </c>
      <c r="I48" s="70" t="s">
        <v>587</v>
      </c>
      <c r="J48" s="376">
        <v>2</v>
      </c>
      <c r="K48" s="63" t="s">
        <v>566</v>
      </c>
      <c r="L48" s="59">
        <v>12400</v>
      </c>
      <c r="M48" s="376">
        <v>0</v>
      </c>
      <c r="N48" s="71">
        <v>12400</v>
      </c>
      <c r="O48" s="376">
        <v>0</v>
      </c>
      <c r="P48" s="376">
        <v>0</v>
      </c>
      <c r="Q48" s="376">
        <v>0</v>
      </c>
      <c r="R48" s="376">
        <v>0</v>
      </c>
      <c r="S48" s="376">
        <v>0</v>
      </c>
      <c r="T48" s="376">
        <v>0</v>
      </c>
      <c r="U48" s="376">
        <v>0</v>
      </c>
      <c r="V48" s="376">
        <v>0</v>
      </c>
      <c r="W48" s="376">
        <v>0</v>
      </c>
      <c r="X48" s="376">
        <v>0</v>
      </c>
      <c r="Y48" s="376">
        <v>0</v>
      </c>
      <c r="Z48" s="376">
        <v>0</v>
      </c>
      <c r="AA48" s="376">
        <v>0</v>
      </c>
      <c r="AB48" s="376">
        <v>0</v>
      </c>
      <c r="AC48" s="376">
        <v>0</v>
      </c>
      <c r="AD48" s="59" t="s">
        <v>187</v>
      </c>
      <c r="AE48" s="59" t="s">
        <v>518</v>
      </c>
      <c r="AF48" s="59" t="s">
        <v>519</v>
      </c>
      <c r="AG48" s="376">
        <v>9600</v>
      </c>
      <c r="AH48" s="376">
        <v>0</v>
      </c>
      <c r="AI48" s="376">
        <v>9600</v>
      </c>
      <c r="AJ48" s="376">
        <v>0</v>
      </c>
      <c r="AK48" s="376">
        <v>0</v>
      </c>
      <c r="AL48" s="376">
        <v>0</v>
      </c>
      <c r="AM48" s="376">
        <v>0</v>
      </c>
      <c r="AN48" s="376">
        <v>0</v>
      </c>
      <c r="AO48" s="376">
        <v>0</v>
      </c>
      <c r="AP48" s="376">
        <v>0</v>
      </c>
      <c r="AQ48" s="376">
        <v>0</v>
      </c>
      <c r="AR48" s="376">
        <v>0</v>
      </c>
      <c r="AS48" s="376">
        <v>0</v>
      </c>
      <c r="AT48" s="376">
        <v>0</v>
      </c>
      <c r="AU48" s="376">
        <v>0</v>
      </c>
      <c r="AV48" s="376">
        <v>0</v>
      </c>
      <c r="AW48" s="376">
        <v>0</v>
      </c>
      <c r="AX48" s="376">
        <v>0</v>
      </c>
      <c r="AY48" s="59"/>
    </row>
    <row r="49" spans="1:51" s="65" customFormat="1" ht="90.75" customHeight="1" x14ac:dyDescent="0.2">
      <c r="A49" s="59"/>
      <c r="B49" s="60" t="s">
        <v>41</v>
      </c>
      <c r="C49" s="60" t="s">
        <v>42</v>
      </c>
      <c r="D49" s="27" t="s">
        <v>1357</v>
      </c>
      <c r="E49" s="28" t="s">
        <v>1358</v>
      </c>
      <c r="F49" s="61">
        <v>2017730010020</v>
      </c>
      <c r="G49" s="28" t="s">
        <v>1359</v>
      </c>
      <c r="H49" s="69" t="s">
        <v>588</v>
      </c>
      <c r="I49" s="70" t="s">
        <v>589</v>
      </c>
      <c r="J49" s="376" t="s">
        <v>585</v>
      </c>
      <c r="K49" s="63" t="s">
        <v>566</v>
      </c>
      <c r="L49" s="59">
        <v>0</v>
      </c>
      <c r="M49" s="376">
        <v>0</v>
      </c>
      <c r="N49" s="71">
        <v>0</v>
      </c>
      <c r="O49" s="376">
        <v>0</v>
      </c>
      <c r="P49" s="376">
        <v>0</v>
      </c>
      <c r="Q49" s="376">
        <v>0</v>
      </c>
      <c r="R49" s="376">
        <v>0</v>
      </c>
      <c r="S49" s="376">
        <v>0</v>
      </c>
      <c r="T49" s="376">
        <v>0</v>
      </c>
      <c r="U49" s="376">
        <v>0</v>
      </c>
      <c r="V49" s="376">
        <v>0</v>
      </c>
      <c r="W49" s="376">
        <v>0</v>
      </c>
      <c r="X49" s="376">
        <v>0</v>
      </c>
      <c r="Y49" s="376">
        <v>0</v>
      </c>
      <c r="Z49" s="376">
        <v>0</v>
      </c>
      <c r="AA49" s="376">
        <v>0</v>
      </c>
      <c r="AB49" s="376">
        <v>0</v>
      </c>
      <c r="AC49" s="376">
        <v>0</v>
      </c>
      <c r="AD49" s="59" t="s">
        <v>187</v>
      </c>
      <c r="AE49" s="59" t="s">
        <v>518</v>
      </c>
      <c r="AF49" s="59" t="s">
        <v>519</v>
      </c>
      <c r="AG49" s="376">
        <v>0</v>
      </c>
      <c r="AH49" s="376">
        <v>0</v>
      </c>
      <c r="AI49" s="376">
        <v>0</v>
      </c>
      <c r="AJ49" s="376">
        <v>0</v>
      </c>
      <c r="AK49" s="376">
        <v>0</v>
      </c>
      <c r="AL49" s="376">
        <v>0</v>
      </c>
      <c r="AM49" s="376">
        <v>0</v>
      </c>
      <c r="AN49" s="376">
        <v>0</v>
      </c>
      <c r="AO49" s="376">
        <v>0</v>
      </c>
      <c r="AP49" s="376">
        <v>0</v>
      </c>
      <c r="AQ49" s="376">
        <v>0</v>
      </c>
      <c r="AR49" s="376">
        <v>0</v>
      </c>
      <c r="AS49" s="376">
        <v>0</v>
      </c>
      <c r="AT49" s="376">
        <v>0</v>
      </c>
      <c r="AU49" s="376">
        <v>0</v>
      </c>
      <c r="AV49" s="376">
        <v>0</v>
      </c>
      <c r="AW49" s="376">
        <v>0</v>
      </c>
      <c r="AX49" s="376">
        <v>0</v>
      </c>
      <c r="AY49" s="59"/>
    </row>
    <row r="50" spans="1:51" s="65" customFormat="1" ht="90.75" customHeight="1" x14ac:dyDescent="0.2">
      <c r="A50" s="59"/>
      <c r="B50" s="60" t="s">
        <v>41</v>
      </c>
      <c r="C50" s="60" t="s">
        <v>42</v>
      </c>
      <c r="D50" s="27" t="s">
        <v>1357</v>
      </c>
      <c r="E50" s="28" t="s">
        <v>1358</v>
      </c>
      <c r="F50" s="61">
        <v>2017730010020</v>
      </c>
      <c r="G50" s="28" t="s">
        <v>1359</v>
      </c>
      <c r="H50" s="69" t="s">
        <v>590</v>
      </c>
      <c r="I50" s="70" t="s">
        <v>591</v>
      </c>
      <c r="J50" s="376">
        <v>5</v>
      </c>
      <c r="K50" s="63" t="s">
        <v>566</v>
      </c>
      <c r="L50" s="59">
        <v>32784</v>
      </c>
      <c r="M50" s="376">
        <v>0</v>
      </c>
      <c r="N50" s="71">
        <v>32784</v>
      </c>
      <c r="O50" s="376">
        <v>0</v>
      </c>
      <c r="P50" s="376">
        <v>0</v>
      </c>
      <c r="Q50" s="376">
        <v>0</v>
      </c>
      <c r="R50" s="376">
        <v>0</v>
      </c>
      <c r="S50" s="376">
        <v>0</v>
      </c>
      <c r="T50" s="376">
        <v>0</v>
      </c>
      <c r="U50" s="376">
        <v>0</v>
      </c>
      <c r="V50" s="376">
        <v>0</v>
      </c>
      <c r="W50" s="376">
        <v>0</v>
      </c>
      <c r="X50" s="376">
        <v>0</v>
      </c>
      <c r="Y50" s="376">
        <v>0</v>
      </c>
      <c r="Z50" s="376">
        <v>0</v>
      </c>
      <c r="AA50" s="376">
        <v>0</v>
      </c>
      <c r="AB50" s="376">
        <v>0</v>
      </c>
      <c r="AC50" s="376">
        <v>0</v>
      </c>
      <c r="AD50" s="59" t="s">
        <v>187</v>
      </c>
      <c r="AE50" s="59" t="s">
        <v>518</v>
      </c>
      <c r="AF50" s="59" t="s">
        <v>519</v>
      </c>
      <c r="AG50" s="376">
        <v>26000</v>
      </c>
      <c r="AH50" s="376">
        <v>0</v>
      </c>
      <c r="AI50" s="376">
        <v>26000</v>
      </c>
      <c r="AJ50" s="376">
        <v>0</v>
      </c>
      <c r="AK50" s="376">
        <v>0</v>
      </c>
      <c r="AL50" s="376">
        <v>0</v>
      </c>
      <c r="AM50" s="376">
        <v>0</v>
      </c>
      <c r="AN50" s="376">
        <v>0</v>
      </c>
      <c r="AO50" s="376">
        <v>0</v>
      </c>
      <c r="AP50" s="376">
        <v>0</v>
      </c>
      <c r="AQ50" s="376">
        <v>0</v>
      </c>
      <c r="AR50" s="376">
        <v>0</v>
      </c>
      <c r="AS50" s="376">
        <v>0</v>
      </c>
      <c r="AT50" s="376">
        <v>0</v>
      </c>
      <c r="AU50" s="376">
        <v>0</v>
      </c>
      <c r="AV50" s="376">
        <v>0</v>
      </c>
      <c r="AW50" s="376">
        <v>0</v>
      </c>
      <c r="AX50" s="376">
        <v>0</v>
      </c>
      <c r="AY50" s="59"/>
    </row>
    <row r="51" spans="1:51" s="65" customFormat="1" ht="90.75" customHeight="1" x14ac:dyDescent="0.2">
      <c r="A51" s="59"/>
      <c r="B51" s="60" t="s">
        <v>41</v>
      </c>
      <c r="C51" s="60" t="s">
        <v>42</v>
      </c>
      <c r="D51" s="27" t="s">
        <v>1357</v>
      </c>
      <c r="E51" s="28" t="s">
        <v>1358</v>
      </c>
      <c r="F51" s="61">
        <v>2017730010020</v>
      </c>
      <c r="G51" s="28" t="s">
        <v>1359</v>
      </c>
      <c r="H51" s="62" t="s">
        <v>592</v>
      </c>
      <c r="I51" s="70" t="s">
        <v>593</v>
      </c>
      <c r="J51" s="376">
        <v>2</v>
      </c>
      <c r="K51" s="63" t="s">
        <v>566</v>
      </c>
      <c r="L51" s="59">
        <v>20000</v>
      </c>
      <c r="M51" s="376">
        <v>0</v>
      </c>
      <c r="N51" s="71">
        <v>20000</v>
      </c>
      <c r="O51" s="376">
        <v>0</v>
      </c>
      <c r="P51" s="376">
        <v>0</v>
      </c>
      <c r="Q51" s="376">
        <v>0</v>
      </c>
      <c r="R51" s="376">
        <v>0</v>
      </c>
      <c r="S51" s="376">
        <v>0</v>
      </c>
      <c r="T51" s="376">
        <v>0</v>
      </c>
      <c r="U51" s="376">
        <v>0</v>
      </c>
      <c r="V51" s="376">
        <v>0</v>
      </c>
      <c r="W51" s="376">
        <v>0</v>
      </c>
      <c r="X51" s="376">
        <v>0</v>
      </c>
      <c r="Y51" s="376">
        <v>0</v>
      </c>
      <c r="Z51" s="376">
        <v>0</v>
      </c>
      <c r="AA51" s="376">
        <v>0</v>
      </c>
      <c r="AB51" s="376">
        <v>0</v>
      </c>
      <c r="AC51" s="376">
        <v>0</v>
      </c>
      <c r="AD51" s="59" t="s">
        <v>187</v>
      </c>
      <c r="AE51" s="59" t="s">
        <v>518</v>
      </c>
      <c r="AF51" s="59" t="s">
        <v>519</v>
      </c>
      <c r="AG51" s="376">
        <v>0</v>
      </c>
      <c r="AH51" s="376">
        <v>0</v>
      </c>
      <c r="AI51" s="376">
        <v>0</v>
      </c>
      <c r="AJ51" s="376">
        <v>0</v>
      </c>
      <c r="AK51" s="376">
        <v>0</v>
      </c>
      <c r="AL51" s="376">
        <v>0</v>
      </c>
      <c r="AM51" s="376">
        <v>0</v>
      </c>
      <c r="AN51" s="376">
        <v>0</v>
      </c>
      <c r="AO51" s="376">
        <v>0</v>
      </c>
      <c r="AP51" s="376">
        <v>0</v>
      </c>
      <c r="AQ51" s="376">
        <v>0</v>
      </c>
      <c r="AR51" s="376">
        <v>0</v>
      </c>
      <c r="AS51" s="376">
        <v>0</v>
      </c>
      <c r="AT51" s="376">
        <v>0</v>
      </c>
      <c r="AU51" s="376">
        <v>0</v>
      </c>
      <c r="AV51" s="376">
        <v>0</v>
      </c>
      <c r="AW51" s="376">
        <v>0</v>
      </c>
      <c r="AX51" s="376">
        <v>0</v>
      </c>
      <c r="AY51" s="59"/>
    </row>
    <row r="52" spans="1:51" s="59" customFormat="1" ht="90.75" customHeight="1" x14ac:dyDescent="0.2">
      <c r="B52" s="60" t="s">
        <v>41</v>
      </c>
      <c r="C52" s="60" t="s">
        <v>42</v>
      </c>
      <c r="D52" s="27" t="s">
        <v>1357</v>
      </c>
      <c r="E52" s="28" t="s">
        <v>1358</v>
      </c>
      <c r="F52" s="61">
        <v>2017730010020</v>
      </c>
      <c r="G52" s="28" t="s">
        <v>1359</v>
      </c>
      <c r="H52" s="69" t="s">
        <v>594</v>
      </c>
      <c r="I52" s="70" t="s">
        <v>595</v>
      </c>
      <c r="J52" s="376">
        <v>5</v>
      </c>
      <c r="K52" s="63" t="s">
        <v>566</v>
      </c>
      <c r="L52" s="59">
        <v>34680</v>
      </c>
      <c r="M52" s="376">
        <v>0</v>
      </c>
      <c r="N52" s="71">
        <v>34680</v>
      </c>
      <c r="O52" s="376">
        <v>0</v>
      </c>
      <c r="P52" s="376">
        <v>0</v>
      </c>
      <c r="Q52" s="376">
        <v>0</v>
      </c>
      <c r="R52" s="376">
        <v>0</v>
      </c>
      <c r="S52" s="376">
        <v>0</v>
      </c>
      <c r="T52" s="376">
        <v>0</v>
      </c>
      <c r="U52" s="376">
        <v>0</v>
      </c>
      <c r="V52" s="376">
        <v>0</v>
      </c>
      <c r="W52" s="376">
        <v>0</v>
      </c>
      <c r="X52" s="376">
        <v>0</v>
      </c>
      <c r="Y52" s="376">
        <v>0</v>
      </c>
      <c r="Z52" s="376">
        <v>0</v>
      </c>
      <c r="AA52" s="376">
        <v>0</v>
      </c>
      <c r="AB52" s="376">
        <v>0</v>
      </c>
      <c r="AC52" s="376">
        <v>0</v>
      </c>
      <c r="AD52" s="59" t="s">
        <v>187</v>
      </c>
      <c r="AE52" s="59" t="s">
        <v>518</v>
      </c>
      <c r="AF52" s="59" t="s">
        <v>519</v>
      </c>
      <c r="AG52" s="376">
        <v>32400</v>
      </c>
      <c r="AH52" s="376">
        <v>0</v>
      </c>
      <c r="AI52" s="376">
        <v>32400</v>
      </c>
      <c r="AJ52" s="376">
        <v>0</v>
      </c>
      <c r="AK52" s="376">
        <v>0</v>
      </c>
      <c r="AL52" s="376">
        <v>0</v>
      </c>
      <c r="AM52" s="376">
        <v>0</v>
      </c>
      <c r="AN52" s="376">
        <v>0</v>
      </c>
      <c r="AO52" s="376">
        <v>0</v>
      </c>
      <c r="AP52" s="376">
        <v>0</v>
      </c>
      <c r="AQ52" s="376">
        <v>0</v>
      </c>
      <c r="AR52" s="376">
        <v>0</v>
      </c>
      <c r="AS52" s="376">
        <v>0</v>
      </c>
      <c r="AT52" s="376">
        <v>0</v>
      </c>
      <c r="AU52" s="376">
        <v>0</v>
      </c>
      <c r="AV52" s="376">
        <v>0</v>
      </c>
      <c r="AW52" s="376">
        <v>0</v>
      </c>
      <c r="AX52" s="376">
        <v>0</v>
      </c>
    </row>
    <row r="53" spans="1:51" s="59" customFormat="1" ht="90.75" customHeight="1" x14ac:dyDescent="0.2">
      <c r="B53" s="60" t="s">
        <v>41</v>
      </c>
      <c r="C53" s="60" t="s">
        <v>42</v>
      </c>
      <c r="D53" s="27" t="s">
        <v>1357</v>
      </c>
      <c r="E53" s="28" t="s">
        <v>1358</v>
      </c>
      <c r="F53" s="61">
        <v>2017730010020</v>
      </c>
      <c r="G53" s="28" t="s">
        <v>1359</v>
      </c>
      <c r="H53" s="69" t="s">
        <v>596</v>
      </c>
      <c r="I53" s="70" t="s">
        <v>597</v>
      </c>
      <c r="J53" s="376">
        <v>1</v>
      </c>
      <c r="K53" s="63" t="s">
        <v>566</v>
      </c>
      <c r="L53" s="59">
        <v>11800</v>
      </c>
      <c r="M53" s="376">
        <v>0</v>
      </c>
      <c r="N53" s="71">
        <v>11800</v>
      </c>
      <c r="O53" s="376">
        <v>0</v>
      </c>
      <c r="P53" s="376">
        <v>0</v>
      </c>
      <c r="Q53" s="376">
        <v>0</v>
      </c>
      <c r="R53" s="376">
        <v>0</v>
      </c>
      <c r="S53" s="376">
        <v>0</v>
      </c>
      <c r="T53" s="376">
        <v>0</v>
      </c>
      <c r="U53" s="376">
        <v>0</v>
      </c>
      <c r="V53" s="376">
        <v>0</v>
      </c>
      <c r="W53" s="376">
        <v>0</v>
      </c>
      <c r="X53" s="376">
        <v>0</v>
      </c>
      <c r="Y53" s="376">
        <v>0</v>
      </c>
      <c r="Z53" s="376">
        <v>0</v>
      </c>
      <c r="AA53" s="376">
        <v>0</v>
      </c>
      <c r="AB53" s="376">
        <v>0</v>
      </c>
      <c r="AC53" s="376">
        <v>0</v>
      </c>
      <c r="AD53" s="59" t="s">
        <v>187</v>
      </c>
      <c r="AE53" s="59" t="s">
        <v>518</v>
      </c>
      <c r="AF53" s="59" t="s">
        <v>519</v>
      </c>
      <c r="AG53" s="376">
        <v>7600</v>
      </c>
      <c r="AH53" s="376">
        <v>0</v>
      </c>
      <c r="AI53" s="376">
        <v>7600</v>
      </c>
      <c r="AJ53" s="376">
        <v>0</v>
      </c>
      <c r="AK53" s="376">
        <v>0</v>
      </c>
      <c r="AL53" s="376">
        <v>0</v>
      </c>
      <c r="AM53" s="376">
        <v>0</v>
      </c>
      <c r="AN53" s="376">
        <v>0</v>
      </c>
      <c r="AO53" s="376">
        <v>0</v>
      </c>
      <c r="AP53" s="376">
        <v>0</v>
      </c>
      <c r="AQ53" s="376">
        <v>0</v>
      </c>
      <c r="AR53" s="376">
        <v>0</v>
      </c>
      <c r="AS53" s="376">
        <v>0</v>
      </c>
      <c r="AT53" s="376">
        <v>0</v>
      </c>
      <c r="AU53" s="376">
        <v>0</v>
      </c>
      <c r="AV53" s="376">
        <v>0</v>
      </c>
      <c r="AW53" s="376">
        <v>0</v>
      </c>
      <c r="AX53" s="376">
        <v>0</v>
      </c>
    </row>
    <row r="54" spans="1:51" s="59" customFormat="1" ht="90.75" customHeight="1" x14ac:dyDescent="0.2">
      <c r="B54" s="60" t="s">
        <v>41</v>
      </c>
      <c r="C54" s="60" t="s">
        <v>42</v>
      </c>
      <c r="D54" s="27" t="s">
        <v>1357</v>
      </c>
      <c r="E54" s="28" t="s">
        <v>1358</v>
      </c>
      <c r="F54" s="61">
        <v>2017730010020</v>
      </c>
      <c r="G54" s="28" t="s">
        <v>1359</v>
      </c>
      <c r="H54" s="69" t="s">
        <v>598</v>
      </c>
      <c r="I54" s="70" t="s">
        <v>599</v>
      </c>
      <c r="J54" s="376">
        <v>1</v>
      </c>
      <c r="K54" s="63" t="s">
        <v>566</v>
      </c>
      <c r="L54" s="59">
        <v>95000</v>
      </c>
      <c r="M54" s="376">
        <v>0</v>
      </c>
      <c r="N54" s="71">
        <v>95000</v>
      </c>
      <c r="O54" s="376">
        <v>0</v>
      </c>
      <c r="P54" s="376">
        <v>0</v>
      </c>
      <c r="Q54" s="376">
        <v>0</v>
      </c>
      <c r="R54" s="376">
        <v>0</v>
      </c>
      <c r="S54" s="376">
        <v>0</v>
      </c>
      <c r="T54" s="376">
        <v>0</v>
      </c>
      <c r="U54" s="376">
        <v>0</v>
      </c>
      <c r="V54" s="376">
        <v>0</v>
      </c>
      <c r="W54" s="376">
        <v>0</v>
      </c>
      <c r="X54" s="376">
        <v>0</v>
      </c>
      <c r="Y54" s="376">
        <v>0</v>
      </c>
      <c r="Z54" s="376">
        <v>0</v>
      </c>
      <c r="AA54" s="376">
        <v>0</v>
      </c>
      <c r="AB54" s="376">
        <v>0</v>
      </c>
      <c r="AC54" s="376">
        <v>0</v>
      </c>
      <c r="AD54" s="59" t="s">
        <v>187</v>
      </c>
      <c r="AE54" s="59" t="s">
        <v>518</v>
      </c>
      <c r="AF54" s="59" t="s">
        <v>519</v>
      </c>
      <c r="AG54" s="376">
        <v>0</v>
      </c>
      <c r="AH54" s="376">
        <v>0</v>
      </c>
      <c r="AI54" s="376">
        <v>0</v>
      </c>
      <c r="AJ54" s="376">
        <v>0</v>
      </c>
      <c r="AK54" s="376">
        <v>0</v>
      </c>
      <c r="AL54" s="376">
        <v>0</v>
      </c>
      <c r="AM54" s="376">
        <v>0</v>
      </c>
      <c r="AN54" s="376">
        <v>0</v>
      </c>
      <c r="AO54" s="376">
        <v>0</v>
      </c>
      <c r="AP54" s="376">
        <v>0</v>
      </c>
      <c r="AQ54" s="376">
        <v>0</v>
      </c>
      <c r="AR54" s="376">
        <v>0</v>
      </c>
      <c r="AS54" s="376">
        <v>0</v>
      </c>
      <c r="AT54" s="376">
        <v>0</v>
      </c>
      <c r="AU54" s="376">
        <v>0</v>
      </c>
      <c r="AV54" s="376">
        <v>0</v>
      </c>
      <c r="AW54" s="376">
        <v>0</v>
      </c>
      <c r="AX54" s="376">
        <v>0</v>
      </c>
    </row>
    <row r="55" spans="1:51" s="59" customFormat="1" ht="90.75" customHeight="1" x14ac:dyDescent="0.2">
      <c r="B55" s="60" t="s">
        <v>41</v>
      </c>
      <c r="C55" s="60" t="s">
        <v>42</v>
      </c>
      <c r="D55" s="27" t="s">
        <v>1357</v>
      </c>
      <c r="E55" s="28" t="s">
        <v>1358</v>
      </c>
      <c r="F55" s="61">
        <v>2017730010020</v>
      </c>
      <c r="G55" s="28" t="s">
        <v>1359</v>
      </c>
      <c r="H55" s="69" t="s">
        <v>600</v>
      </c>
      <c r="I55" s="70" t="s">
        <v>601</v>
      </c>
      <c r="J55" s="376">
        <v>1</v>
      </c>
      <c r="K55" s="63" t="s">
        <v>566</v>
      </c>
      <c r="L55" s="59">
        <v>14000</v>
      </c>
      <c r="M55" s="376">
        <v>0</v>
      </c>
      <c r="N55" s="71">
        <v>14000</v>
      </c>
      <c r="O55" s="376">
        <v>0</v>
      </c>
      <c r="P55" s="376">
        <v>0</v>
      </c>
      <c r="Q55" s="376">
        <v>0</v>
      </c>
      <c r="R55" s="376">
        <v>0</v>
      </c>
      <c r="S55" s="376">
        <v>0</v>
      </c>
      <c r="T55" s="376">
        <v>0</v>
      </c>
      <c r="U55" s="376">
        <v>0</v>
      </c>
      <c r="V55" s="376">
        <v>0</v>
      </c>
      <c r="W55" s="376">
        <v>0</v>
      </c>
      <c r="X55" s="376">
        <v>0</v>
      </c>
      <c r="Y55" s="376">
        <v>0</v>
      </c>
      <c r="Z55" s="376">
        <v>0</v>
      </c>
      <c r="AA55" s="376">
        <v>0</v>
      </c>
      <c r="AB55" s="376">
        <v>0</v>
      </c>
      <c r="AC55" s="376">
        <v>0</v>
      </c>
      <c r="AD55" s="59" t="s">
        <v>187</v>
      </c>
      <c r="AE55" s="59" t="s">
        <v>518</v>
      </c>
      <c r="AF55" s="59" t="s">
        <v>519</v>
      </c>
      <c r="AG55" s="376">
        <v>11200</v>
      </c>
      <c r="AH55" s="376">
        <v>0</v>
      </c>
      <c r="AI55" s="376">
        <v>11200</v>
      </c>
      <c r="AJ55" s="376">
        <v>0</v>
      </c>
      <c r="AK55" s="376">
        <v>0</v>
      </c>
      <c r="AL55" s="376">
        <v>0</v>
      </c>
      <c r="AM55" s="376">
        <v>0</v>
      </c>
      <c r="AN55" s="376">
        <v>0</v>
      </c>
      <c r="AO55" s="376">
        <v>0</v>
      </c>
      <c r="AP55" s="376">
        <v>0</v>
      </c>
      <c r="AQ55" s="376">
        <v>0</v>
      </c>
      <c r="AR55" s="376">
        <v>0</v>
      </c>
      <c r="AS55" s="376">
        <v>0</v>
      </c>
      <c r="AT55" s="376">
        <v>0</v>
      </c>
      <c r="AU55" s="376">
        <v>0</v>
      </c>
      <c r="AV55" s="376">
        <v>0</v>
      </c>
      <c r="AW55" s="376">
        <v>0</v>
      </c>
      <c r="AX55" s="376">
        <v>0</v>
      </c>
    </row>
    <row r="56" spans="1:51" s="59" customFormat="1" ht="90.75" customHeight="1" x14ac:dyDescent="0.2">
      <c r="B56" s="60" t="s">
        <v>41</v>
      </c>
      <c r="C56" s="60" t="s">
        <v>42</v>
      </c>
      <c r="D56" s="27" t="s">
        <v>1357</v>
      </c>
      <c r="E56" s="28" t="s">
        <v>1358</v>
      </c>
      <c r="F56" s="61">
        <v>2017730010020</v>
      </c>
      <c r="G56" s="28" t="s">
        <v>1359</v>
      </c>
      <c r="H56" s="62" t="s">
        <v>602</v>
      </c>
      <c r="I56" s="70" t="s">
        <v>603</v>
      </c>
      <c r="J56" s="376">
        <v>1</v>
      </c>
      <c r="K56" s="63" t="s">
        <v>566</v>
      </c>
      <c r="L56" s="59">
        <v>9310</v>
      </c>
      <c r="M56" s="376">
        <v>0</v>
      </c>
      <c r="N56" s="71">
        <v>9310</v>
      </c>
      <c r="O56" s="376">
        <v>0</v>
      </c>
      <c r="P56" s="376">
        <v>0</v>
      </c>
      <c r="Q56" s="376">
        <v>0</v>
      </c>
      <c r="R56" s="376">
        <v>0</v>
      </c>
      <c r="S56" s="376">
        <v>0</v>
      </c>
      <c r="T56" s="376">
        <v>0</v>
      </c>
      <c r="U56" s="376">
        <v>0</v>
      </c>
      <c r="V56" s="376">
        <v>0</v>
      </c>
      <c r="W56" s="376">
        <v>0</v>
      </c>
      <c r="X56" s="376">
        <v>0</v>
      </c>
      <c r="Y56" s="376">
        <v>0</v>
      </c>
      <c r="Z56" s="376">
        <v>0</v>
      </c>
      <c r="AA56" s="376">
        <v>0</v>
      </c>
      <c r="AB56" s="376">
        <v>0</v>
      </c>
      <c r="AC56" s="376">
        <v>0</v>
      </c>
      <c r="AD56" s="59" t="s">
        <v>187</v>
      </c>
      <c r="AE56" s="59" t="s">
        <v>518</v>
      </c>
      <c r="AF56" s="59" t="s">
        <v>519</v>
      </c>
      <c r="AG56" s="376">
        <v>7600</v>
      </c>
      <c r="AH56" s="376">
        <v>0</v>
      </c>
      <c r="AI56" s="376">
        <v>7600</v>
      </c>
      <c r="AJ56" s="376">
        <v>0</v>
      </c>
      <c r="AK56" s="376">
        <v>0</v>
      </c>
      <c r="AL56" s="376">
        <v>0</v>
      </c>
      <c r="AM56" s="376">
        <v>0</v>
      </c>
      <c r="AN56" s="376">
        <v>0</v>
      </c>
      <c r="AO56" s="376">
        <v>0</v>
      </c>
      <c r="AP56" s="376">
        <v>0</v>
      </c>
      <c r="AQ56" s="376">
        <v>0</v>
      </c>
      <c r="AR56" s="376">
        <v>0</v>
      </c>
      <c r="AS56" s="376">
        <v>0</v>
      </c>
      <c r="AT56" s="376">
        <v>0</v>
      </c>
      <c r="AU56" s="376">
        <v>0</v>
      </c>
      <c r="AV56" s="376">
        <v>0</v>
      </c>
      <c r="AW56" s="376">
        <v>0</v>
      </c>
      <c r="AX56" s="376">
        <v>0</v>
      </c>
    </row>
    <row r="57" spans="1:51" s="59" customFormat="1" ht="90.75" customHeight="1" x14ac:dyDescent="0.2">
      <c r="B57" s="60" t="s">
        <v>41</v>
      </c>
      <c r="C57" s="60" t="s">
        <v>42</v>
      </c>
      <c r="D57" s="27" t="s">
        <v>1360</v>
      </c>
      <c r="E57" s="28" t="s">
        <v>1361</v>
      </c>
      <c r="F57" s="61">
        <v>2017730010020</v>
      </c>
      <c r="G57" s="28" t="s">
        <v>1359</v>
      </c>
      <c r="H57" s="62" t="s">
        <v>604</v>
      </c>
      <c r="I57" s="70" t="s">
        <v>605</v>
      </c>
      <c r="J57" s="376">
        <v>2</v>
      </c>
      <c r="K57" s="63" t="s">
        <v>566</v>
      </c>
      <c r="L57" s="59">
        <v>43773</v>
      </c>
      <c r="M57" s="376">
        <v>0</v>
      </c>
      <c r="N57" s="71">
        <v>43773</v>
      </c>
      <c r="O57" s="376">
        <v>0</v>
      </c>
      <c r="P57" s="376">
        <v>0</v>
      </c>
      <c r="Q57" s="376">
        <v>0</v>
      </c>
      <c r="R57" s="376">
        <v>0</v>
      </c>
      <c r="S57" s="376">
        <v>0</v>
      </c>
      <c r="T57" s="376">
        <v>0</v>
      </c>
      <c r="U57" s="376">
        <v>0</v>
      </c>
      <c r="V57" s="376">
        <v>0</v>
      </c>
      <c r="W57" s="376">
        <v>0</v>
      </c>
      <c r="X57" s="376">
        <v>0</v>
      </c>
      <c r="Y57" s="376">
        <v>0</v>
      </c>
      <c r="Z57" s="376">
        <v>0</v>
      </c>
      <c r="AA57" s="376">
        <v>0</v>
      </c>
      <c r="AB57" s="376">
        <v>0</v>
      </c>
      <c r="AC57" s="376">
        <v>0</v>
      </c>
      <c r="AD57" s="59" t="s">
        <v>187</v>
      </c>
      <c r="AE57" s="59" t="s">
        <v>518</v>
      </c>
      <c r="AF57" s="59" t="s">
        <v>519</v>
      </c>
      <c r="AG57" s="376">
        <v>30000</v>
      </c>
      <c r="AH57" s="376">
        <v>0</v>
      </c>
      <c r="AI57" s="376">
        <v>30000</v>
      </c>
      <c r="AJ57" s="376">
        <v>0</v>
      </c>
      <c r="AK57" s="376">
        <v>0</v>
      </c>
      <c r="AL57" s="376">
        <v>0</v>
      </c>
      <c r="AM57" s="376">
        <v>0</v>
      </c>
      <c r="AN57" s="376">
        <v>0</v>
      </c>
      <c r="AO57" s="376">
        <v>0</v>
      </c>
      <c r="AP57" s="376">
        <v>0</v>
      </c>
      <c r="AQ57" s="376">
        <v>0</v>
      </c>
      <c r="AR57" s="376">
        <v>0</v>
      </c>
      <c r="AS57" s="376">
        <v>0</v>
      </c>
      <c r="AT57" s="376">
        <v>0</v>
      </c>
      <c r="AU57" s="376">
        <v>0</v>
      </c>
      <c r="AV57" s="376">
        <v>0</v>
      </c>
      <c r="AW57" s="376">
        <v>0</v>
      </c>
      <c r="AX57" s="376">
        <v>0</v>
      </c>
    </row>
    <row r="58" spans="1:51" s="59" customFormat="1" ht="90.75" customHeight="1" x14ac:dyDescent="0.2">
      <c r="B58" s="60" t="s">
        <v>41</v>
      </c>
      <c r="C58" s="60" t="s">
        <v>42</v>
      </c>
      <c r="D58" s="27" t="s">
        <v>1360</v>
      </c>
      <c r="E58" s="28" t="s">
        <v>1361</v>
      </c>
      <c r="F58" s="61">
        <v>2017730010020</v>
      </c>
      <c r="G58" s="28" t="s">
        <v>1359</v>
      </c>
      <c r="H58" s="62" t="s">
        <v>606</v>
      </c>
      <c r="I58" s="70" t="s">
        <v>607</v>
      </c>
      <c r="J58" s="376">
        <v>67</v>
      </c>
      <c r="K58" s="63" t="s">
        <v>566</v>
      </c>
      <c r="L58" s="59">
        <v>93320</v>
      </c>
      <c r="M58" s="376">
        <v>0</v>
      </c>
      <c r="N58" s="71">
        <v>93320</v>
      </c>
      <c r="O58" s="376">
        <v>0</v>
      </c>
      <c r="P58" s="376">
        <v>0</v>
      </c>
      <c r="Q58" s="376">
        <v>0</v>
      </c>
      <c r="R58" s="376">
        <v>0</v>
      </c>
      <c r="S58" s="376">
        <v>0</v>
      </c>
      <c r="T58" s="376">
        <v>0</v>
      </c>
      <c r="U58" s="376">
        <v>0</v>
      </c>
      <c r="V58" s="376">
        <v>0</v>
      </c>
      <c r="W58" s="376">
        <v>0</v>
      </c>
      <c r="X58" s="376">
        <v>0</v>
      </c>
      <c r="Y58" s="376">
        <v>0</v>
      </c>
      <c r="Z58" s="376">
        <v>0</v>
      </c>
      <c r="AA58" s="376">
        <v>0</v>
      </c>
      <c r="AB58" s="376">
        <v>0</v>
      </c>
      <c r="AC58" s="376">
        <v>0</v>
      </c>
      <c r="AD58" s="59" t="s">
        <v>187</v>
      </c>
      <c r="AE58" s="59" t="s">
        <v>518</v>
      </c>
      <c r="AF58" s="59" t="s">
        <v>519</v>
      </c>
      <c r="AG58" s="376">
        <v>72800</v>
      </c>
      <c r="AH58" s="376">
        <v>0</v>
      </c>
      <c r="AI58" s="376">
        <v>72800</v>
      </c>
      <c r="AJ58" s="376">
        <v>0</v>
      </c>
      <c r="AK58" s="376">
        <v>0</v>
      </c>
      <c r="AL58" s="376">
        <v>0</v>
      </c>
      <c r="AM58" s="376">
        <v>0</v>
      </c>
      <c r="AN58" s="376">
        <v>0</v>
      </c>
      <c r="AO58" s="376">
        <v>0</v>
      </c>
      <c r="AP58" s="376">
        <v>0</v>
      </c>
      <c r="AQ58" s="376">
        <v>0</v>
      </c>
      <c r="AR58" s="376">
        <v>0</v>
      </c>
      <c r="AS58" s="376">
        <v>0</v>
      </c>
      <c r="AT58" s="376">
        <v>0</v>
      </c>
      <c r="AU58" s="376">
        <v>0</v>
      </c>
      <c r="AV58" s="376">
        <v>0</v>
      </c>
      <c r="AW58" s="376">
        <v>0</v>
      </c>
      <c r="AX58" s="376">
        <v>0</v>
      </c>
    </row>
    <row r="59" spans="1:51" s="59" customFormat="1" ht="90.75" customHeight="1" x14ac:dyDescent="0.2">
      <c r="B59" s="60" t="s">
        <v>41</v>
      </c>
      <c r="C59" s="60" t="s">
        <v>42</v>
      </c>
      <c r="D59" s="27" t="s">
        <v>1360</v>
      </c>
      <c r="E59" s="28" t="s">
        <v>1361</v>
      </c>
      <c r="F59" s="61">
        <v>2017730010020</v>
      </c>
      <c r="G59" s="28" t="s">
        <v>1359</v>
      </c>
      <c r="H59" s="69" t="s">
        <v>608</v>
      </c>
      <c r="I59" s="70" t="s">
        <v>609</v>
      </c>
      <c r="J59" s="376">
        <v>1938</v>
      </c>
      <c r="K59" s="63" t="s">
        <v>566</v>
      </c>
      <c r="L59" s="59">
        <v>90600</v>
      </c>
      <c r="M59" s="376">
        <v>0</v>
      </c>
      <c r="N59" s="71">
        <v>90600</v>
      </c>
      <c r="O59" s="376">
        <v>0</v>
      </c>
      <c r="P59" s="376">
        <v>0</v>
      </c>
      <c r="Q59" s="376">
        <v>0</v>
      </c>
      <c r="R59" s="376">
        <v>0</v>
      </c>
      <c r="S59" s="376">
        <v>0</v>
      </c>
      <c r="T59" s="376">
        <v>0</v>
      </c>
      <c r="U59" s="376">
        <v>0</v>
      </c>
      <c r="V59" s="376">
        <v>0</v>
      </c>
      <c r="W59" s="376">
        <v>0</v>
      </c>
      <c r="X59" s="376">
        <v>0</v>
      </c>
      <c r="Y59" s="376">
        <v>0</v>
      </c>
      <c r="Z59" s="376">
        <v>0</v>
      </c>
      <c r="AA59" s="376">
        <v>0</v>
      </c>
      <c r="AB59" s="376">
        <v>0</v>
      </c>
      <c r="AC59" s="376">
        <v>0</v>
      </c>
      <c r="AD59" s="59" t="s">
        <v>187</v>
      </c>
      <c r="AE59" s="59" t="s">
        <v>518</v>
      </c>
      <c r="AF59" s="59" t="s">
        <v>519</v>
      </c>
      <c r="AG59" s="376">
        <v>62800</v>
      </c>
      <c r="AH59" s="376">
        <v>0</v>
      </c>
      <c r="AI59" s="376">
        <v>62800</v>
      </c>
      <c r="AJ59" s="376">
        <v>0</v>
      </c>
      <c r="AK59" s="376">
        <v>0</v>
      </c>
      <c r="AL59" s="376">
        <v>0</v>
      </c>
      <c r="AM59" s="376">
        <v>0</v>
      </c>
      <c r="AN59" s="376">
        <v>0</v>
      </c>
      <c r="AO59" s="376">
        <v>0</v>
      </c>
      <c r="AP59" s="376">
        <v>0</v>
      </c>
      <c r="AQ59" s="376">
        <v>0</v>
      </c>
      <c r="AR59" s="376">
        <v>0</v>
      </c>
      <c r="AS59" s="376">
        <v>0</v>
      </c>
      <c r="AT59" s="376">
        <v>0</v>
      </c>
      <c r="AU59" s="376">
        <v>0</v>
      </c>
      <c r="AV59" s="376">
        <v>0</v>
      </c>
      <c r="AW59" s="376">
        <v>0</v>
      </c>
      <c r="AX59" s="376">
        <v>0</v>
      </c>
    </row>
    <row r="60" spans="1:51" s="65" customFormat="1" ht="90.75" customHeight="1" x14ac:dyDescent="0.2">
      <c r="A60" s="59"/>
      <c r="B60" s="60" t="s">
        <v>41</v>
      </c>
      <c r="C60" s="60" t="s">
        <v>42</v>
      </c>
      <c r="D60" s="27" t="s">
        <v>1360</v>
      </c>
      <c r="E60" s="28" t="s">
        <v>1361</v>
      </c>
      <c r="F60" s="61">
        <v>2017730010020</v>
      </c>
      <c r="G60" s="28" t="s">
        <v>1359</v>
      </c>
      <c r="H60" s="69" t="s">
        <v>610</v>
      </c>
      <c r="I60" s="70" t="s">
        <v>611</v>
      </c>
      <c r="J60" s="376">
        <v>59</v>
      </c>
      <c r="K60" s="63" t="s">
        <v>566</v>
      </c>
      <c r="L60" s="59">
        <v>55400</v>
      </c>
      <c r="M60" s="376">
        <v>0</v>
      </c>
      <c r="N60" s="71">
        <v>55400</v>
      </c>
      <c r="O60" s="376">
        <v>0</v>
      </c>
      <c r="P60" s="376">
        <v>0</v>
      </c>
      <c r="Q60" s="376">
        <v>0</v>
      </c>
      <c r="R60" s="376">
        <v>0</v>
      </c>
      <c r="S60" s="376">
        <v>0</v>
      </c>
      <c r="T60" s="376">
        <v>0</v>
      </c>
      <c r="U60" s="376">
        <v>0</v>
      </c>
      <c r="V60" s="376">
        <v>0</v>
      </c>
      <c r="W60" s="376">
        <v>0</v>
      </c>
      <c r="X60" s="376">
        <v>0</v>
      </c>
      <c r="Y60" s="376">
        <v>0</v>
      </c>
      <c r="Z60" s="376">
        <v>0</v>
      </c>
      <c r="AA60" s="376">
        <v>0</v>
      </c>
      <c r="AB60" s="376">
        <v>0</v>
      </c>
      <c r="AC60" s="376">
        <v>0</v>
      </c>
      <c r="AD60" s="59" t="s">
        <v>187</v>
      </c>
      <c r="AE60" s="59" t="s">
        <v>518</v>
      </c>
      <c r="AF60" s="59" t="s">
        <v>519</v>
      </c>
      <c r="AG60" s="376">
        <v>36400</v>
      </c>
      <c r="AH60" s="376">
        <v>0</v>
      </c>
      <c r="AI60" s="376">
        <v>36400</v>
      </c>
      <c r="AJ60" s="376">
        <v>0</v>
      </c>
      <c r="AK60" s="376">
        <v>0</v>
      </c>
      <c r="AL60" s="376">
        <v>0</v>
      </c>
      <c r="AM60" s="376">
        <v>0</v>
      </c>
      <c r="AN60" s="376">
        <v>0</v>
      </c>
      <c r="AO60" s="376">
        <v>0</v>
      </c>
      <c r="AP60" s="376">
        <v>0</v>
      </c>
      <c r="AQ60" s="376">
        <v>0</v>
      </c>
      <c r="AR60" s="376">
        <v>0</v>
      </c>
      <c r="AS60" s="376">
        <v>0</v>
      </c>
      <c r="AT60" s="376">
        <v>0</v>
      </c>
      <c r="AU60" s="376">
        <v>0</v>
      </c>
      <c r="AV60" s="376">
        <v>0</v>
      </c>
      <c r="AW60" s="376">
        <v>0</v>
      </c>
      <c r="AX60" s="376">
        <v>0</v>
      </c>
      <c r="AY60" s="59"/>
    </row>
    <row r="61" spans="1:51" s="65" customFormat="1" ht="90.75" customHeight="1" x14ac:dyDescent="0.2">
      <c r="A61" s="59"/>
      <c r="B61" s="60" t="s">
        <v>41</v>
      </c>
      <c r="C61" s="60" t="s">
        <v>42</v>
      </c>
      <c r="D61" s="27" t="s">
        <v>1360</v>
      </c>
      <c r="E61" s="28" t="s">
        <v>1361</v>
      </c>
      <c r="F61" s="61">
        <v>2017730010020</v>
      </c>
      <c r="G61" s="28" t="s">
        <v>1359</v>
      </c>
      <c r="H61" s="62" t="s">
        <v>612</v>
      </c>
      <c r="I61" s="70" t="s">
        <v>613</v>
      </c>
      <c r="J61" s="376">
        <v>5385</v>
      </c>
      <c r="K61" s="63" t="s">
        <v>566</v>
      </c>
      <c r="L61" s="59">
        <v>91797</v>
      </c>
      <c r="M61" s="376">
        <v>0</v>
      </c>
      <c r="N61" s="71">
        <v>91797</v>
      </c>
      <c r="O61" s="376">
        <v>0</v>
      </c>
      <c r="P61" s="376">
        <v>0</v>
      </c>
      <c r="Q61" s="376">
        <v>0</v>
      </c>
      <c r="R61" s="376">
        <v>0</v>
      </c>
      <c r="S61" s="376">
        <v>0</v>
      </c>
      <c r="T61" s="376">
        <v>0</v>
      </c>
      <c r="U61" s="376">
        <v>0</v>
      </c>
      <c r="V61" s="376">
        <v>0</v>
      </c>
      <c r="W61" s="376">
        <v>0</v>
      </c>
      <c r="X61" s="376">
        <v>0</v>
      </c>
      <c r="Y61" s="376">
        <v>0</v>
      </c>
      <c r="Z61" s="376">
        <v>0</v>
      </c>
      <c r="AA61" s="376">
        <v>0</v>
      </c>
      <c r="AB61" s="376">
        <v>0</v>
      </c>
      <c r="AC61" s="376">
        <v>0</v>
      </c>
      <c r="AD61" s="59" t="s">
        <v>187</v>
      </c>
      <c r="AE61" s="59" t="s">
        <v>518</v>
      </c>
      <c r="AF61" s="59" t="s">
        <v>519</v>
      </c>
      <c r="AG61" s="376">
        <v>68000</v>
      </c>
      <c r="AH61" s="376">
        <v>0</v>
      </c>
      <c r="AI61" s="376">
        <v>68000</v>
      </c>
      <c r="AJ61" s="376">
        <v>0</v>
      </c>
      <c r="AK61" s="376">
        <v>0</v>
      </c>
      <c r="AL61" s="376">
        <v>0</v>
      </c>
      <c r="AM61" s="376">
        <v>0</v>
      </c>
      <c r="AN61" s="376">
        <v>0</v>
      </c>
      <c r="AO61" s="376">
        <v>0</v>
      </c>
      <c r="AP61" s="376">
        <v>0</v>
      </c>
      <c r="AQ61" s="376">
        <v>0</v>
      </c>
      <c r="AR61" s="376">
        <v>0</v>
      </c>
      <c r="AS61" s="376">
        <v>0</v>
      </c>
      <c r="AT61" s="376">
        <v>0</v>
      </c>
      <c r="AU61" s="376">
        <v>0</v>
      </c>
      <c r="AV61" s="376">
        <v>0</v>
      </c>
      <c r="AW61" s="376">
        <v>0</v>
      </c>
      <c r="AX61" s="376">
        <v>0</v>
      </c>
      <c r="AY61" s="59"/>
    </row>
    <row r="62" spans="1:51" s="65" customFormat="1" ht="90.75" customHeight="1" x14ac:dyDescent="0.2">
      <c r="A62" s="59"/>
      <c r="B62" s="60" t="s">
        <v>41</v>
      </c>
      <c r="C62" s="60" t="s">
        <v>42</v>
      </c>
      <c r="D62" s="27" t="s">
        <v>1360</v>
      </c>
      <c r="E62" s="28" t="s">
        <v>1361</v>
      </c>
      <c r="F62" s="61">
        <v>2017730010020</v>
      </c>
      <c r="G62" s="28" t="s">
        <v>1359</v>
      </c>
      <c r="H62" s="62" t="s">
        <v>614</v>
      </c>
      <c r="I62" s="70" t="s">
        <v>615</v>
      </c>
      <c r="J62" s="376">
        <v>2</v>
      </c>
      <c r="K62" s="63" t="s">
        <v>566</v>
      </c>
      <c r="L62" s="59">
        <v>38800</v>
      </c>
      <c r="M62" s="376">
        <v>0</v>
      </c>
      <c r="N62" s="71">
        <v>38800</v>
      </c>
      <c r="O62" s="376">
        <v>0</v>
      </c>
      <c r="P62" s="376">
        <v>0</v>
      </c>
      <c r="Q62" s="376">
        <v>0</v>
      </c>
      <c r="R62" s="376">
        <v>0</v>
      </c>
      <c r="S62" s="376">
        <v>0</v>
      </c>
      <c r="T62" s="376">
        <v>0</v>
      </c>
      <c r="U62" s="376">
        <v>0</v>
      </c>
      <c r="V62" s="376">
        <v>0</v>
      </c>
      <c r="W62" s="376">
        <v>0</v>
      </c>
      <c r="X62" s="376">
        <v>0</v>
      </c>
      <c r="Y62" s="376">
        <v>0</v>
      </c>
      <c r="Z62" s="376">
        <v>0</v>
      </c>
      <c r="AA62" s="376">
        <v>0</v>
      </c>
      <c r="AB62" s="376">
        <v>0</v>
      </c>
      <c r="AC62" s="376">
        <v>0</v>
      </c>
      <c r="AD62" s="59" t="s">
        <v>187</v>
      </c>
      <c r="AE62" s="59" t="s">
        <v>518</v>
      </c>
      <c r="AF62" s="59" t="s">
        <v>519</v>
      </c>
      <c r="AG62" s="376">
        <v>24000</v>
      </c>
      <c r="AH62" s="376">
        <v>0</v>
      </c>
      <c r="AI62" s="376">
        <v>24000</v>
      </c>
      <c r="AJ62" s="376">
        <v>0</v>
      </c>
      <c r="AK62" s="376">
        <v>0</v>
      </c>
      <c r="AL62" s="376">
        <v>0</v>
      </c>
      <c r="AM62" s="376">
        <v>0</v>
      </c>
      <c r="AN62" s="376">
        <v>0</v>
      </c>
      <c r="AO62" s="376">
        <v>0</v>
      </c>
      <c r="AP62" s="376">
        <v>0</v>
      </c>
      <c r="AQ62" s="376">
        <v>0</v>
      </c>
      <c r="AR62" s="376">
        <v>0</v>
      </c>
      <c r="AS62" s="376">
        <v>0</v>
      </c>
      <c r="AT62" s="376">
        <v>0</v>
      </c>
      <c r="AU62" s="376">
        <v>0</v>
      </c>
      <c r="AV62" s="376">
        <v>0</v>
      </c>
      <c r="AW62" s="376">
        <v>0</v>
      </c>
      <c r="AX62" s="376">
        <v>0</v>
      </c>
      <c r="AY62" s="59"/>
    </row>
    <row r="63" spans="1:51" s="65" customFormat="1" ht="90.75" customHeight="1" x14ac:dyDescent="0.2">
      <c r="A63" s="59"/>
      <c r="B63" s="60" t="s">
        <v>41</v>
      </c>
      <c r="C63" s="60" t="s">
        <v>42</v>
      </c>
      <c r="D63" s="27" t="s">
        <v>1360</v>
      </c>
      <c r="E63" s="28" t="s">
        <v>1361</v>
      </c>
      <c r="F63" s="61">
        <v>2017730010020</v>
      </c>
      <c r="G63" s="28" t="s">
        <v>1359</v>
      </c>
      <c r="H63" s="62" t="s">
        <v>616</v>
      </c>
      <c r="I63" s="70" t="s">
        <v>617</v>
      </c>
      <c r="J63" s="376">
        <v>50</v>
      </c>
      <c r="K63" s="63" t="s">
        <v>566</v>
      </c>
      <c r="L63" s="59">
        <v>71310</v>
      </c>
      <c r="M63" s="376">
        <v>0</v>
      </c>
      <c r="N63" s="71">
        <v>71310</v>
      </c>
      <c r="O63" s="376">
        <v>0</v>
      </c>
      <c r="P63" s="376">
        <v>0</v>
      </c>
      <c r="Q63" s="376">
        <v>0</v>
      </c>
      <c r="R63" s="376">
        <v>0</v>
      </c>
      <c r="S63" s="376">
        <v>0</v>
      </c>
      <c r="T63" s="376">
        <v>0</v>
      </c>
      <c r="U63" s="376">
        <v>0</v>
      </c>
      <c r="V63" s="376">
        <v>0</v>
      </c>
      <c r="W63" s="376">
        <v>0</v>
      </c>
      <c r="X63" s="376">
        <v>0</v>
      </c>
      <c r="Y63" s="376">
        <v>0</v>
      </c>
      <c r="Z63" s="376">
        <v>0</v>
      </c>
      <c r="AA63" s="376">
        <v>0</v>
      </c>
      <c r="AB63" s="376">
        <v>0</v>
      </c>
      <c r="AC63" s="376">
        <v>0</v>
      </c>
      <c r="AD63" s="59" t="s">
        <v>187</v>
      </c>
      <c r="AE63" s="59" t="s">
        <v>518</v>
      </c>
      <c r="AF63" s="59" t="s">
        <v>519</v>
      </c>
      <c r="AG63" s="376">
        <v>69950</v>
      </c>
      <c r="AH63" s="376">
        <v>0</v>
      </c>
      <c r="AI63" s="376">
        <v>69950</v>
      </c>
      <c r="AJ63" s="376">
        <v>0</v>
      </c>
      <c r="AK63" s="376">
        <v>0</v>
      </c>
      <c r="AL63" s="376">
        <v>0</v>
      </c>
      <c r="AM63" s="376">
        <v>0</v>
      </c>
      <c r="AN63" s="376">
        <v>0</v>
      </c>
      <c r="AO63" s="376">
        <v>0</v>
      </c>
      <c r="AP63" s="376">
        <v>0</v>
      </c>
      <c r="AQ63" s="376">
        <v>0</v>
      </c>
      <c r="AR63" s="376">
        <v>0</v>
      </c>
      <c r="AS63" s="376">
        <v>0</v>
      </c>
      <c r="AT63" s="376">
        <v>0</v>
      </c>
      <c r="AU63" s="376">
        <v>0</v>
      </c>
      <c r="AV63" s="376">
        <v>0</v>
      </c>
      <c r="AW63" s="376">
        <v>0</v>
      </c>
      <c r="AX63" s="376">
        <v>0</v>
      </c>
      <c r="AY63" s="59"/>
    </row>
    <row r="64" spans="1:51" s="59" customFormat="1" ht="90.75" customHeight="1" x14ac:dyDescent="0.2">
      <c r="B64" s="60" t="s">
        <v>41</v>
      </c>
      <c r="C64" s="60" t="s">
        <v>42</v>
      </c>
      <c r="D64" s="27" t="s">
        <v>1360</v>
      </c>
      <c r="E64" s="28" t="s">
        <v>1361</v>
      </c>
      <c r="F64" s="61">
        <v>2017730010020</v>
      </c>
      <c r="G64" s="28" t="s">
        <v>1359</v>
      </c>
      <c r="H64" s="62" t="s">
        <v>618</v>
      </c>
      <c r="I64" s="70" t="s">
        <v>619</v>
      </c>
      <c r="J64" s="376">
        <v>1</v>
      </c>
      <c r="K64" s="63" t="s">
        <v>566</v>
      </c>
      <c r="L64" s="59">
        <v>0</v>
      </c>
      <c r="M64" s="376">
        <v>0</v>
      </c>
      <c r="N64" s="71">
        <v>0</v>
      </c>
      <c r="O64" s="376">
        <v>0</v>
      </c>
      <c r="P64" s="376">
        <v>0</v>
      </c>
      <c r="Q64" s="376">
        <v>0</v>
      </c>
      <c r="R64" s="376">
        <v>0</v>
      </c>
      <c r="S64" s="376">
        <v>0</v>
      </c>
      <c r="T64" s="376">
        <v>0</v>
      </c>
      <c r="U64" s="376">
        <v>0</v>
      </c>
      <c r="V64" s="376">
        <v>0</v>
      </c>
      <c r="W64" s="376">
        <v>0</v>
      </c>
      <c r="X64" s="376">
        <v>0</v>
      </c>
      <c r="Y64" s="376">
        <v>0</v>
      </c>
      <c r="Z64" s="376">
        <v>0</v>
      </c>
      <c r="AA64" s="376">
        <v>0</v>
      </c>
      <c r="AB64" s="376">
        <v>0</v>
      </c>
      <c r="AC64" s="376">
        <v>0</v>
      </c>
      <c r="AD64" s="59" t="s">
        <v>187</v>
      </c>
      <c r="AE64" s="59" t="s">
        <v>518</v>
      </c>
      <c r="AF64" s="59" t="s">
        <v>519</v>
      </c>
      <c r="AG64" s="376">
        <v>0</v>
      </c>
      <c r="AH64" s="376">
        <v>0</v>
      </c>
      <c r="AI64" s="376">
        <v>0</v>
      </c>
      <c r="AJ64" s="376">
        <v>0</v>
      </c>
      <c r="AK64" s="376">
        <v>0</v>
      </c>
      <c r="AL64" s="376">
        <v>0</v>
      </c>
      <c r="AM64" s="376">
        <v>0</v>
      </c>
      <c r="AN64" s="376">
        <v>0</v>
      </c>
      <c r="AO64" s="376">
        <v>0</v>
      </c>
      <c r="AP64" s="376">
        <v>0</v>
      </c>
      <c r="AQ64" s="376">
        <v>0</v>
      </c>
      <c r="AR64" s="376">
        <v>0</v>
      </c>
      <c r="AS64" s="376">
        <v>0</v>
      </c>
      <c r="AT64" s="376">
        <v>0</v>
      </c>
      <c r="AU64" s="376">
        <v>0</v>
      </c>
      <c r="AV64" s="376">
        <v>0</v>
      </c>
      <c r="AW64" s="376">
        <v>0</v>
      </c>
      <c r="AX64" s="376">
        <v>0</v>
      </c>
    </row>
    <row r="65" spans="1:51" s="59" customFormat="1" ht="90.75" customHeight="1" x14ac:dyDescent="0.2">
      <c r="B65" s="60" t="s">
        <v>41</v>
      </c>
      <c r="C65" s="60" t="s">
        <v>42</v>
      </c>
      <c r="D65" s="27" t="s">
        <v>1362</v>
      </c>
      <c r="E65" s="28" t="s">
        <v>1363</v>
      </c>
      <c r="F65" s="61">
        <v>2017730010011</v>
      </c>
      <c r="G65" s="28" t="s">
        <v>1364</v>
      </c>
      <c r="H65" s="66" t="s">
        <v>620</v>
      </c>
      <c r="I65" s="59" t="s">
        <v>621</v>
      </c>
      <c r="J65" s="376">
        <v>4</v>
      </c>
      <c r="K65" s="63" t="s">
        <v>622</v>
      </c>
      <c r="L65" s="59">
        <v>85000</v>
      </c>
      <c r="M65" s="376">
        <v>0</v>
      </c>
      <c r="N65" s="67">
        <v>85000</v>
      </c>
      <c r="O65" s="376">
        <v>0</v>
      </c>
      <c r="P65" s="376">
        <v>0</v>
      </c>
      <c r="Q65" s="376">
        <v>0</v>
      </c>
      <c r="R65" s="376">
        <v>0</v>
      </c>
      <c r="S65" s="376">
        <v>0</v>
      </c>
      <c r="T65" s="376">
        <v>0</v>
      </c>
      <c r="U65" s="376">
        <v>0</v>
      </c>
      <c r="V65" s="376">
        <v>0</v>
      </c>
      <c r="W65" s="376">
        <v>0</v>
      </c>
      <c r="X65" s="376">
        <v>0</v>
      </c>
      <c r="Y65" s="376">
        <v>0</v>
      </c>
      <c r="Z65" s="376">
        <v>0</v>
      </c>
      <c r="AA65" s="376">
        <v>0</v>
      </c>
      <c r="AB65" s="376">
        <v>0</v>
      </c>
      <c r="AC65" s="376">
        <v>0</v>
      </c>
      <c r="AD65" s="59" t="s">
        <v>187</v>
      </c>
      <c r="AE65" s="59" t="s">
        <v>518</v>
      </c>
      <c r="AF65" s="59" t="s">
        <v>623</v>
      </c>
      <c r="AG65" s="376">
        <v>79979</v>
      </c>
      <c r="AH65" s="376">
        <v>0</v>
      </c>
      <c r="AI65" s="376">
        <v>79979</v>
      </c>
      <c r="AJ65" s="376">
        <v>0</v>
      </c>
      <c r="AK65" s="376">
        <v>0</v>
      </c>
      <c r="AL65" s="376">
        <v>0</v>
      </c>
      <c r="AM65" s="376">
        <v>0</v>
      </c>
      <c r="AN65" s="376">
        <v>0</v>
      </c>
      <c r="AO65" s="376">
        <v>0</v>
      </c>
      <c r="AP65" s="376">
        <v>0</v>
      </c>
      <c r="AQ65" s="376">
        <v>0</v>
      </c>
      <c r="AR65" s="376">
        <v>0</v>
      </c>
      <c r="AS65" s="376">
        <v>0</v>
      </c>
      <c r="AT65" s="376">
        <v>0</v>
      </c>
      <c r="AU65" s="376">
        <v>0</v>
      </c>
      <c r="AV65" s="376">
        <v>0</v>
      </c>
      <c r="AW65" s="376">
        <v>0</v>
      </c>
      <c r="AX65" s="376">
        <v>0</v>
      </c>
    </row>
    <row r="66" spans="1:51" s="59" customFormat="1" ht="90.75" customHeight="1" x14ac:dyDescent="0.2">
      <c r="B66" s="60" t="s">
        <v>41</v>
      </c>
      <c r="C66" s="60" t="s">
        <v>42</v>
      </c>
      <c r="D66" s="27" t="s">
        <v>1362</v>
      </c>
      <c r="E66" s="28" t="s">
        <v>1363</v>
      </c>
      <c r="F66" s="61">
        <v>2017730010011</v>
      </c>
      <c r="G66" s="28" t="s">
        <v>1364</v>
      </c>
      <c r="H66" s="66" t="s">
        <v>624</v>
      </c>
      <c r="I66" s="59" t="s">
        <v>625</v>
      </c>
      <c r="J66" s="376">
        <v>1</v>
      </c>
      <c r="K66" s="63" t="s">
        <v>622</v>
      </c>
      <c r="L66" s="59">
        <v>20000</v>
      </c>
      <c r="M66" s="376">
        <v>0</v>
      </c>
      <c r="N66" s="67">
        <v>20000</v>
      </c>
      <c r="O66" s="376">
        <v>0</v>
      </c>
      <c r="P66" s="376">
        <v>0</v>
      </c>
      <c r="Q66" s="376">
        <v>0</v>
      </c>
      <c r="R66" s="376">
        <v>0</v>
      </c>
      <c r="S66" s="376">
        <v>0</v>
      </c>
      <c r="T66" s="376">
        <v>0</v>
      </c>
      <c r="U66" s="376">
        <v>0</v>
      </c>
      <c r="V66" s="376">
        <v>0</v>
      </c>
      <c r="W66" s="376">
        <v>0</v>
      </c>
      <c r="X66" s="376">
        <v>0</v>
      </c>
      <c r="Y66" s="376">
        <v>0</v>
      </c>
      <c r="Z66" s="376">
        <v>0</v>
      </c>
      <c r="AA66" s="376">
        <v>0</v>
      </c>
      <c r="AB66" s="376">
        <v>0</v>
      </c>
      <c r="AC66" s="376">
        <v>0</v>
      </c>
      <c r="AD66" s="59" t="s">
        <v>187</v>
      </c>
      <c r="AE66" s="59" t="s">
        <v>518</v>
      </c>
      <c r="AF66" s="59" t="s">
        <v>623</v>
      </c>
      <c r="AG66" s="376">
        <v>17200</v>
      </c>
      <c r="AH66" s="376">
        <v>0</v>
      </c>
      <c r="AI66" s="376">
        <v>17200</v>
      </c>
      <c r="AJ66" s="376">
        <v>0</v>
      </c>
      <c r="AK66" s="376">
        <v>0</v>
      </c>
      <c r="AL66" s="376">
        <v>0</v>
      </c>
      <c r="AM66" s="376">
        <v>0</v>
      </c>
      <c r="AN66" s="376">
        <v>0</v>
      </c>
      <c r="AO66" s="376">
        <v>0</v>
      </c>
      <c r="AP66" s="376">
        <v>0</v>
      </c>
      <c r="AQ66" s="376">
        <v>0</v>
      </c>
      <c r="AR66" s="376">
        <v>0</v>
      </c>
      <c r="AS66" s="376">
        <v>0</v>
      </c>
      <c r="AT66" s="376">
        <v>0</v>
      </c>
      <c r="AU66" s="376">
        <v>0</v>
      </c>
      <c r="AV66" s="376">
        <v>0</v>
      </c>
      <c r="AW66" s="376">
        <v>0</v>
      </c>
      <c r="AX66" s="376">
        <v>0</v>
      </c>
    </row>
    <row r="67" spans="1:51" s="59" customFormat="1" ht="90.75" customHeight="1" x14ac:dyDescent="0.2">
      <c r="B67" s="60" t="s">
        <v>41</v>
      </c>
      <c r="C67" s="60" t="s">
        <v>42</v>
      </c>
      <c r="D67" s="27" t="s">
        <v>1362</v>
      </c>
      <c r="E67" s="28" t="s">
        <v>1363</v>
      </c>
      <c r="F67" s="61">
        <v>2017730010011</v>
      </c>
      <c r="G67" s="28" t="s">
        <v>1364</v>
      </c>
      <c r="H67" s="66" t="s">
        <v>626</v>
      </c>
      <c r="I67" s="59" t="s">
        <v>627</v>
      </c>
      <c r="J67" s="376">
        <v>1</v>
      </c>
      <c r="K67" s="63" t="s">
        <v>622</v>
      </c>
      <c r="L67" s="59">
        <v>0</v>
      </c>
      <c r="M67" s="376">
        <v>0</v>
      </c>
      <c r="N67" s="67">
        <v>0</v>
      </c>
      <c r="O67" s="376">
        <v>0</v>
      </c>
      <c r="P67" s="376">
        <v>0</v>
      </c>
      <c r="Q67" s="376">
        <v>0</v>
      </c>
      <c r="R67" s="376">
        <v>0</v>
      </c>
      <c r="S67" s="376">
        <v>0</v>
      </c>
      <c r="T67" s="376">
        <v>0</v>
      </c>
      <c r="U67" s="376">
        <v>0</v>
      </c>
      <c r="V67" s="376">
        <v>0</v>
      </c>
      <c r="W67" s="376">
        <v>0</v>
      </c>
      <c r="X67" s="376">
        <v>0</v>
      </c>
      <c r="Y67" s="376">
        <v>0</v>
      </c>
      <c r="Z67" s="376">
        <v>0</v>
      </c>
      <c r="AA67" s="376">
        <v>0</v>
      </c>
      <c r="AB67" s="376">
        <v>0</v>
      </c>
      <c r="AC67" s="376">
        <v>0</v>
      </c>
      <c r="AD67" s="59" t="s">
        <v>187</v>
      </c>
      <c r="AE67" s="59" t="s">
        <v>518</v>
      </c>
      <c r="AG67" s="376"/>
      <c r="AH67" s="376">
        <v>0</v>
      </c>
      <c r="AI67" s="376"/>
      <c r="AJ67" s="376">
        <v>0</v>
      </c>
      <c r="AK67" s="376">
        <v>0</v>
      </c>
      <c r="AL67" s="376">
        <v>0</v>
      </c>
      <c r="AM67" s="376">
        <v>0</v>
      </c>
      <c r="AN67" s="376">
        <v>0</v>
      </c>
      <c r="AO67" s="376">
        <v>0</v>
      </c>
      <c r="AP67" s="376">
        <v>0</v>
      </c>
      <c r="AQ67" s="376">
        <v>0</v>
      </c>
      <c r="AR67" s="376">
        <v>0</v>
      </c>
      <c r="AS67" s="376">
        <v>0</v>
      </c>
      <c r="AT67" s="376">
        <v>0</v>
      </c>
      <c r="AU67" s="376">
        <v>0</v>
      </c>
      <c r="AV67" s="376">
        <v>0</v>
      </c>
      <c r="AW67" s="376">
        <v>0</v>
      </c>
      <c r="AX67" s="376">
        <v>0</v>
      </c>
    </row>
    <row r="68" spans="1:51" s="65" customFormat="1" ht="95.25" customHeight="1" x14ac:dyDescent="0.2">
      <c r="A68" s="59"/>
      <c r="B68" s="60" t="s">
        <v>41</v>
      </c>
      <c r="C68" s="60" t="s">
        <v>42</v>
      </c>
      <c r="D68" s="27" t="s">
        <v>1362</v>
      </c>
      <c r="E68" s="28" t="s">
        <v>1363</v>
      </c>
      <c r="F68" s="61">
        <v>2017730010011</v>
      </c>
      <c r="G68" s="28" t="s">
        <v>1364</v>
      </c>
      <c r="H68" s="66" t="s">
        <v>628</v>
      </c>
      <c r="I68" s="59" t="s">
        <v>629</v>
      </c>
      <c r="J68" s="376">
        <v>3</v>
      </c>
      <c r="K68" s="63" t="s">
        <v>622</v>
      </c>
      <c r="L68" s="59">
        <v>20000</v>
      </c>
      <c r="M68" s="376">
        <v>0</v>
      </c>
      <c r="N68" s="67">
        <v>20000</v>
      </c>
      <c r="O68" s="376">
        <v>0</v>
      </c>
      <c r="P68" s="376">
        <v>0</v>
      </c>
      <c r="Q68" s="376">
        <v>0</v>
      </c>
      <c r="R68" s="376">
        <v>0</v>
      </c>
      <c r="S68" s="376">
        <v>0</v>
      </c>
      <c r="T68" s="376">
        <v>0</v>
      </c>
      <c r="U68" s="376">
        <v>0</v>
      </c>
      <c r="V68" s="376">
        <v>0</v>
      </c>
      <c r="W68" s="376">
        <v>0</v>
      </c>
      <c r="X68" s="376">
        <v>0</v>
      </c>
      <c r="Y68" s="376">
        <v>0</v>
      </c>
      <c r="Z68" s="376">
        <v>0</v>
      </c>
      <c r="AA68" s="376">
        <v>0</v>
      </c>
      <c r="AB68" s="376">
        <v>0</v>
      </c>
      <c r="AC68" s="376">
        <v>0</v>
      </c>
      <c r="AD68" s="59" t="s">
        <v>187</v>
      </c>
      <c r="AE68" s="59" t="s">
        <v>518</v>
      </c>
      <c r="AF68" s="59" t="s">
        <v>623</v>
      </c>
      <c r="AG68" s="376">
        <v>8400</v>
      </c>
      <c r="AH68" s="376">
        <v>0</v>
      </c>
      <c r="AI68" s="376">
        <v>8400</v>
      </c>
      <c r="AJ68" s="376">
        <v>0</v>
      </c>
      <c r="AK68" s="376">
        <v>0</v>
      </c>
      <c r="AL68" s="376">
        <v>0</v>
      </c>
      <c r="AM68" s="376">
        <v>0</v>
      </c>
      <c r="AN68" s="376">
        <v>0</v>
      </c>
      <c r="AO68" s="376">
        <v>0</v>
      </c>
      <c r="AP68" s="376">
        <v>0</v>
      </c>
      <c r="AQ68" s="376">
        <v>0</v>
      </c>
      <c r="AR68" s="376">
        <v>0</v>
      </c>
      <c r="AS68" s="376">
        <v>0</v>
      </c>
      <c r="AT68" s="376">
        <v>0</v>
      </c>
      <c r="AU68" s="376">
        <v>0</v>
      </c>
      <c r="AV68" s="376">
        <v>0</v>
      </c>
      <c r="AW68" s="376">
        <v>0</v>
      </c>
      <c r="AX68" s="376">
        <v>0</v>
      </c>
      <c r="AY68" s="59"/>
    </row>
    <row r="69" spans="1:51" s="65" customFormat="1" ht="95.25" customHeight="1" x14ac:dyDescent="0.2">
      <c r="A69" s="59"/>
      <c r="B69" s="60" t="s">
        <v>41</v>
      </c>
      <c r="C69" s="60" t="s">
        <v>42</v>
      </c>
      <c r="D69" s="27" t="s">
        <v>1362</v>
      </c>
      <c r="E69" s="28" t="s">
        <v>1363</v>
      </c>
      <c r="F69" s="61">
        <v>2017730010011</v>
      </c>
      <c r="G69" s="28" t="s">
        <v>1364</v>
      </c>
      <c r="H69" s="62" t="s">
        <v>630</v>
      </c>
      <c r="I69" s="59" t="s">
        <v>631</v>
      </c>
      <c r="J69" s="376">
        <v>1</v>
      </c>
      <c r="K69" s="63" t="s">
        <v>622</v>
      </c>
      <c r="L69" s="59">
        <v>0</v>
      </c>
      <c r="M69" s="376">
        <v>0</v>
      </c>
      <c r="N69" s="67">
        <v>0</v>
      </c>
      <c r="O69" s="376">
        <v>0</v>
      </c>
      <c r="P69" s="376">
        <v>0</v>
      </c>
      <c r="Q69" s="376">
        <v>1000</v>
      </c>
      <c r="R69" s="376">
        <v>0</v>
      </c>
      <c r="S69" s="376">
        <v>0</v>
      </c>
      <c r="T69" s="376">
        <v>0</v>
      </c>
      <c r="U69" s="376">
        <v>0</v>
      </c>
      <c r="V69" s="376">
        <v>0</v>
      </c>
      <c r="W69" s="376">
        <v>0</v>
      </c>
      <c r="X69" s="376">
        <v>0</v>
      </c>
      <c r="Y69" s="376">
        <v>0</v>
      </c>
      <c r="Z69" s="376">
        <v>0</v>
      </c>
      <c r="AA69" s="376">
        <v>0</v>
      </c>
      <c r="AB69" s="376">
        <v>0</v>
      </c>
      <c r="AC69" s="376">
        <v>0</v>
      </c>
      <c r="AD69" s="59" t="s">
        <v>187</v>
      </c>
      <c r="AE69" s="59" t="s">
        <v>518</v>
      </c>
      <c r="AF69" s="59" t="s">
        <v>623</v>
      </c>
      <c r="AG69" s="376"/>
      <c r="AH69" s="376">
        <v>0</v>
      </c>
      <c r="AI69" s="376"/>
      <c r="AJ69" s="376">
        <v>0</v>
      </c>
      <c r="AK69" s="376">
        <v>0</v>
      </c>
      <c r="AL69" s="376">
        <v>0</v>
      </c>
      <c r="AM69" s="376">
        <v>0</v>
      </c>
      <c r="AN69" s="376">
        <v>0</v>
      </c>
      <c r="AO69" s="376">
        <v>0</v>
      </c>
      <c r="AP69" s="376">
        <v>0</v>
      </c>
      <c r="AQ69" s="376">
        <v>0</v>
      </c>
      <c r="AR69" s="376">
        <v>0</v>
      </c>
      <c r="AS69" s="376">
        <v>0</v>
      </c>
      <c r="AT69" s="376">
        <v>0</v>
      </c>
      <c r="AU69" s="376">
        <v>0</v>
      </c>
      <c r="AV69" s="376">
        <v>0</v>
      </c>
      <c r="AW69" s="376">
        <v>0</v>
      </c>
      <c r="AX69" s="376">
        <v>0</v>
      </c>
      <c r="AY69" s="59"/>
    </row>
    <row r="70" spans="1:51" s="65" customFormat="1" ht="95.25" customHeight="1" x14ac:dyDescent="0.2">
      <c r="A70" s="59"/>
      <c r="B70" s="60" t="s">
        <v>41</v>
      </c>
      <c r="C70" s="60" t="s">
        <v>42</v>
      </c>
      <c r="D70" s="27" t="s">
        <v>1362</v>
      </c>
      <c r="E70" s="28" t="s">
        <v>1363</v>
      </c>
      <c r="F70" s="61">
        <v>2017730010011</v>
      </c>
      <c r="G70" s="28" t="s">
        <v>1364</v>
      </c>
      <c r="H70" s="62" t="s">
        <v>632</v>
      </c>
      <c r="I70" s="59" t="s">
        <v>633</v>
      </c>
      <c r="J70" s="376">
        <v>15</v>
      </c>
      <c r="K70" s="63" t="s">
        <v>622</v>
      </c>
      <c r="L70" s="59">
        <v>30000</v>
      </c>
      <c r="M70" s="376">
        <v>0</v>
      </c>
      <c r="N70" s="67">
        <v>30000</v>
      </c>
      <c r="O70" s="376">
        <v>0</v>
      </c>
      <c r="P70" s="376">
        <v>0</v>
      </c>
      <c r="Q70" s="376">
        <v>0</v>
      </c>
      <c r="R70" s="376">
        <v>0</v>
      </c>
      <c r="S70" s="376">
        <v>0</v>
      </c>
      <c r="T70" s="376">
        <v>0</v>
      </c>
      <c r="U70" s="376">
        <v>0</v>
      </c>
      <c r="V70" s="376">
        <v>0</v>
      </c>
      <c r="W70" s="376">
        <v>0</v>
      </c>
      <c r="X70" s="376">
        <v>0</v>
      </c>
      <c r="Y70" s="376">
        <v>0</v>
      </c>
      <c r="Z70" s="376">
        <v>0</v>
      </c>
      <c r="AA70" s="376">
        <v>0</v>
      </c>
      <c r="AB70" s="376">
        <v>0</v>
      </c>
      <c r="AC70" s="376">
        <v>0</v>
      </c>
      <c r="AD70" s="59" t="s">
        <v>187</v>
      </c>
      <c r="AE70" s="59" t="s">
        <v>518</v>
      </c>
      <c r="AF70" s="59" t="s">
        <v>623</v>
      </c>
      <c r="AG70" s="376">
        <v>29200</v>
      </c>
      <c r="AH70" s="376">
        <v>0</v>
      </c>
      <c r="AI70" s="376">
        <v>29200</v>
      </c>
      <c r="AJ70" s="376">
        <v>0</v>
      </c>
      <c r="AK70" s="376">
        <v>0</v>
      </c>
      <c r="AL70" s="376">
        <v>0</v>
      </c>
      <c r="AM70" s="376">
        <v>0</v>
      </c>
      <c r="AN70" s="376">
        <v>0</v>
      </c>
      <c r="AO70" s="376">
        <v>0</v>
      </c>
      <c r="AP70" s="376">
        <v>0</v>
      </c>
      <c r="AQ70" s="376">
        <v>0</v>
      </c>
      <c r="AR70" s="376">
        <v>0</v>
      </c>
      <c r="AS70" s="376">
        <v>0</v>
      </c>
      <c r="AT70" s="376">
        <v>0</v>
      </c>
      <c r="AU70" s="376">
        <v>0</v>
      </c>
      <c r="AV70" s="376">
        <v>0</v>
      </c>
      <c r="AW70" s="376">
        <v>0</v>
      </c>
      <c r="AX70" s="376">
        <v>0</v>
      </c>
      <c r="AY70" s="59"/>
    </row>
    <row r="71" spans="1:51" s="59" customFormat="1" ht="95.25" customHeight="1" x14ac:dyDescent="0.2">
      <c r="B71" s="60" t="s">
        <v>41</v>
      </c>
      <c r="C71" s="60" t="s">
        <v>42</v>
      </c>
      <c r="D71" s="27" t="s">
        <v>1362</v>
      </c>
      <c r="E71" s="28" t="s">
        <v>1363</v>
      </c>
      <c r="F71" s="61">
        <v>2017730010011</v>
      </c>
      <c r="G71" s="28" t="s">
        <v>1364</v>
      </c>
      <c r="H71" s="62" t="s">
        <v>634</v>
      </c>
      <c r="I71" s="59" t="s">
        <v>635</v>
      </c>
      <c r="J71" s="376">
        <v>1</v>
      </c>
      <c r="K71" s="63" t="s">
        <v>622</v>
      </c>
      <c r="L71" s="59">
        <v>10000</v>
      </c>
      <c r="M71" s="376">
        <v>0</v>
      </c>
      <c r="N71" s="67">
        <v>10000</v>
      </c>
      <c r="O71" s="376">
        <v>0</v>
      </c>
      <c r="P71" s="376">
        <v>0</v>
      </c>
      <c r="Q71" s="376">
        <v>0</v>
      </c>
      <c r="R71" s="376">
        <v>0</v>
      </c>
      <c r="S71" s="376">
        <v>0</v>
      </c>
      <c r="T71" s="376">
        <v>0</v>
      </c>
      <c r="U71" s="376">
        <v>0</v>
      </c>
      <c r="V71" s="376">
        <v>0</v>
      </c>
      <c r="W71" s="376">
        <v>0</v>
      </c>
      <c r="X71" s="376">
        <v>0</v>
      </c>
      <c r="Y71" s="376">
        <v>0</v>
      </c>
      <c r="Z71" s="376">
        <v>0</v>
      </c>
      <c r="AA71" s="376">
        <v>0</v>
      </c>
      <c r="AB71" s="376">
        <v>0</v>
      </c>
      <c r="AC71" s="376">
        <v>0</v>
      </c>
      <c r="AD71" s="59" t="s">
        <v>187</v>
      </c>
      <c r="AE71" s="59" t="s">
        <v>518</v>
      </c>
      <c r="AF71" s="59" t="s">
        <v>623</v>
      </c>
      <c r="AG71" s="376">
        <v>10000</v>
      </c>
      <c r="AH71" s="376">
        <v>0</v>
      </c>
      <c r="AI71" s="376">
        <v>10000</v>
      </c>
      <c r="AJ71" s="376">
        <v>0</v>
      </c>
      <c r="AK71" s="376">
        <v>0</v>
      </c>
      <c r="AL71" s="376">
        <v>0</v>
      </c>
      <c r="AM71" s="376">
        <v>0</v>
      </c>
      <c r="AN71" s="376">
        <v>0</v>
      </c>
      <c r="AO71" s="376">
        <v>0</v>
      </c>
      <c r="AP71" s="376">
        <v>0</v>
      </c>
      <c r="AQ71" s="376">
        <v>0</v>
      </c>
      <c r="AR71" s="376">
        <v>0</v>
      </c>
      <c r="AS71" s="376">
        <v>0</v>
      </c>
      <c r="AT71" s="376">
        <v>0</v>
      </c>
      <c r="AU71" s="376">
        <v>0</v>
      </c>
      <c r="AV71" s="376">
        <v>0</v>
      </c>
      <c r="AW71" s="376">
        <v>0</v>
      </c>
      <c r="AX71" s="376">
        <v>0</v>
      </c>
    </row>
    <row r="72" spans="1:51" s="59" customFormat="1" ht="95.25" customHeight="1" x14ac:dyDescent="0.2">
      <c r="B72" s="60" t="s">
        <v>41</v>
      </c>
      <c r="C72" s="60" t="s">
        <v>42</v>
      </c>
      <c r="D72" s="27" t="s">
        <v>1362</v>
      </c>
      <c r="E72" s="28" t="s">
        <v>1363</v>
      </c>
      <c r="F72" s="61">
        <v>2017730010011</v>
      </c>
      <c r="G72" s="28" t="s">
        <v>1364</v>
      </c>
      <c r="H72" s="62" t="s">
        <v>636</v>
      </c>
      <c r="I72" s="59" t="s">
        <v>637</v>
      </c>
      <c r="J72" s="376">
        <v>30</v>
      </c>
      <c r="K72" s="63" t="s">
        <v>622</v>
      </c>
      <c r="L72" s="59">
        <v>87000</v>
      </c>
      <c r="M72" s="376">
        <v>0</v>
      </c>
      <c r="N72" s="67">
        <v>87000</v>
      </c>
      <c r="O72" s="376">
        <v>0</v>
      </c>
      <c r="P72" s="376">
        <v>0</v>
      </c>
      <c r="Q72" s="376">
        <v>0</v>
      </c>
      <c r="R72" s="376">
        <v>0</v>
      </c>
      <c r="S72" s="376">
        <v>0</v>
      </c>
      <c r="T72" s="376">
        <v>0</v>
      </c>
      <c r="U72" s="376">
        <v>0</v>
      </c>
      <c r="V72" s="376">
        <v>0</v>
      </c>
      <c r="W72" s="376">
        <v>0</v>
      </c>
      <c r="X72" s="376">
        <v>0</v>
      </c>
      <c r="Y72" s="376">
        <v>0</v>
      </c>
      <c r="Z72" s="376">
        <v>0</v>
      </c>
      <c r="AA72" s="376">
        <v>0</v>
      </c>
      <c r="AB72" s="376">
        <v>0</v>
      </c>
      <c r="AC72" s="376">
        <v>0</v>
      </c>
      <c r="AD72" s="59" t="s">
        <v>187</v>
      </c>
      <c r="AE72" s="59" t="s">
        <v>518</v>
      </c>
      <c r="AF72" s="59" t="s">
        <v>623</v>
      </c>
      <c r="AG72" s="376"/>
      <c r="AH72" s="376">
        <v>0</v>
      </c>
      <c r="AI72" s="376"/>
      <c r="AJ72" s="376">
        <v>0</v>
      </c>
      <c r="AK72" s="376">
        <v>0</v>
      </c>
      <c r="AL72" s="376">
        <v>0</v>
      </c>
      <c r="AM72" s="376">
        <v>0</v>
      </c>
      <c r="AN72" s="376">
        <v>0</v>
      </c>
      <c r="AO72" s="376">
        <v>0</v>
      </c>
      <c r="AP72" s="376">
        <v>0</v>
      </c>
      <c r="AQ72" s="376">
        <v>0</v>
      </c>
      <c r="AR72" s="376">
        <v>0</v>
      </c>
      <c r="AS72" s="376">
        <v>0</v>
      </c>
      <c r="AT72" s="376">
        <v>0</v>
      </c>
      <c r="AU72" s="376">
        <v>0</v>
      </c>
      <c r="AV72" s="376">
        <v>0</v>
      </c>
      <c r="AW72" s="376">
        <v>0</v>
      </c>
      <c r="AX72" s="376">
        <v>0</v>
      </c>
    </row>
    <row r="73" spans="1:51" s="65" customFormat="1" ht="95.25" customHeight="1" x14ac:dyDescent="0.2">
      <c r="A73" s="59"/>
      <c r="B73" s="60" t="s">
        <v>41</v>
      </c>
      <c r="C73" s="60" t="s">
        <v>42</v>
      </c>
      <c r="D73" s="27" t="s">
        <v>1362</v>
      </c>
      <c r="E73" s="28" t="s">
        <v>1363</v>
      </c>
      <c r="F73" s="61">
        <v>2017730010011</v>
      </c>
      <c r="G73" s="28" t="s">
        <v>1364</v>
      </c>
      <c r="H73" s="62" t="s">
        <v>638</v>
      </c>
      <c r="I73" s="59" t="s">
        <v>639</v>
      </c>
      <c r="J73" s="376">
        <v>2</v>
      </c>
      <c r="K73" s="63" t="s">
        <v>622</v>
      </c>
      <c r="L73" s="59">
        <v>0</v>
      </c>
      <c r="M73" s="376">
        <v>0</v>
      </c>
      <c r="N73" s="67">
        <v>0</v>
      </c>
      <c r="O73" s="376">
        <v>0</v>
      </c>
      <c r="P73" s="376">
        <v>0</v>
      </c>
      <c r="Q73" s="376">
        <v>0</v>
      </c>
      <c r="R73" s="376">
        <v>0</v>
      </c>
      <c r="S73" s="376">
        <v>0</v>
      </c>
      <c r="T73" s="376">
        <v>0</v>
      </c>
      <c r="U73" s="376">
        <v>0</v>
      </c>
      <c r="V73" s="376">
        <v>0</v>
      </c>
      <c r="W73" s="376">
        <v>0</v>
      </c>
      <c r="X73" s="376">
        <v>0</v>
      </c>
      <c r="Y73" s="376">
        <v>0</v>
      </c>
      <c r="Z73" s="376">
        <v>0</v>
      </c>
      <c r="AA73" s="376">
        <v>0</v>
      </c>
      <c r="AB73" s="376">
        <v>0</v>
      </c>
      <c r="AC73" s="376">
        <v>0</v>
      </c>
      <c r="AD73" s="59" t="s">
        <v>187</v>
      </c>
      <c r="AE73" s="59" t="s">
        <v>518</v>
      </c>
      <c r="AF73" s="59" t="s">
        <v>623</v>
      </c>
      <c r="AG73" s="376"/>
      <c r="AH73" s="376">
        <v>0</v>
      </c>
      <c r="AI73" s="376"/>
      <c r="AJ73" s="376">
        <v>0</v>
      </c>
      <c r="AK73" s="376">
        <v>0</v>
      </c>
      <c r="AL73" s="376">
        <v>0</v>
      </c>
      <c r="AM73" s="376">
        <v>0</v>
      </c>
      <c r="AN73" s="376">
        <v>0</v>
      </c>
      <c r="AO73" s="376">
        <v>0</v>
      </c>
      <c r="AP73" s="376">
        <v>0</v>
      </c>
      <c r="AQ73" s="376">
        <v>0</v>
      </c>
      <c r="AR73" s="376">
        <v>0</v>
      </c>
      <c r="AS73" s="376">
        <v>0</v>
      </c>
      <c r="AT73" s="376">
        <v>0</v>
      </c>
      <c r="AU73" s="376">
        <v>0</v>
      </c>
      <c r="AV73" s="376">
        <v>0</v>
      </c>
      <c r="AW73" s="376">
        <v>0</v>
      </c>
      <c r="AX73" s="376">
        <v>0</v>
      </c>
      <c r="AY73" s="59"/>
    </row>
    <row r="74" spans="1:51" s="59" customFormat="1" ht="95.25" customHeight="1" x14ac:dyDescent="0.2">
      <c r="B74" s="60" t="s">
        <v>41</v>
      </c>
      <c r="C74" s="60" t="s">
        <v>42</v>
      </c>
      <c r="D74" s="27" t="s">
        <v>1362</v>
      </c>
      <c r="E74" s="28" t="s">
        <v>1363</v>
      </c>
      <c r="F74" s="61">
        <v>2017730010011</v>
      </c>
      <c r="G74" s="28" t="s">
        <v>1364</v>
      </c>
      <c r="H74" s="62" t="s">
        <v>640</v>
      </c>
      <c r="I74" s="59" t="s">
        <v>641</v>
      </c>
      <c r="J74" s="376">
        <v>1</v>
      </c>
      <c r="K74" s="63" t="s">
        <v>622</v>
      </c>
      <c r="L74" s="59">
        <v>340000</v>
      </c>
      <c r="M74" s="376">
        <v>0</v>
      </c>
      <c r="N74" s="67">
        <v>340000</v>
      </c>
      <c r="O74" s="376">
        <v>0</v>
      </c>
      <c r="P74" s="376">
        <v>0</v>
      </c>
      <c r="Q74" s="376">
        <v>0</v>
      </c>
      <c r="R74" s="376">
        <v>0</v>
      </c>
      <c r="S74" s="376">
        <v>0</v>
      </c>
      <c r="T74" s="376">
        <v>0</v>
      </c>
      <c r="U74" s="376">
        <v>0</v>
      </c>
      <c r="V74" s="376">
        <v>0</v>
      </c>
      <c r="W74" s="376">
        <v>0</v>
      </c>
      <c r="X74" s="376">
        <v>0</v>
      </c>
      <c r="Y74" s="376">
        <v>0</v>
      </c>
      <c r="Z74" s="376">
        <v>0</v>
      </c>
      <c r="AA74" s="376">
        <v>0</v>
      </c>
      <c r="AB74" s="376">
        <v>0</v>
      </c>
      <c r="AC74" s="376">
        <v>0</v>
      </c>
      <c r="AD74" s="59" t="s">
        <v>187</v>
      </c>
      <c r="AE74" s="59" t="s">
        <v>518</v>
      </c>
      <c r="AF74" s="59" t="s">
        <v>623</v>
      </c>
      <c r="AG74" s="376">
        <v>228000</v>
      </c>
      <c r="AH74" s="376">
        <v>0</v>
      </c>
      <c r="AI74" s="376">
        <v>228000</v>
      </c>
      <c r="AJ74" s="376">
        <v>0</v>
      </c>
      <c r="AK74" s="376">
        <v>0</v>
      </c>
      <c r="AL74" s="376">
        <v>0</v>
      </c>
      <c r="AM74" s="376">
        <v>0</v>
      </c>
      <c r="AN74" s="376">
        <v>0</v>
      </c>
      <c r="AO74" s="376">
        <v>0</v>
      </c>
      <c r="AP74" s="376">
        <v>0</v>
      </c>
      <c r="AQ74" s="376">
        <v>0</v>
      </c>
      <c r="AR74" s="376">
        <v>0</v>
      </c>
      <c r="AS74" s="376">
        <v>0</v>
      </c>
      <c r="AT74" s="376">
        <v>0</v>
      </c>
      <c r="AU74" s="376">
        <v>0</v>
      </c>
      <c r="AV74" s="376">
        <v>0</v>
      </c>
      <c r="AW74" s="376">
        <v>0</v>
      </c>
      <c r="AX74" s="376">
        <v>0</v>
      </c>
    </row>
    <row r="75" spans="1:51" s="59" customFormat="1" ht="95.1" customHeight="1" x14ac:dyDescent="0.2">
      <c r="B75" s="60" t="s">
        <v>41</v>
      </c>
      <c r="C75" s="60" t="s">
        <v>42</v>
      </c>
      <c r="D75" s="27" t="s">
        <v>1362</v>
      </c>
      <c r="E75" s="28" t="s">
        <v>1363</v>
      </c>
      <c r="F75" s="61">
        <v>2017730010011</v>
      </c>
      <c r="G75" s="28" t="s">
        <v>1364</v>
      </c>
      <c r="H75" s="62" t="s">
        <v>642</v>
      </c>
      <c r="I75" s="59" t="s">
        <v>643</v>
      </c>
      <c r="J75" s="376">
        <v>1</v>
      </c>
      <c r="K75" s="63" t="s">
        <v>622</v>
      </c>
      <c r="L75" s="59">
        <v>200000</v>
      </c>
      <c r="M75" s="376">
        <v>0</v>
      </c>
      <c r="N75" s="67">
        <v>200000</v>
      </c>
      <c r="O75" s="376">
        <v>0</v>
      </c>
      <c r="P75" s="376">
        <v>0</v>
      </c>
      <c r="Q75" s="376">
        <v>0</v>
      </c>
      <c r="R75" s="376">
        <v>0</v>
      </c>
      <c r="S75" s="376">
        <v>0</v>
      </c>
      <c r="T75" s="376">
        <v>0</v>
      </c>
      <c r="U75" s="376">
        <v>0</v>
      </c>
      <c r="V75" s="376">
        <v>0</v>
      </c>
      <c r="W75" s="376">
        <v>0</v>
      </c>
      <c r="X75" s="376">
        <v>0</v>
      </c>
      <c r="Y75" s="376">
        <v>0</v>
      </c>
      <c r="Z75" s="376">
        <v>0</v>
      </c>
      <c r="AA75" s="376">
        <v>0</v>
      </c>
      <c r="AB75" s="376">
        <v>0</v>
      </c>
      <c r="AC75" s="376">
        <v>0</v>
      </c>
      <c r="AD75" s="59" t="s">
        <v>187</v>
      </c>
      <c r="AE75" s="59" t="s">
        <v>518</v>
      </c>
      <c r="AF75" s="59" t="s">
        <v>623</v>
      </c>
      <c r="AG75" s="376">
        <v>169989</v>
      </c>
      <c r="AH75" s="376">
        <v>0</v>
      </c>
      <c r="AI75" s="376">
        <v>169989</v>
      </c>
      <c r="AJ75" s="376">
        <v>0</v>
      </c>
      <c r="AK75" s="376">
        <v>0</v>
      </c>
      <c r="AL75" s="376">
        <v>0</v>
      </c>
      <c r="AM75" s="376">
        <v>0</v>
      </c>
      <c r="AN75" s="376">
        <v>0</v>
      </c>
      <c r="AO75" s="376">
        <v>0</v>
      </c>
      <c r="AP75" s="376">
        <v>0</v>
      </c>
      <c r="AQ75" s="376">
        <v>0</v>
      </c>
      <c r="AR75" s="376">
        <v>0</v>
      </c>
      <c r="AS75" s="376">
        <v>0</v>
      </c>
      <c r="AT75" s="376">
        <v>0</v>
      </c>
      <c r="AU75" s="376">
        <v>0</v>
      </c>
      <c r="AV75" s="376">
        <v>0</v>
      </c>
      <c r="AW75" s="376">
        <v>0</v>
      </c>
      <c r="AX75" s="376">
        <v>0</v>
      </c>
    </row>
    <row r="76" spans="1:51" s="65" customFormat="1" ht="95.1" customHeight="1" x14ac:dyDescent="0.2">
      <c r="A76" s="59"/>
      <c r="B76" s="60" t="s">
        <v>41</v>
      </c>
      <c r="C76" s="60" t="s">
        <v>42</v>
      </c>
      <c r="D76" s="27" t="s">
        <v>1362</v>
      </c>
      <c r="E76" s="28" t="s">
        <v>1363</v>
      </c>
      <c r="F76" s="61">
        <v>2017730010011</v>
      </c>
      <c r="G76" s="28" t="s">
        <v>1364</v>
      </c>
      <c r="H76" s="62" t="s">
        <v>644</v>
      </c>
      <c r="I76" s="59" t="s">
        <v>645</v>
      </c>
      <c r="J76" s="376">
        <v>1</v>
      </c>
      <c r="K76" s="63" t="s">
        <v>622</v>
      </c>
      <c r="L76" s="59">
        <v>10000</v>
      </c>
      <c r="M76" s="376">
        <v>0</v>
      </c>
      <c r="N76" s="67">
        <v>10000</v>
      </c>
      <c r="O76" s="376">
        <v>0</v>
      </c>
      <c r="P76" s="376">
        <v>0</v>
      </c>
      <c r="Q76" s="376">
        <v>0</v>
      </c>
      <c r="R76" s="376">
        <v>0</v>
      </c>
      <c r="S76" s="376">
        <v>0</v>
      </c>
      <c r="T76" s="376">
        <v>0</v>
      </c>
      <c r="U76" s="376">
        <v>0</v>
      </c>
      <c r="V76" s="376">
        <v>0</v>
      </c>
      <c r="W76" s="376">
        <v>0</v>
      </c>
      <c r="X76" s="376">
        <v>0</v>
      </c>
      <c r="Y76" s="376">
        <v>0</v>
      </c>
      <c r="Z76" s="376">
        <v>0</v>
      </c>
      <c r="AA76" s="376">
        <v>0</v>
      </c>
      <c r="AB76" s="376">
        <v>0</v>
      </c>
      <c r="AC76" s="376">
        <v>0</v>
      </c>
      <c r="AD76" s="59" t="s">
        <v>187</v>
      </c>
      <c r="AE76" s="59" t="s">
        <v>518</v>
      </c>
      <c r="AF76" s="59" t="s">
        <v>623</v>
      </c>
      <c r="AG76" s="376"/>
      <c r="AH76" s="376">
        <v>0</v>
      </c>
      <c r="AI76" s="376"/>
      <c r="AJ76" s="376">
        <v>0</v>
      </c>
      <c r="AK76" s="376">
        <v>0</v>
      </c>
      <c r="AL76" s="376">
        <v>0</v>
      </c>
      <c r="AM76" s="376">
        <v>0</v>
      </c>
      <c r="AN76" s="376">
        <v>0</v>
      </c>
      <c r="AO76" s="376">
        <v>0</v>
      </c>
      <c r="AP76" s="376">
        <v>0</v>
      </c>
      <c r="AQ76" s="376">
        <v>0</v>
      </c>
      <c r="AR76" s="376">
        <v>0</v>
      </c>
      <c r="AS76" s="376">
        <v>0</v>
      </c>
      <c r="AT76" s="376">
        <v>0</v>
      </c>
      <c r="AU76" s="376">
        <v>0</v>
      </c>
      <c r="AV76" s="376">
        <v>0</v>
      </c>
      <c r="AW76" s="376">
        <v>0</v>
      </c>
      <c r="AX76" s="376">
        <v>0</v>
      </c>
      <c r="AY76" s="59"/>
    </row>
    <row r="77" spans="1:51" s="65" customFormat="1" ht="95.1" customHeight="1" x14ac:dyDescent="0.2">
      <c r="A77" s="59"/>
      <c r="B77" s="60" t="s">
        <v>41</v>
      </c>
      <c r="C77" s="60" t="s">
        <v>42</v>
      </c>
      <c r="D77" s="27" t="s">
        <v>1362</v>
      </c>
      <c r="E77" s="28" t="s">
        <v>1363</v>
      </c>
      <c r="F77" s="61">
        <v>2017730010011</v>
      </c>
      <c r="G77" s="28" t="s">
        <v>1364</v>
      </c>
      <c r="H77" s="62" t="s">
        <v>646</v>
      </c>
      <c r="I77" s="59" t="s">
        <v>647</v>
      </c>
      <c r="J77" s="376">
        <v>1</v>
      </c>
      <c r="K77" s="63" t="s">
        <v>622</v>
      </c>
      <c r="L77" s="59">
        <v>5000</v>
      </c>
      <c r="M77" s="376">
        <v>0</v>
      </c>
      <c r="N77" s="67">
        <v>5000</v>
      </c>
      <c r="O77" s="376">
        <v>0</v>
      </c>
      <c r="P77" s="376">
        <v>0</v>
      </c>
      <c r="Q77" s="376">
        <v>0</v>
      </c>
      <c r="R77" s="376">
        <v>0</v>
      </c>
      <c r="S77" s="376">
        <v>0</v>
      </c>
      <c r="T77" s="376">
        <v>0</v>
      </c>
      <c r="U77" s="376">
        <v>0</v>
      </c>
      <c r="V77" s="376">
        <v>0</v>
      </c>
      <c r="W77" s="376">
        <v>0</v>
      </c>
      <c r="X77" s="376">
        <v>0</v>
      </c>
      <c r="Y77" s="376">
        <v>0</v>
      </c>
      <c r="Z77" s="376">
        <v>0</v>
      </c>
      <c r="AA77" s="376">
        <v>0</v>
      </c>
      <c r="AB77" s="376">
        <v>0</v>
      </c>
      <c r="AC77" s="376">
        <v>0</v>
      </c>
      <c r="AD77" s="59" t="s">
        <v>187</v>
      </c>
      <c r="AE77" s="59" t="s">
        <v>518</v>
      </c>
      <c r="AF77" s="59" t="s">
        <v>623</v>
      </c>
      <c r="AG77" s="376">
        <v>5000</v>
      </c>
      <c r="AH77" s="376">
        <v>0</v>
      </c>
      <c r="AI77" s="376">
        <v>5000</v>
      </c>
      <c r="AJ77" s="376">
        <v>0</v>
      </c>
      <c r="AK77" s="376">
        <v>0</v>
      </c>
      <c r="AL77" s="376">
        <v>0</v>
      </c>
      <c r="AM77" s="376">
        <v>0</v>
      </c>
      <c r="AN77" s="376">
        <v>0</v>
      </c>
      <c r="AO77" s="376">
        <v>0</v>
      </c>
      <c r="AP77" s="376">
        <v>0</v>
      </c>
      <c r="AQ77" s="376">
        <v>0</v>
      </c>
      <c r="AR77" s="376">
        <v>0</v>
      </c>
      <c r="AS77" s="376">
        <v>0</v>
      </c>
      <c r="AT77" s="376">
        <v>0</v>
      </c>
      <c r="AU77" s="376">
        <v>0</v>
      </c>
      <c r="AV77" s="376">
        <v>0</v>
      </c>
      <c r="AW77" s="376">
        <v>0</v>
      </c>
      <c r="AX77" s="376">
        <v>0</v>
      </c>
      <c r="AY77" s="59"/>
    </row>
    <row r="78" spans="1:51" s="59" customFormat="1" ht="95.1" customHeight="1" x14ac:dyDescent="0.2">
      <c r="B78" s="60" t="s">
        <v>41</v>
      </c>
      <c r="C78" s="60" t="s">
        <v>42</v>
      </c>
      <c r="D78" s="27" t="s">
        <v>1362</v>
      </c>
      <c r="E78" s="28" t="s">
        <v>1363</v>
      </c>
      <c r="F78" s="61">
        <v>2017730010011</v>
      </c>
      <c r="G78" s="28" t="s">
        <v>1364</v>
      </c>
      <c r="H78" s="62" t="s">
        <v>648</v>
      </c>
      <c r="I78" s="59" t="s">
        <v>649</v>
      </c>
      <c r="J78" s="376">
        <v>1</v>
      </c>
      <c r="K78" s="63" t="s">
        <v>622</v>
      </c>
      <c r="L78" s="59">
        <v>13000</v>
      </c>
      <c r="M78" s="376">
        <v>0</v>
      </c>
      <c r="N78" s="67">
        <v>13000</v>
      </c>
      <c r="O78" s="376">
        <v>0</v>
      </c>
      <c r="P78" s="376">
        <v>0</v>
      </c>
      <c r="Q78" s="376">
        <v>0</v>
      </c>
      <c r="R78" s="376">
        <v>0</v>
      </c>
      <c r="S78" s="376">
        <v>0</v>
      </c>
      <c r="T78" s="376">
        <v>0</v>
      </c>
      <c r="U78" s="376">
        <v>0</v>
      </c>
      <c r="V78" s="376">
        <v>0</v>
      </c>
      <c r="W78" s="376">
        <v>0</v>
      </c>
      <c r="X78" s="376">
        <v>0</v>
      </c>
      <c r="Y78" s="376">
        <v>0</v>
      </c>
      <c r="Z78" s="376">
        <v>0</v>
      </c>
      <c r="AA78" s="376">
        <v>0</v>
      </c>
      <c r="AB78" s="376">
        <v>0</v>
      </c>
      <c r="AC78" s="376">
        <v>0</v>
      </c>
      <c r="AD78" s="59" t="s">
        <v>187</v>
      </c>
      <c r="AE78" s="59" t="s">
        <v>518</v>
      </c>
      <c r="AF78" s="59" t="s">
        <v>623</v>
      </c>
      <c r="AG78" s="376">
        <v>12200</v>
      </c>
      <c r="AH78" s="376">
        <v>0</v>
      </c>
      <c r="AI78" s="376">
        <v>12200</v>
      </c>
      <c r="AJ78" s="376">
        <v>0</v>
      </c>
      <c r="AK78" s="376">
        <v>0</v>
      </c>
      <c r="AL78" s="376">
        <v>0</v>
      </c>
      <c r="AM78" s="376">
        <v>0</v>
      </c>
      <c r="AN78" s="376">
        <v>0</v>
      </c>
      <c r="AO78" s="376">
        <v>0</v>
      </c>
      <c r="AP78" s="376">
        <v>0</v>
      </c>
      <c r="AQ78" s="376">
        <v>0</v>
      </c>
      <c r="AR78" s="376">
        <v>0</v>
      </c>
      <c r="AS78" s="376">
        <v>0</v>
      </c>
      <c r="AT78" s="376">
        <v>0</v>
      </c>
      <c r="AU78" s="376">
        <v>0</v>
      </c>
      <c r="AV78" s="376">
        <v>0</v>
      </c>
      <c r="AW78" s="376">
        <v>0</v>
      </c>
      <c r="AX78" s="376">
        <v>0</v>
      </c>
    </row>
    <row r="79" spans="1:51" s="72" customFormat="1" ht="89.25" x14ac:dyDescent="0.2">
      <c r="A79" s="59"/>
      <c r="C79" s="60" t="s">
        <v>42</v>
      </c>
      <c r="D79" s="72" t="s">
        <v>1291</v>
      </c>
      <c r="E79" s="72" t="s">
        <v>1292</v>
      </c>
      <c r="F79" s="377">
        <v>2017730010018</v>
      </c>
      <c r="G79" s="72" t="s">
        <v>1293</v>
      </c>
      <c r="H79" s="66" t="s">
        <v>650</v>
      </c>
      <c r="I79" s="59" t="s">
        <v>651</v>
      </c>
      <c r="J79" s="73">
        <v>1</v>
      </c>
      <c r="K79" s="63" t="s">
        <v>622</v>
      </c>
      <c r="L79" s="59">
        <v>20000</v>
      </c>
      <c r="M79" s="376">
        <v>0</v>
      </c>
      <c r="N79" s="67">
        <v>20000</v>
      </c>
      <c r="O79" s="376">
        <v>0</v>
      </c>
      <c r="P79" s="376">
        <v>0</v>
      </c>
      <c r="Q79" s="376">
        <v>0</v>
      </c>
      <c r="R79" s="376">
        <v>0</v>
      </c>
      <c r="S79" s="376">
        <v>0</v>
      </c>
      <c r="T79" s="376">
        <v>0</v>
      </c>
      <c r="U79" s="376">
        <v>0</v>
      </c>
      <c r="V79" s="376">
        <v>0</v>
      </c>
      <c r="W79" s="376">
        <v>0</v>
      </c>
      <c r="X79" s="376">
        <v>0</v>
      </c>
      <c r="Y79" s="376">
        <v>0</v>
      </c>
      <c r="Z79" s="376">
        <v>0</v>
      </c>
      <c r="AA79" s="376">
        <v>0</v>
      </c>
      <c r="AB79" s="376">
        <v>0</v>
      </c>
      <c r="AC79" s="376">
        <v>0</v>
      </c>
      <c r="AD79" s="59" t="s">
        <v>187</v>
      </c>
      <c r="AE79" s="59" t="s">
        <v>518</v>
      </c>
      <c r="AF79" s="59"/>
      <c r="AG79" s="67">
        <v>15200</v>
      </c>
      <c r="AH79" s="376">
        <v>0</v>
      </c>
      <c r="AI79" s="67">
        <v>15200</v>
      </c>
      <c r="AJ79" s="376">
        <v>0</v>
      </c>
      <c r="AK79" s="376">
        <v>0</v>
      </c>
      <c r="AL79" s="376">
        <v>0</v>
      </c>
      <c r="AM79" s="376">
        <v>0</v>
      </c>
      <c r="AN79" s="376">
        <v>0</v>
      </c>
      <c r="AO79" s="376">
        <v>0</v>
      </c>
      <c r="AP79" s="376">
        <v>0</v>
      </c>
      <c r="AQ79" s="376">
        <v>0</v>
      </c>
      <c r="AR79" s="376">
        <v>0</v>
      </c>
      <c r="AS79" s="376">
        <v>0</v>
      </c>
      <c r="AT79" s="376">
        <v>0</v>
      </c>
      <c r="AU79" s="376">
        <v>0</v>
      </c>
      <c r="AV79" s="376">
        <v>0</v>
      </c>
      <c r="AW79" s="376">
        <v>0</v>
      </c>
      <c r="AX79" s="376">
        <v>0</v>
      </c>
      <c r="AY79" s="59"/>
    </row>
    <row r="80" spans="1:51" s="72" customFormat="1" ht="89.25" x14ac:dyDescent="0.2">
      <c r="A80" s="59"/>
      <c r="C80" s="60" t="s">
        <v>42</v>
      </c>
      <c r="D80" s="72" t="s">
        <v>1291</v>
      </c>
      <c r="E80" s="72" t="s">
        <v>1292</v>
      </c>
      <c r="F80" s="377">
        <v>2017730010018</v>
      </c>
      <c r="G80" s="72" t="s">
        <v>1293</v>
      </c>
      <c r="H80" s="66" t="s">
        <v>652</v>
      </c>
      <c r="I80" s="59" t="s">
        <v>653</v>
      </c>
      <c r="J80" s="59">
        <v>1</v>
      </c>
      <c r="K80" s="63" t="s">
        <v>622</v>
      </c>
      <c r="L80" s="59">
        <v>130000</v>
      </c>
      <c r="M80" s="376">
        <v>0</v>
      </c>
      <c r="N80" s="67">
        <v>130000</v>
      </c>
      <c r="O80" s="376">
        <v>0</v>
      </c>
      <c r="P80" s="376">
        <v>0</v>
      </c>
      <c r="Q80" s="376">
        <v>0</v>
      </c>
      <c r="R80" s="376">
        <v>0</v>
      </c>
      <c r="S80" s="376">
        <v>0</v>
      </c>
      <c r="T80" s="376">
        <v>0</v>
      </c>
      <c r="U80" s="376">
        <v>0</v>
      </c>
      <c r="V80" s="376">
        <v>0</v>
      </c>
      <c r="W80" s="376">
        <v>0</v>
      </c>
      <c r="X80" s="376">
        <v>0</v>
      </c>
      <c r="Y80" s="376">
        <v>0</v>
      </c>
      <c r="Z80" s="376">
        <v>0</v>
      </c>
      <c r="AA80" s="376">
        <v>0</v>
      </c>
      <c r="AB80" s="376">
        <v>0</v>
      </c>
      <c r="AC80" s="376">
        <v>0</v>
      </c>
      <c r="AD80" s="59" t="s">
        <v>187</v>
      </c>
      <c r="AE80" s="59" t="s">
        <v>518</v>
      </c>
      <c r="AF80" s="59" t="s">
        <v>654</v>
      </c>
      <c r="AG80" s="59">
        <v>119515</v>
      </c>
      <c r="AH80" s="376">
        <v>0</v>
      </c>
      <c r="AI80" s="59">
        <v>119515</v>
      </c>
      <c r="AJ80" s="376">
        <v>0</v>
      </c>
      <c r="AK80" s="376">
        <v>0</v>
      </c>
      <c r="AL80" s="376">
        <v>0</v>
      </c>
      <c r="AM80" s="376">
        <v>0</v>
      </c>
      <c r="AN80" s="376">
        <v>0</v>
      </c>
      <c r="AO80" s="376">
        <v>0</v>
      </c>
      <c r="AP80" s="376">
        <v>0</v>
      </c>
      <c r="AQ80" s="376">
        <v>0</v>
      </c>
      <c r="AR80" s="376">
        <v>0</v>
      </c>
      <c r="AS80" s="376">
        <v>0</v>
      </c>
      <c r="AT80" s="376">
        <v>0</v>
      </c>
      <c r="AU80" s="376">
        <v>0</v>
      </c>
      <c r="AV80" s="376">
        <v>0</v>
      </c>
      <c r="AW80" s="376">
        <v>0</v>
      </c>
      <c r="AX80" s="376">
        <v>0</v>
      </c>
      <c r="AY80" s="59"/>
    </row>
    <row r="81" spans="1:51" s="72" customFormat="1" ht="89.25" x14ac:dyDescent="0.2">
      <c r="A81" s="59"/>
      <c r="C81" s="60" t="s">
        <v>42</v>
      </c>
      <c r="D81" s="72" t="s">
        <v>1291</v>
      </c>
      <c r="E81" s="72" t="s">
        <v>1292</v>
      </c>
      <c r="F81" s="377">
        <v>2017730010018</v>
      </c>
      <c r="G81" s="72" t="s">
        <v>1293</v>
      </c>
      <c r="H81" s="66" t="s">
        <v>655</v>
      </c>
      <c r="I81" s="59" t="s">
        <v>656</v>
      </c>
      <c r="J81" s="59">
        <v>15</v>
      </c>
      <c r="K81" s="63" t="s">
        <v>622</v>
      </c>
      <c r="L81" s="59">
        <v>45000</v>
      </c>
      <c r="M81" s="376">
        <v>0</v>
      </c>
      <c r="N81" s="67">
        <v>45000</v>
      </c>
      <c r="O81" s="376">
        <v>0</v>
      </c>
      <c r="P81" s="376">
        <v>0</v>
      </c>
      <c r="Q81" s="376">
        <v>0</v>
      </c>
      <c r="R81" s="376">
        <v>0</v>
      </c>
      <c r="S81" s="376">
        <v>0</v>
      </c>
      <c r="T81" s="376">
        <v>0</v>
      </c>
      <c r="U81" s="376">
        <v>0</v>
      </c>
      <c r="V81" s="376">
        <v>0</v>
      </c>
      <c r="W81" s="376">
        <v>0</v>
      </c>
      <c r="X81" s="376">
        <v>0</v>
      </c>
      <c r="Y81" s="376">
        <v>0</v>
      </c>
      <c r="Z81" s="376">
        <v>0</v>
      </c>
      <c r="AA81" s="376">
        <v>0</v>
      </c>
      <c r="AB81" s="376">
        <v>0</v>
      </c>
      <c r="AC81" s="376">
        <v>0</v>
      </c>
      <c r="AD81" s="59" t="s">
        <v>187</v>
      </c>
      <c r="AE81" s="59" t="s">
        <v>518</v>
      </c>
      <c r="AF81" s="59" t="s">
        <v>654</v>
      </c>
      <c r="AG81" s="59">
        <v>0</v>
      </c>
      <c r="AH81" s="376">
        <v>0</v>
      </c>
      <c r="AI81" s="59">
        <v>0</v>
      </c>
      <c r="AJ81" s="376">
        <v>0</v>
      </c>
      <c r="AK81" s="376">
        <v>0</v>
      </c>
      <c r="AL81" s="376">
        <v>0</v>
      </c>
      <c r="AM81" s="376">
        <v>0</v>
      </c>
      <c r="AN81" s="376">
        <v>0</v>
      </c>
      <c r="AO81" s="376">
        <v>0</v>
      </c>
      <c r="AP81" s="376">
        <v>0</v>
      </c>
      <c r="AQ81" s="376">
        <v>0</v>
      </c>
      <c r="AR81" s="376">
        <v>0</v>
      </c>
      <c r="AS81" s="376">
        <v>0</v>
      </c>
      <c r="AT81" s="376">
        <v>0</v>
      </c>
      <c r="AU81" s="376">
        <v>0</v>
      </c>
      <c r="AV81" s="376">
        <v>0</v>
      </c>
      <c r="AW81" s="376">
        <v>0</v>
      </c>
      <c r="AX81" s="376">
        <v>0</v>
      </c>
      <c r="AY81" s="59"/>
    </row>
    <row r="82" spans="1:51" s="72" customFormat="1" ht="89.25" x14ac:dyDescent="0.2">
      <c r="A82" s="59"/>
      <c r="C82" s="60" t="s">
        <v>42</v>
      </c>
      <c r="D82" s="72" t="s">
        <v>1291</v>
      </c>
      <c r="E82" s="72" t="s">
        <v>1292</v>
      </c>
      <c r="F82" s="377">
        <v>2017730010018</v>
      </c>
      <c r="G82" s="72" t="s">
        <v>1293</v>
      </c>
      <c r="H82" s="66" t="s">
        <v>657</v>
      </c>
      <c r="I82" s="59" t="s">
        <v>658</v>
      </c>
      <c r="J82" s="59">
        <v>4</v>
      </c>
      <c r="K82" s="63" t="s">
        <v>622</v>
      </c>
      <c r="L82" s="59">
        <v>50000</v>
      </c>
      <c r="M82" s="376">
        <v>0</v>
      </c>
      <c r="N82" s="67">
        <v>50000</v>
      </c>
      <c r="O82" s="376">
        <v>0</v>
      </c>
      <c r="P82" s="376">
        <v>0</v>
      </c>
      <c r="Q82" s="376">
        <v>0</v>
      </c>
      <c r="R82" s="376">
        <v>0</v>
      </c>
      <c r="S82" s="376">
        <v>0</v>
      </c>
      <c r="T82" s="376">
        <v>0</v>
      </c>
      <c r="U82" s="376">
        <v>0</v>
      </c>
      <c r="V82" s="376">
        <v>0</v>
      </c>
      <c r="W82" s="376">
        <v>0</v>
      </c>
      <c r="X82" s="376">
        <v>0</v>
      </c>
      <c r="Y82" s="376">
        <v>0</v>
      </c>
      <c r="Z82" s="376">
        <v>0</v>
      </c>
      <c r="AA82" s="376">
        <v>0</v>
      </c>
      <c r="AB82" s="376">
        <v>0</v>
      </c>
      <c r="AC82" s="376">
        <v>0</v>
      </c>
      <c r="AD82" s="59" t="s">
        <v>187</v>
      </c>
      <c r="AE82" s="59" t="s">
        <v>518</v>
      </c>
      <c r="AF82" s="59" t="s">
        <v>654</v>
      </c>
      <c r="AG82" s="59">
        <v>32300</v>
      </c>
      <c r="AH82" s="376">
        <v>0</v>
      </c>
      <c r="AI82" s="59">
        <v>32300</v>
      </c>
      <c r="AJ82" s="376">
        <v>0</v>
      </c>
      <c r="AK82" s="376">
        <v>0</v>
      </c>
      <c r="AL82" s="376">
        <v>0</v>
      </c>
      <c r="AM82" s="376">
        <v>0</v>
      </c>
      <c r="AN82" s="376">
        <v>0</v>
      </c>
      <c r="AO82" s="376">
        <v>0</v>
      </c>
      <c r="AP82" s="376">
        <v>0</v>
      </c>
      <c r="AQ82" s="376">
        <v>0</v>
      </c>
      <c r="AR82" s="376">
        <v>0</v>
      </c>
      <c r="AS82" s="376">
        <v>0</v>
      </c>
      <c r="AT82" s="376">
        <v>0</v>
      </c>
      <c r="AU82" s="376">
        <v>0</v>
      </c>
      <c r="AV82" s="376">
        <v>0</v>
      </c>
      <c r="AW82" s="376">
        <v>0</v>
      </c>
      <c r="AX82" s="376">
        <v>0</v>
      </c>
      <c r="AY82" s="59"/>
    </row>
    <row r="83" spans="1:51" s="72" customFormat="1" ht="89.25" x14ac:dyDescent="0.2">
      <c r="A83" s="59"/>
      <c r="C83" s="60" t="s">
        <v>42</v>
      </c>
      <c r="D83" s="72" t="s">
        <v>1291</v>
      </c>
      <c r="E83" s="72" t="s">
        <v>1292</v>
      </c>
      <c r="F83" s="377">
        <v>2017730010018</v>
      </c>
      <c r="G83" s="72" t="s">
        <v>1293</v>
      </c>
      <c r="H83" s="66" t="s">
        <v>659</v>
      </c>
      <c r="I83" s="59" t="s">
        <v>660</v>
      </c>
      <c r="J83" s="59">
        <v>1</v>
      </c>
      <c r="K83" s="63" t="s">
        <v>622</v>
      </c>
      <c r="L83" s="59">
        <v>12000</v>
      </c>
      <c r="M83" s="376">
        <v>0</v>
      </c>
      <c r="N83" s="67">
        <v>12000</v>
      </c>
      <c r="O83" s="376">
        <v>0</v>
      </c>
      <c r="P83" s="376">
        <v>0</v>
      </c>
      <c r="Q83" s="376">
        <v>0</v>
      </c>
      <c r="R83" s="376">
        <v>0</v>
      </c>
      <c r="S83" s="376">
        <v>0</v>
      </c>
      <c r="T83" s="376">
        <v>0</v>
      </c>
      <c r="U83" s="376">
        <v>0</v>
      </c>
      <c r="V83" s="376">
        <v>0</v>
      </c>
      <c r="W83" s="376">
        <v>0</v>
      </c>
      <c r="X83" s="376">
        <v>0</v>
      </c>
      <c r="Y83" s="376">
        <v>0</v>
      </c>
      <c r="Z83" s="376">
        <v>0</v>
      </c>
      <c r="AA83" s="376">
        <v>0</v>
      </c>
      <c r="AB83" s="376">
        <v>0</v>
      </c>
      <c r="AC83" s="376">
        <v>0</v>
      </c>
      <c r="AD83" s="59" t="s">
        <v>187</v>
      </c>
      <c r="AE83" s="59" t="s">
        <v>518</v>
      </c>
      <c r="AF83" s="59" t="s">
        <v>654</v>
      </c>
      <c r="AG83" s="59">
        <v>9000</v>
      </c>
      <c r="AH83" s="376">
        <v>0</v>
      </c>
      <c r="AI83" s="59">
        <v>9000</v>
      </c>
      <c r="AJ83" s="376">
        <v>0</v>
      </c>
      <c r="AK83" s="376">
        <v>0</v>
      </c>
      <c r="AL83" s="376">
        <v>0</v>
      </c>
      <c r="AM83" s="376">
        <v>0</v>
      </c>
      <c r="AN83" s="376">
        <v>0</v>
      </c>
      <c r="AO83" s="376">
        <v>0</v>
      </c>
      <c r="AP83" s="376">
        <v>0</v>
      </c>
      <c r="AQ83" s="376">
        <v>0</v>
      </c>
      <c r="AR83" s="376">
        <v>0</v>
      </c>
      <c r="AS83" s="376">
        <v>0</v>
      </c>
      <c r="AT83" s="376">
        <v>0</v>
      </c>
      <c r="AU83" s="376">
        <v>0</v>
      </c>
      <c r="AV83" s="376">
        <v>0</v>
      </c>
      <c r="AW83" s="376">
        <v>0</v>
      </c>
      <c r="AX83" s="376">
        <v>0</v>
      </c>
      <c r="AY83" s="59"/>
    </row>
    <row r="84" spans="1:51" s="59" customFormat="1" ht="127.5" x14ac:dyDescent="0.2">
      <c r="C84" s="60" t="s">
        <v>42</v>
      </c>
      <c r="D84" s="59" t="s">
        <v>1294</v>
      </c>
      <c r="E84" s="59" t="s">
        <v>1295</v>
      </c>
      <c r="F84" s="378">
        <v>2017730010017</v>
      </c>
      <c r="G84" s="59" t="s">
        <v>1296</v>
      </c>
      <c r="H84" s="74" t="s">
        <v>661</v>
      </c>
      <c r="I84" s="59" t="s">
        <v>662</v>
      </c>
      <c r="J84" s="59">
        <v>1</v>
      </c>
      <c r="K84" s="63" t="s">
        <v>622</v>
      </c>
      <c r="L84" s="59">
        <v>200000</v>
      </c>
      <c r="M84" s="376">
        <v>0</v>
      </c>
      <c r="N84" s="67">
        <v>0</v>
      </c>
      <c r="O84" s="376">
        <v>0</v>
      </c>
      <c r="P84" s="376">
        <v>0</v>
      </c>
      <c r="Q84" s="376">
        <v>0</v>
      </c>
      <c r="R84" s="376">
        <v>0</v>
      </c>
      <c r="S84" s="376">
        <v>0</v>
      </c>
      <c r="T84" s="376">
        <v>0</v>
      </c>
      <c r="U84" s="376">
        <v>0</v>
      </c>
      <c r="V84" s="376">
        <v>0</v>
      </c>
      <c r="W84" s="376">
        <v>0</v>
      </c>
      <c r="X84" s="376">
        <v>0</v>
      </c>
      <c r="Y84" s="376">
        <v>0</v>
      </c>
      <c r="Z84" s="376">
        <v>0</v>
      </c>
      <c r="AA84" s="376">
        <v>0</v>
      </c>
      <c r="AB84" s="376">
        <v>0</v>
      </c>
      <c r="AC84" s="59">
        <v>200000</v>
      </c>
      <c r="AD84" s="59" t="s">
        <v>187</v>
      </c>
      <c r="AE84" s="59" t="s">
        <v>518</v>
      </c>
      <c r="AF84" s="59" t="s">
        <v>663</v>
      </c>
      <c r="AG84" s="59">
        <v>128800</v>
      </c>
      <c r="AH84" s="376">
        <v>0</v>
      </c>
      <c r="AI84" s="59">
        <v>0</v>
      </c>
      <c r="AJ84" s="376">
        <v>0</v>
      </c>
      <c r="AK84" s="376">
        <v>0</v>
      </c>
      <c r="AL84" s="376">
        <v>0</v>
      </c>
      <c r="AM84" s="376">
        <v>0</v>
      </c>
      <c r="AN84" s="376">
        <v>0</v>
      </c>
      <c r="AO84" s="376">
        <v>0</v>
      </c>
      <c r="AP84" s="376">
        <v>0</v>
      </c>
      <c r="AQ84" s="376">
        <v>0</v>
      </c>
      <c r="AR84" s="376">
        <v>0</v>
      </c>
      <c r="AS84" s="376">
        <v>0</v>
      </c>
      <c r="AT84" s="376">
        <v>0</v>
      </c>
      <c r="AU84" s="376">
        <v>0</v>
      </c>
      <c r="AV84" s="376">
        <v>0</v>
      </c>
      <c r="AW84" s="376">
        <v>0</v>
      </c>
      <c r="AX84" s="59">
        <v>128800</v>
      </c>
    </row>
    <row r="85" spans="1:51" s="72" customFormat="1" ht="127.5" x14ac:dyDescent="0.2">
      <c r="A85" s="59"/>
      <c r="C85" s="60" t="s">
        <v>42</v>
      </c>
      <c r="D85" s="59" t="s">
        <v>1294</v>
      </c>
      <c r="E85" s="59" t="s">
        <v>1295</v>
      </c>
      <c r="F85" s="378">
        <v>2017730010017</v>
      </c>
      <c r="G85" s="59" t="s">
        <v>1296</v>
      </c>
      <c r="H85" s="74" t="s">
        <v>664</v>
      </c>
      <c r="I85" s="59" t="s">
        <v>665</v>
      </c>
      <c r="J85" s="59">
        <v>1800</v>
      </c>
      <c r="K85" s="63" t="s">
        <v>622</v>
      </c>
      <c r="L85" s="59">
        <v>50000</v>
      </c>
      <c r="M85" s="376">
        <v>0</v>
      </c>
      <c r="N85" s="67">
        <v>0</v>
      </c>
      <c r="O85" s="376">
        <v>0</v>
      </c>
      <c r="P85" s="376">
        <v>0</v>
      </c>
      <c r="Q85" s="376">
        <v>0</v>
      </c>
      <c r="R85" s="376">
        <v>0</v>
      </c>
      <c r="S85" s="376">
        <v>0</v>
      </c>
      <c r="T85" s="376">
        <v>0</v>
      </c>
      <c r="U85" s="376">
        <v>0</v>
      </c>
      <c r="V85" s="376">
        <v>0</v>
      </c>
      <c r="W85" s="376">
        <v>0</v>
      </c>
      <c r="X85" s="376">
        <v>0</v>
      </c>
      <c r="Y85" s="376">
        <v>0</v>
      </c>
      <c r="Z85" s="376">
        <v>0</v>
      </c>
      <c r="AA85" s="376">
        <v>0</v>
      </c>
      <c r="AB85" s="376">
        <v>0</v>
      </c>
      <c r="AC85" s="59">
        <v>50000</v>
      </c>
      <c r="AD85" s="59" t="s">
        <v>187</v>
      </c>
      <c r="AE85" s="59" t="s">
        <v>518</v>
      </c>
      <c r="AF85" s="59" t="s">
        <v>663</v>
      </c>
      <c r="AG85" s="59">
        <v>41600</v>
      </c>
      <c r="AH85" s="376">
        <v>0</v>
      </c>
      <c r="AI85" s="59">
        <v>0</v>
      </c>
      <c r="AJ85" s="376">
        <v>0</v>
      </c>
      <c r="AK85" s="376">
        <v>0</v>
      </c>
      <c r="AL85" s="376">
        <v>0</v>
      </c>
      <c r="AM85" s="376">
        <v>0</v>
      </c>
      <c r="AN85" s="376">
        <v>0</v>
      </c>
      <c r="AO85" s="376">
        <v>0</v>
      </c>
      <c r="AP85" s="376">
        <v>0</v>
      </c>
      <c r="AQ85" s="376">
        <v>0</v>
      </c>
      <c r="AR85" s="376">
        <v>0</v>
      </c>
      <c r="AS85" s="376">
        <v>0</v>
      </c>
      <c r="AT85" s="376">
        <v>0</v>
      </c>
      <c r="AU85" s="376">
        <v>0</v>
      </c>
      <c r="AV85" s="376">
        <v>0</v>
      </c>
      <c r="AW85" s="376">
        <v>0</v>
      </c>
      <c r="AX85" s="59">
        <v>41600</v>
      </c>
      <c r="AY85" s="59"/>
    </row>
    <row r="86" spans="1:51" s="72" customFormat="1" ht="127.5" x14ac:dyDescent="0.2">
      <c r="A86" s="59"/>
      <c r="C86" s="60" t="s">
        <v>42</v>
      </c>
      <c r="D86" s="59" t="s">
        <v>1294</v>
      </c>
      <c r="E86" s="59" t="s">
        <v>1295</v>
      </c>
      <c r="F86" s="378">
        <v>2017730010017</v>
      </c>
      <c r="G86" s="59" t="s">
        <v>1296</v>
      </c>
      <c r="H86" s="74" t="s">
        <v>666</v>
      </c>
      <c r="I86" s="59" t="s">
        <v>667</v>
      </c>
      <c r="J86" s="59">
        <v>4000</v>
      </c>
      <c r="K86" s="63" t="s">
        <v>622</v>
      </c>
      <c r="L86" s="59">
        <v>200000</v>
      </c>
      <c r="M86" s="376">
        <v>0</v>
      </c>
      <c r="N86" s="67">
        <v>0</v>
      </c>
      <c r="O86" s="376">
        <v>0</v>
      </c>
      <c r="P86" s="376">
        <v>0</v>
      </c>
      <c r="Q86" s="376">
        <v>0</v>
      </c>
      <c r="R86" s="376">
        <v>0</v>
      </c>
      <c r="S86" s="376">
        <v>0</v>
      </c>
      <c r="T86" s="376">
        <v>0</v>
      </c>
      <c r="U86" s="376">
        <v>0</v>
      </c>
      <c r="V86" s="376">
        <v>0</v>
      </c>
      <c r="W86" s="376">
        <v>0</v>
      </c>
      <c r="X86" s="376">
        <v>0</v>
      </c>
      <c r="Y86" s="376">
        <v>0</v>
      </c>
      <c r="Z86" s="376">
        <v>0</v>
      </c>
      <c r="AA86" s="376">
        <v>0</v>
      </c>
      <c r="AB86" s="376">
        <v>0</v>
      </c>
      <c r="AC86" s="59">
        <v>200000</v>
      </c>
      <c r="AD86" s="59" t="s">
        <v>187</v>
      </c>
      <c r="AE86" s="59" t="s">
        <v>518</v>
      </c>
      <c r="AF86" s="59" t="s">
        <v>663</v>
      </c>
      <c r="AG86" s="59">
        <v>97058</v>
      </c>
      <c r="AH86" s="376">
        <v>0</v>
      </c>
      <c r="AI86" s="59">
        <v>0</v>
      </c>
      <c r="AJ86" s="376">
        <v>0</v>
      </c>
      <c r="AK86" s="376">
        <v>0</v>
      </c>
      <c r="AL86" s="376">
        <v>0</v>
      </c>
      <c r="AM86" s="376">
        <v>0</v>
      </c>
      <c r="AN86" s="376">
        <v>0</v>
      </c>
      <c r="AO86" s="376">
        <v>0</v>
      </c>
      <c r="AP86" s="376">
        <v>0</v>
      </c>
      <c r="AQ86" s="376">
        <v>0</v>
      </c>
      <c r="AR86" s="376">
        <v>0</v>
      </c>
      <c r="AS86" s="376">
        <v>0</v>
      </c>
      <c r="AT86" s="376">
        <v>0</v>
      </c>
      <c r="AU86" s="376">
        <v>0</v>
      </c>
      <c r="AV86" s="376">
        <v>0</v>
      </c>
      <c r="AW86" s="376">
        <v>0</v>
      </c>
      <c r="AX86" s="59">
        <v>97058</v>
      </c>
      <c r="AY86" s="59"/>
    </row>
    <row r="87" spans="1:51" s="72" customFormat="1" ht="127.5" x14ac:dyDescent="0.2">
      <c r="A87" s="59"/>
      <c r="C87" s="60" t="s">
        <v>42</v>
      </c>
      <c r="D87" s="59" t="s">
        <v>1294</v>
      </c>
      <c r="E87" s="59" t="s">
        <v>1295</v>
      </c>
      <c r="F87" s="378">
        <v>2017730010017</v>
      </c>
      <c r="G87" s="59" t="s">
        <v>1296</v>
      </c>
      <c r="H87" s="74" t="s">
        <v>668</v>
      </c>
      <c r="I87" s="59" t="s">
        <v>669</v>
      </c>
      <c r="J87" s="59">
        <v>1</v>
      </c>
      <c r="K87" s="63" t="s">
        <v>622</v>
      </c>
      <c r="L87" s="59">
        <v>30000</v>
      </c>
      <c r="M87" s="376">
        <v>0</v>
      </c>
      <c r="N87" s="67">
        <v>0</v>
      </c>
      <c r="O87" s="376">
        <v>0</v>
      </c>
      <c r="P87" s="376">
        <v>0</v>
      </c>
      <c r="Q87" s="376">
        <v>0</v>
      </c>
      <c r="R87" s="376">
        <v>0</v>
      </c>
      <c r="S87" s="376">
        <v>0</v>
      </c>
      <c r="T87" s="376">
        <v>0</v>
      </c>
      <c r="U87" s="376">
        <v>0</v>
      </c>
      <c r="V87" s="376">
        <v>0</v>
      </c>
      <c r="W87" s="376">
        <v>0</v>
      </c>
      <c r="X87" s="376">
        <v>0</v>
      </c>
      <c r="Y87" s="376">
        <v>0</v>
      </c>
      <c r="Z87" s="376">
        <v>0</v>
      </c>
      <c r="AA87" s="376">
        <v>0</v>
      </c>
      <c r="AB87" s="376">
        <v>0</v>
      </c>
      <c r="AC87" s="59">
        <v>30000</v>
      </c>
      <c r="AD87" s="59" t="s">
        <v>187</v>
      </c>
      <c r="AE87" s="59" t="s">
        <v>518</v>
      </c>
      <c r="AF87" s="59" t="s">
        <v>663</v>
      </c>
      <c r="AG87" s="59">
        <v>29700</v>
      </c>
      <c r="AH87" s="376">
        <v>0</v>
      </c>
      <c r="AI87" s="59">
        <v>0</v>
      </c>
      <c r="AJ87" s="376">
        <v>0</v>
      </c>
      <c r="AK87" s="376">
        <v>0</v>
      </c>
      <c r="AL87" s="376">
        <v>0</v>
      </c>
      <c r="AM87" s="376">
        <v>0</v>
      </c>
      <c r="AN87" s="376">
        <v>0</v>
      </c>
      <c r="AO87" s="376">
        <v>0</v>
      </c>
      <c r="AP87" s="376">
        <v>0</v>
      </c>
      <c r="AQ87" s="376">
        <v>0</v>
      </c>
      <c r="AR87" s="376">
        <v>0</v>
      </c>
      <c r="AS87" s="376">
        <v>0</v>
      </c>
      <c r="AT87" s="376">
        <v>0</v>
      </c>
      <c r="AU87" s="376">
        <v>0</v>
      </c>
      <c r="AV87" s="376">
        <v>0</v>
      </c>
      <c r="AW87" s="376">
        <v>0</v>
      </c>
      <c r="AX87" s="59">
        <v>29700</v>
      </c>
      <c r="AY87" s="59"/>
    </row>
    <row r="88" spans="1:51" s="72" customFormat="1" ht="127.5" x14ac:dyDescent="0.2">
      <c r="A88" s="59"/>
      <c r="C88" s="60" t="s">
        <v>42</v>
      </c>
      <c r="D88" s="59" t="s">
        <v>1294</v>
      </c>
      <c r="E88" s="59" t="s">
        <v>1295</v>
      </c>
      <c r="F88" s="378">
        <v>2017730010017</v>
      </c>
      <c r="G88" s="59" t="s">
        <v>1296</v>
      </c>
      <c r="H88" s="74" t="s">
        <v>670</v>
      </c>
      <c r="I88" s="59" t="s">
        <v>671</v>
      </c>
      <c r="J88" s="59">
        <v>1000</v>
      </c>
      <c r="K88" s="63" t="s">
        <v>622</v>
      </c>
      <c r="L88" s="59">
        <v>250000</v>
      </c>
      <c r="M88" s="376">
        <v>0</v>
      </c>
      <c r="N88" s="67">
        <v>0</v>
      </c>
      <c r="O88" s="376">
        <v>0</v>
      </c>
      <c r="P88" s="376">
        <v>0</v>
      </c>
      <c r="Q88" s="376">
        <v>0</v>
      </c>
      <c r="R88" s="376">
        <v>0</v>
      </c>
      <c r="S88" s="376">
        <v>0</v>
      </c>
      <c r="T88" s="376">
        <v>0</v>
      </c>
      <c r="U88" s="376">
        <v>0</v>
      </c>
      <c r="V88" s="376">
        <v>0</v>
      </c>
      <c r="W88" s="376">
        <v>0</v>
      </c>
      <c r="X88" s="376">
        <v>0</v>
      </c>
      <c r="Y88" s="376">
        <v>0</v>
      </c>
      <c r="Z88" s="376">
        <v>0</v>
      </c>
      <c r="AA88" s="376">
        <v>0</v>
      </c>
      <c r="AB88" s="376">
        <v>0</v>
      </c>
      <c r="AC88" s="59">
        <v>250000</v>
      </c>
      <c r="AD88" s="59" t="s">
        <v>187</v>
      </c>
      <c r="AE88" s="59" t="s">
        <v>518</v>
      </c>
      <c r="AF88" s="59" t="s">
        <v>663</v>
      </c>
      <c r="AG88" s="59">
        <v>222120</v>
      </c>
      <c r="AH88" s="376">
        <v>0</v>
      </c>
      <c r="AI88" s="59">
        <v>0</v>
      </c>
      <c r="AJ88" s="376">
        <v>0</v>
      </c>
      <c r="AK88" s="376">
        <v>0</v>
      </c>
      <c r="AL88" s="376">
        <v>0</v>
      </c>
      <c r="AM88" s="376">
        <v>0</v>
      </c>
      <c r="AN88" s="376">
        <v>0</v>
      </c>
      <c r="AO88" s="376">
        <v>0</v>
      </c>
      <c r="AP88" s="376">
        <v>0</v>
      </c>
      <c r="AQ88" s="376">
        <v>0</v>
      </c>
      <c r="AR88" s="376">
        <v>0</v>
      </c>
      <c r="AS88" s="376">
        <v>0</v>
      </c>
      <c r="AT88" s="376">
        <v>0</v>
      </c>
      <c r="AU88" s="376">
        <v>0</v>
      </c>
      <c r="AV88" s="376">
        <v>0</v>
      </c>
      <c r="AW88" s="376">
        <v>0</v>
      </c>
      <c r="AX88" s="59">
        <v>222120</v>
      </c>
      <c r="AY88" s="59"/>
    </row>
    <row r="89" spans="1:51" s="72" customFormat="1" ht="127.5" x14ac:dyDescent="0.2">
      <c r="A89" s="59"/>
      <c r="C89" s="60" t="s">
        <v>42</v>
      </c>
      <c r="D89" s="59" t="s">
        <v>1294</v>
      </c>
      <c r="E89" s="59" t="s">
        <v>1295</v>
      </c>
      <c r="F89" s="378">
        <v>2017730010017</v>
      </c>
      <c r="G89" s="59" t="s">
        <v>1296</v>
      </c>
      <c r="H89" s="74" t="s">
        <v>672</v>
      </c>
      <c r="I89" s="59" t="s">
        <v>673</v>
      </c>
      <c r="J89" s="59">
        <v>20</v>
      </c>
      <c r="K89" s="63" t="s">
        <v>622</v>
      </c>
      <c r="L89" s="59">
        <v>1400000</v>
      </c>
      <c r="M89" s="376">
        <v>0</v>
      </c>
      <c r="N89" s="67">
        <v>0</v>
      </c>
      <c r="O89" s="376">
        <v>0</v>
      </c>
      <c r="P89" s="376">
        <v>0</v>
      </c>
      <c r="Q89" s="376">
        <v>0</v>
      </c>
      <c r="R89" s="376">
        <v>0</v>
      </c>
      <c r="S89" s="376">
        <v>0</v>
      </c>
      <c r="T89" s="376">
        <v>0</v>
      </c>
      <c r="U89" s="376">
        <v>0</v>
      </c>
      <c r="V89" s="376">
        <v>0</v>
      </c>
      <c r="W89" s="376">
        <v>0</v>
      </c>
      <c r="X89" s="376">
        <v>0</v>
      </c>
      <c r="Y89" s="376">
        <v>0</v>
      </c>
      <c r="Z89" s="376">
        <v>0</v>
      </c>
      <c r="AA89" s="376">
        <v>0</v>
      </c>
      <c r="AB89" s="376">
        <v>0</v>
      </c>
      <c r="AC89" s="59">
        <v>1400000</v>
      </c>
      <c r="AD89" s="59" t="s">
        <v>187</v>
      </c>
      <c r="AE89" s="59" t="s">
        <v>518</v>
      </c>
      <c r="AF89" s="59" t="s">
        <v>663</v>
      </c>
      <c r="AG89" s="59">
        <v>1157896</v>
      </c>
      <c r="AH89" s="376">
        <v>0</v>
      </c>
      <c r="AI89" s="59">
        <v>0</v>
      </c>
      <c r="AJ89" s="376">
        <v>0</v>
      </c>
      <c r="AK89" s="376">
        <v>0</v>
      </c>
      <c r="AL89" s="376">
        <v>0</v>
      </c>
      <c r="AM89" s="376">
        <v>0</v>
      </c>
      <c r="AN89" s="376">
        <v>0</v>
      </c>
      <c r="AO89" s="376">
        <v>0</v>
      </c>
      <c r="AP89" s="376">
        <v>0</v>
      </c>
      <c r="AQ89" s="376">
        <v>0</v>
      </c>
      <c r="AR89" s="376">
        <v>0</v>
      </c>
      <c r="AS89" s="376">
        <v>0</v>
      </c>
      <c r="AT89" s="376">
        <v>0</v>
      </c>
      <c r="AU89" s="376">
        <v>0</v>
      </c>
      <c r="AV89" s="376">
        <v>0</v>
      </c>
      <c r="AW89" s="376">
        <v>0</v>
      </c>
      <c r="AX89" s="59">
        <v>1157896</v>
      </c>
      <c r="AY89" s="59"/>
    </row>
    <row r="90" spans="1:51" s="72" customFormat="1" ht="127.5" x14ac:dyDescent="0.2">
      <c r="A90" s="59"/>
      <c r="C90" s="60" t="s">
        <v>42</v>
      </c>
      <c r="D90" s="59" t="s">
        <v>1294</v>
      </c>
      <c r="E90" s="59" t="s">
        <v>1295</v>
      </c>
      <c r="F90" s="378">
        <v>2017730010017</v>
      </c>
      <c r="G90" s="59" t="s">
        <v>1296</v>
      </c>
      <c r="H90" s="74" t="s">
        <v>674</v>
      </c>
      <c r="I90" s="59" t="s">
        <v>675</v>
      </c>
      <c r="J90" s="59">
        <v>7000</v>
      </c>
      <c r="K90" s="63" t="s">
        <v>622</v>
      </c>
      <c r="L90" s="59">
        <v>1150000</v>
      </c>
      <c r="M90" s="376">
        <v>0</v>
      </c>
      <c r="N90" s="67">
        <v>17600</v>
      </c>
      <c r="O90" s="376">
        <v>0</v>
      </c>
      <c r="P90" s="376">
        <v>0</v>
      </c>
      <c r="Q90" s="376">
        <v>0</v>
      </c>
      <c r="R90" s="376">
        <v>0</v>
      </c>
      <c r="S90" s="376">
        <v>0</v>
      </c>
      <c r="T90" s="376">
        <v>0</v>
      </c>
      <c r="U90" s="376">
        <v>0</v>
      </c>
      <c r="V90" s="376">
        <v>0</v>
      </c>
      <c r="W90" s="376">
        <v>0</v>
      </c>
      <c r="X90" s="376">
        <v>0</v>
      </c>
      <c r="Y90" s="376">
        <v>0</v>
      </c>
      <c r="Z90" s="376">
        <v>0</v>
      </c>
      <c r="AA90" s="376">
        <v>0</v>
      </c>
      <c r="AB90" s="376">
        <v>0</v>
      </c>
      <c r="AC90" s="59">
        <v>1132400</v>
      </c>
      <c r="AD90" s="59" t="s">
        <v>187</v>
      </c>
      <c r="AE90" s="59" t="s">
        <v>518</v>
      </c>
      <c r="AF90" s="59" t="s">
        <v>663</v>
      </c>
      <c r="AG90" s="59">
        <v>989091</v>
      </c>
      <c r="AH90" s="376">
        <v>0</v>
      </c>
      <c r="AI90" s="59">
        <v>0</v>
      </c>
      <c r="AJ90" s="376">
        <v>0</v>
      </c>
      <c r="AK90" s="376">
        <v>0</v>
      </c>
      <c r="AL90" s="376">
        <v>0</v>
      </c>
      <c r="AM90" s="376">
        <v>0</v>
      </c>
      <c r="AN90" s="376">
        <v>0</v>
      </c>
      <c r="AO90" s="376">
        <v>0</v>
      </c>
      <c r="AP90" s="376">
        <v>0</v>
      </c>
      <c r="AQ90" s="376">
        <v>0</v>
      </c>
      <c r="AR90" s="376">
        <v>0</v>
      </c>
      <c r="AS90" s="376">
        <v>0</v>
      </c>
      <c r="AT90" s="376">
        <v>0</v>
      </c>
      <c r="AU90" s="376">
        <v>0</v>
      </c>
      <c r="AV90" s="376">
        <v>0</v>
      </c>
      <c r="AW90" s="376">
        <v>0</v>
      </c>
      <c r="AX90" s="59">
        <v>989091</v>
      </c>
      <c r="AY90" s="59"/>
    </row>
    <row r="91" spans="1:51" s="72" customFormat="1" ht="127.5" x14ac:dyDescent="0.2">
      <c r="A91" s="59"/>
      <c r="C91" s="60" t="s">
        <v>42</v>
      </c>
      <c r="D91" s="59" t="s">
        <v>1294</v>
      </c>
      <c r="E91" s="59" t="s">
        <v>1295</v>
      </c>
      <c r="F91" s="378">
        <v>2017730010017</v>
      </c>
      <c r="G91" s="59" t="s">
        <v>1296</v>
      </c>
      <c r="H91" s="74" t="s">
        <v>676</v>
      </c>
      <c r="I91" s="59" t="s">
        <v>677</v>
      </c>
      <c r="J91" s="59">
        <v>5</v>
      </c>
      <c r="K91" s="63" t="s">
        <v>622</v>
      </c>
      <c r="L91" s="59">
        <v>500000</v>
      </c>
      <c r="M91" s="376">
        <v>0</v>
      </c>
      <c r="N91" s="67">
        <v>0</v>
      </c>
      <c r="O91" s="376">
        <v>0</v>
      </c>
      <c r="P91" s="376">
        <v>0</v>
      </c>
      <c r="Q91" s="376">
        <v>0</v>
      </c>
      <c r="R91" s="376">
        <v>0</v>
      </c>
      <c r="S91" s="376">
        <v>0</v>
      </c>
      <c r="T91" s="376">
        <v>0</v>
      </c>
      <c r="U91" s="376">
        <v>0</v>
      </c>
      <c r="V91" s="376">
        <v>0</v>
      </c>
      <c r="W91" s="376">
        <v>0</v>
      </c>
      <c r="X91" s="376">
        <v>0</v>
      </c>
      <c r="Y91" s="376">
        <v>0</v>
      </c>
      <c r="Z91" s="376">
        <v>0</v>
      </c>
      <c r="AA91" s="376">
        <v>0</v>
      </c>
      <c r="AB91" s="376">
        <v>0</v>
      </c>
      <c r="AC91" s="59">
        <v>500000</v>
      </c>
      <c r="AD91" s="59" t="s">
        <v>187</v>
      </c>
      <c r="AE91" s="59" t="s">
        <v>518</v>
      </c>
      <c r="AF91" s="59" t="s">
        <v>663</v>
      </c>
      <c r="AG91" s="59">
        <v>438434</v>
      </c>
      <c r="AH91" s="376">
        <v>0</v>
      </c>
      <c r="AI91" s="59">
        <v>0</v>
      </c>
      <c r="AJ91" s="376">
        <v>0</v>
      </c>
      <c r="AK91" s="376">
        <v>0</v>
      </c>
      <c r="AL91" s="376">
        <v>0</v>
      </c>
      <c r="AM91" s="376">
        <v>0</v>
      </c>
      <c r="AN91" s="376">
        <v>0</v>
      </c>
      <c r="AO91" s="376">
        <v>0</v>
      </c>
      <c r="AP91" s="376">
        <v>0</v>
      </c>
      <c r="AQ91" s="376">
        <v>0</v>
      </c>
      <c r="AR91" s="376">
        <v>0</v>
      </c>
      <c r="AS91" s="376">
        <v>0</v>
      </c>
      <c r="AT91" s="376">
        <v>0</v>
      </c>
      <c r="AU91" s="376">
        <v>0</v>
      </c>
      <c r="AV91" s="376">
        <v>0</v>
      </c>
      <c r="AW91" s="376">
        <v>0</v>
      </c>
      <c r="AX91" s="59">
        <v>438434</v>
      </c>
      <c r="AY91" s="59"/>
    </row>
    <row r="92" spans="1:51" s="59" customFormat="1" ht="127.5" x14ac:dyDescent="0.2">
      <c r="C92" s="60" t="s">
        <v>42</v>
      </c>
      <c r="D92" s="59" t="s">
        <v>1294</v>
      </c>
      <c r="E92" s="59" t="s">
        <v>1295</v>
      </c>
      <c r="F92" s="378">
        <v>2017730010017</v>
      </c>
      <c r="G92" s="59" t="s">
        <v>1296</v>
      </c>
      <c r="H92" s="74" t="s">
        <v>678</v>
      </c>
      <c r="I92" s="59" t="s">
        <v>679</v>
      </c>
      <c r="J92" s="59">
        <v>250</v>
      </c>
      <c r="K92" s="63" t="s">
        <v>622</v>
      </c>
      <c r="L92" s="59">
        <v>3638694</v>
      </c>
      <c r="M92" s="376">
        <v>0</v>
      </c>
      <c r="N92" s="67">
        <v>0</v>
      </c>
      <c r="O92" s="376">
        <v>0</v>
      </c>
      <c r="P92" s="376">
        <v>0</v>
      </c>
      <c r="Q92" s="376">
        <v>0</v>
      </c>
      <c r="R92" s="376">
        <v>0</v>
      </c>
      <c r="S92" s="376">
        <v>0</v>
      </c>
      <c r="T92" s="376">
        <v>0</v>
      </c>
      <c r="U92" s="376">
        <v>0</v>
      </c>
      <c r="V92" s="376">
        <v>0</v>
      </c>
      <c r="W92" s="376">
        <v>0</v>
      </c>
      <c r="X92" s="376">
        <v>0</v>
      </c>
      <c r="Y92" s="376">
        <v>0</v>
      </c>
      <c r="Z92" s="376">
        <v>0</v>
      </c>
      <c r="AA92" s="376">
        <v>0</v>
      </c>
      <c r="AB92" s="376">
        <v>0</v>
      </c>
      <c r="AC92" s="59">
        <v>3638694</v>
      </c>
      <c r="AD92" s="59" t="s">
        <v>187</v>
      </c>
      <c r="AE92" s="59" t="s">
        <v>518</v>
      </c>
      <c r="AF92" s="59" t="s">
        <v>663</v>
      </c>
      <c r="AG92" s="59">
        <v>2010890</v>
      </c>
      <c r="AH92" s="376">
        <v>0</v>
      </c>
      <c r="AI92" s="59">
        <v>0</v>
      </c>
      <c r="AJ92" s="376">
        <v>0</v>
      </c>
      <c r="AK92" s="376">
        <v>0</v>
      </c>
      <c r="AL92" s="376">
        <v>0</v>
      </c>
      <c r="AM92" s="376">
        <v>0</v>
      </c>
      <c r="AN92" s="376">
        <v>0</v>
      </c>
      <c r="AO92" s="376">
        <v>0</v>
      </c>
      <c r="AP92" s="376">
        <v>0</v>
      </c>
      <c r="AQ92" s="376">
        <v>0</v>
      </c>
      <c r="AR92" s="376">
        <v>0</v>
      </c>
      <c r="AS92" s="376">
        <v>0</v>
      </c>
      <c r="AT92" s="376">
        <v>0</v>
      </c>
      <c r="AU92" s="376">
        <v>0</v>
      </c>
      <c r="AV92" s="376">
        <v>0</v>
      </c>
      <c r="AW92" s="376">
        <v>0</v>
      </c>
      <c r="AX92" s="59">
        <v>2010890</v>
      </c>
    </row>
    <row r="93" spans="1:51" s="72" customFormat="1" ht="76.5" x14ac:dyDescent="0.2">
      <c r="A93" s="59"/>
      <c r="C93" s="60" t="s">
        <v>42</v>
      </c>
      <c r="D93" s="72" t="s">
        <v>1297</v>
      </c>
      <c r="E93" s="72" t="s">
        <v>1298</v>
      </c>
      <c r="F93" s="377">
        <v>2017730010052</v>
      </c>
      <c r="G93" s="72" t="s">
        <v>1299</v>
      </c>
      <c r="H93" s="74" t="s">
        <v>680</v>
      </c>
      <c r="I93" s="59" t="s">
        <v>681</v>
      </c>
      <c r="J93" s="59">
        <v>1</v>
      </c>
      <c r="K93" s="63" t="s">
        <v>622</v>
      </c>
      <c r="L93" s="59">
        <v>8000</v>
      </c>
      <c r="M93" s="376">
        <v>0</v>
      </c>
      <c r="N93" s="67">
        <v>8000</v>
      </c>
      <c r="O93" s="376">
        <v>0</v>
      </c>
      <c r="P93" s="376">
        <v>0</v>
      </c>
      <c r="Q93" s="376">
        <v>0</v>
      </c>
      <c r="R93" s="376">
        <v>0</v>
      </c>
      <c r="S93" s="376">
        <v>0</v>
      </c>
      <c r="T93" s="376">
        <v>0</v>
      </c>
      <c r="U93" s="376">
        <v>0</v>
      </c>
      <c r="V93" s="376">
        <v>0</v>
      </c>
      <c r="W93" s="376">
        <v>0</v>
      </c>
      <c r="X93" s="376">
        <v>0</v>
      </c>
      <c r="Y93" s="376">
        <v>0</v>
      </c>
      <c r="Z93" s="376">
        <v>0</v>
      </c>
      <c r="AA93" s="376">
        <v>0</v>
      </c>
      <c r="AB93" s="376">
        <v>0</v>
      </c>
      <c r="AC93" s="376">
        <v>0</v>
      </c>
      <c r="AD93" s="59" t="s">
        <v>187</v>
      </c>
      <c r="AE93" s="59" t="s">
        <v>518</v>
      </c>
      <c r="AF93" s="59" t="s">
        <v>654</v>
      </c>
      <c r="AG93" s="59">
        <v>7467</v>
      </c>
      <c r="AH93" s="376">
        <v>0</v>
      </c>
      <c r="AI93" s="59">
        <v>0</v>
      </c>
      <c r="AJ93" s="376">
        <v>0</v>
      </c>
      <c r="AK93" s="376">
        <v>0</v>
      </c>
      <c r="AL93" s="376">
        <v>0</v>
      </c>
      <c r="AM93" s="376">
        <v>0</v>
      </c>
      <c r="AN93" s="376">
        <v>0</v>
      </c>
      <c r="AO93" s="376">
        <v>0</v>
      </c>
      <c r="AP93" s="376">
        <v>0</v>
      </c>
      <c r="AQ93" s="376">
        <v>0</v>
      </c>
      <c r="AR93" s="376">
        <v>0</v>
      </c>
      <c r="AS93" s="376">
        <v>0</v>
      </c>
      <c r="AT93" s="376">
        <v>0</v>
      </c>
      <c r="AU93" s="376">
        <v>0</v>
      </c>
      <c r="AV93" s="376">
        <v>0</v>
      </c>
      <c r="AW93" s="376">
        <v>0</v>
      </c>
      <c r="AX93" s="376">
        <v>0</v>
      </c>
      <c r="AY93" s="59"/>
    </row>
    <row r="94" spans="1:51" s="72" customFormat="1" ht="76.5" x14ac:dyDescent="0.2">
      <c r="A94" s="59"/>
      <c r="C94" s="60" t="s">
        <v>42</v>
      </c>
      <c r="D94" s="72" t="s">
        <v>1297</v>
      </c>
      <c r="E94" s="72" t="s">
        <v>1298</v>
      </c>
      <c r="F94" s="377">
        <v>2017730010052</v>
      </c>
      <c r="G94" s="72" t="s">
        <v>1299</v>
      </c>
      <c r="H94" s="74" t="s">
        <v>682</v>
      </c>
      <c r="I94" s="59" t="s">
        <v>683</v>
      </c>
      <c r="J94" s="59">
        <v>3</v>
      </c>
      <c r="K94" s="63" t="s">
        <v>622</v>
      </c>
      <c r="L94" s="59">
        <v>8000</v>
      </c>
      <c r="M94" s="376">
        <v>0</v>
      </c>
      <c r="N94" s="67">
        <v>8000</v>
      </c>
      <c r="O94" s="376">
        <v>0</v>
      </c>
      <c r="P94" s="376">
        <v>0</v>
      </c>
      <c r="Q94" s="376">
        <v>0</v>
      </c>
      <c r="R94" s="376">
        <v>0</v>
      </c>
      <c r="S94" s="376">
        <v>0</v>
      </c>
      <c r="T94" s="376">
        <v>0</v>
      </c>
      <c r="U94" s="376">
        <v>0</v>
      </c>
      <c r="V94" s="376">
        <v>0</v>
      </c>
      <c r="W94" s="376">
        <v>0</v>
      </c>
      <c r="X94" s="376">
        <v>0</v>
      </c>
      <c r="Y94" s="376">
        <v>0</v>
      </c>
      <c r="Z94" s="376">
        <v>0</v>
      </c>
      <c r="AA94" s="376">
        <v>0</v>
      </c>
      <c r="AB94" s="376">
        <v>0</v>
      </c>
      <c r="AC94" s="376">
        <v>0</v>
      </c>
      <c r="AD94" s="59" t="s">
        <v>187</v>
      </c>
      <c r="AE94" s="59" t="s">
        <v>518</v>
      </c>
      <c r="AF94" s="59" t="s">
        <v>654</v>
      </c>
      <c r="AG94" s="59"/>
      <c r="AH94" s="376">
        <v>0</v>
      </c>
      <c r="AI94" s="59">
        <v>0</v>
      </c>
      <c r="AJ94" s="376">
        <v>0</v>
      </c>
      <c r="AK94" s="376">
        <v>0</v>
      </c>
      <c r="AL94" s="376">
        <v>0</v>
      </c>
      <c r="AM94" s="376">
        <v>0</v>
      </c>
      <c r="AN94" s="376">
        <v>0</v>
      </c>
      <c r="AO94" s="376">
        <v>0</v>
      </c>
      <c r="AP94" s="376">
        <v>0</v>
      </c>
      <c r="AQ94" s="376">
        <v>0</v>
      </c>
      <c r="AR94" s="376">
        <v>0</v>
      </c>
      <c r="AS94" s="376">
        <v>0</v>
      </c>
      <c r="AT94" s="376">
        <v>0</v>
      </c>
      <c r="AU94" s="376">
        <v>0</v>
      </c>
      <c r="AV94" s="376">
        <v>0</v>
      </c>
      <c r="AW94" s="376">
        <v>0</v>
      </c>
      <c r="AX94" s="376">
        <v>0</v>
      </c>
      <c r="AY94" s="59"/>
    </row>
    <row r="95" spans="1:51" s="72" customFormat="1" ht="76.5" x14ac:dyDescent="0.2">
      <c r="A95" s="59"/>
      <c r="C95" s="60" t="s">
        <v>42</v>
      </c>
      <c r="D95" s="72" t="s">
        <v>1297</v>
      </c>
      <c r="E95" s="72" t="s">
        <v>1298</v>
      </c>
      <c r="F95" s="377">
        <v>2017730010052</v>
      </c>
      <c r="G95" s="72" t="s">
        <v>1299</v>
      </c>
      <c r="H95" s="74" t="s">
        <v>684</v>
      </c>
      <c r="I95" s="59" t="s">
        <v>685</v>
      </c>
      <c r="J95" s="59">
        <v>15</v>
      </c>
      <c r="K95" s="63" t="s">
        <v>622</v>
      </c>
      <c r="L95" s="59">
        <v>45000</v>
      </c>
      <c r="M95" s="376">
        <v>0</v>
      </c>
      <c r="N95" s="67">
        <v>45000</v>
      </c>
      <c r="O95" s="376">
        <v>0</v>
      </c>
      <c r="P95" s="376">
        <v>0</v>
      </c>
      <c r="Q95" s="376">
        <v>0</v>
      </c>
      <c r="R95" s="376">
        <v>0</v>
      </c>
      <c r="S95" s="376">
        <v>0</v>
      </c>
      <c r="T95" s="376">
        <v>0</v>
      </c>
      <c r="U95" s="376">
        <v>0</v>
      </c>
      <c r="V95" s="376">
        <v>0</v>
      </c>
      <c r="W95" s="376">
        <v>0</v>
      </c>
      <c r="X95" s="376">
        <v>0</v>
      </c>
      <c r="Y95" s="376">
        <v>0</v>
      </c>
      <c r="Z95" s="376">
        <v>0</v>
      </c>
      <c r="AA95" s="376">
        <v>0</v>
      </c>
      <c r="AB95" s="376">
        <v>0</v>
      </c>
      <c r="AC95" s="376">
        <v>0</v>
      </c>
      <c r="AD95" s="59" t="s">
        <v>187</v>
      </c>
      <c r="AE95" s="59" t="s">
        <v>518</v>
      </c>
      <c r="AF95" s="59" t="s">
        <v>654</v>
      </c>
      <c r="AG95" s="59"/>
      <c r="AH95" s="376">
        <v>0</v>
      </c>
      <c r="AI95" s="59">
        <v>0</v>
      </c>
      <c r="AJ95" s="376">
        <v>0</v>
      </c>
      <c r="AK95" s="376">
        <v>0</v>
      </c>
      <c r="AL95" s="376">
        <v>0</v>
      </c>
      <c r="AM95" s="376">
        <v>0</v>
      </c>
      <c r="AN95" s="376">
        <v>0</v>
      </c>
      <c r="AO95" s="376">
        <v>0</v>
      </c>
      <c r="AP95" s="376">
        <v>0</v>
      </c>
      <c r="AQ95" s="376">
        <v>0</v>
      </c>
      <c r="AR95" s="376">
        <v>0</v>
      </c>
      <c r="AS95" s="376">
        <v>0</v>
      </c>
      <c r="AT95" s="376">
        <v>0</v>
      </c>
      <c r="AU95" s="376">
        <v>0</v>
      </c>
      <c r="AV95" s="376">
        <v>0</v>
      </c>
      <c r="AW95" s="376">
        <v>0</v>
      </c>
      <c r="AX95" s="376">
        <v>0</v>
      </c>
      <c r="AY95" s="59"/>
    </row>
    <row r="96" spans="1:51" s="72" customFormat="1" ht="76.5" x14ac:dyDescent="0.2">
      <c r="A96" s="59"/>
      <c r="C96" s="60" t="s">
        <v>42</v>
      </c>
      <c r="D96" s="72" t="s">
        <v>1297</v>
      </c>
      <c r="E96" s="72" t="s">
        <v>1298</v>
      </c>
      <c r="F96" s="377">
        <v>2017730010052</v>
      </c>
      <c r="G96" s="72" t="s">
        <v>1299</v>
      </c>
      <c r="H96" s="74" t="s">
        <v>686</v>
      </c>
      <c r="I96" s="59" t="s">
        <v>687</v>
      </c>
      <c r="J96" s="59">
        <v>0.5</v>
      </c>
      <c r="K96" s="63" t="s">
        <v>622</v>
      </c>
      <c r="L96" s="59">
        <v>15000</v>
      </c>
      <c r="M96" s="376">
        <v>0</v>
      </c>
      <c r="N96" s="67">
        <v>15000</v>
      </c>
      <c r="O96" s="376">
        <v>0</v>
      </c>
      <c r="P96" s="376">
        <v>0</v>
      </c>
      <c r="Q96" s="376">
        <v>0</v>
      </c>
      <c r="R96" s="376">
        <v>0</v>
      </c>
      <c r="S96" s="376">
        <v>0</v>
      </c>
      <c r="T96" s="376">
        <v>0</v>
      </c>
      <c r="U96" s="376">
        <v>0</v>
      </c>
      <c r="V96" s="376">
        <v>0</v>
      </c>
      <c r="W96" s="376">
        <v>0</v>
      </c>
      <c r="X96" s="376">
        <v>0</v>
      </c>
      <c r="Y96" s="376">
        <v>0</v>
      </c>
      <c r="Z96" s="376">
        <v>0</v>
      </c>
      <c r="AA96" s="376">
        <v>0</v>
      </c>
      <c r="AB96" s="376">
        <v>0</v>
      </c>
      <c r="AC96" s="376">
        <v>0</v>
      </c>
      <c r="AD96" s="59" t="s">
        <v>187</v>
      </c>
      <c r="AE96" s="59" t="s">
        <v>518</v>
      </c>
      <c r="AF96" s="59" t="s">
        <v>654</v>
      </c>
      <c r="AG96" s="59"/>
      <c r="AH96" s="376">
        <v>0</v>
      </c>
      <c r="AI96" s="59">
        <v>0</v>
      </c>
      <c r="AJ96" s="376">
        <v>0</v>
      </c>
      <c r="AK96" s="376">
        <v>0</v>
      </c>
      <c r="AL96" s="376">
        <v>0</v>
      </c>
      <c r="AM96" s="376">
        <v>0</v>
      </c>
      <c r="AN96" s="376">
        <v>0</v>
      </c>
      <c r="AO96" s="376">
        <v>0</v>
      </c>
      <c r="AP96" s="376">
        <v>0</v>
      </c>
      <c r="AQ96" s="376">
        <v>0</v>
      </c>
      <c r="AR96" s="376">
        <v>0</v>
      </c>
      <c r="AS96" s="376">
        <v>0</v>
      </c>
      <c r="AT96" s="376">
        <v>0</v>
      </c>
      <c r="AU96" s="376">
        <v>0</v>
      </c>
      <c r="AV96" s="376">
        <v>0</v>
      </c>
      <c r="AW96" s="376">
        <v>0</v>
      </c>
      <c r="AX96" s="376">
        <v>0</v>
      </c>
      <c r="AY96" s="59"/>
    </row>
    <row r="97" spans="1:51" s="72" customFormat="1" ht="76.5" x14ac:dyDescent="0.2">
      <c r="A97" s="59"/>
      <c r="C97" s="60" t="s">
        <v>42</v>
      </c>
      <c r="D97" s="72" t="s">
        <v>1297</v>
      </c>
      <c r="E97" s="72" t="s">
        <v>1298</v>
      </c>
      <c r="F97" s="377">
        <v>2017730010052</v>
      </c>
      <c r="G97" s="72" t="s">
        <v>1299</v>
      </c>
      <c r="H97" s="74" t="s">
        <v>688</v>
      </c>
      <c r="I97" s="59" t="s">
        <v>689</v>
      </c>
      <c r="J97" s="59">
        <v>15</v>
      </c>
      <c r="K97" s="63" t="s">
        <v>622</v>
      </c>
      <c r="L97" s="59">
        <v>12000</v>
      </c>
      <c r="M97" s="376">
        <v>0</v>
      </c>
      <c r="N97" s="67">
        <v>12000</v>
      </c>
      <c r="O97" s="376">
        <v>0</v>
      </c>
      <c r="P97" s="376">
        <v>0</v>
      </c>
      <c r="Q97" s="376">
        <v>0</v>
      </c>
      <c r="R97" s="376">
        <v>0</v>
      </c>
      <c r="S97" s="376">
        <v>0</v>
      </c>
      <c r="T97" s="376">
        <v>0</v>
      </c>
      <c r="U97" s="376">
        <v>0</v>
      </c>
      <c r="V97" s="376">
        <v>0</v>
      </c>
      <c r="W97" s="376">
        <v>0</v>
      </c>
      <c r="X97" s="376">
        <v>0</v>
      </c>
      <c r="Y97" s="376">
        <v>0</v>
      </c>
      <c r="Z97" s="376">
        <v>0</v>
      </c>
      <c r="AA97" s="376">
        <v>0</v>
      </c>
      <c r="AB97" s="376">
        <v>0</v>
      </c>
      <c r="AC97" s="376">
        <v>0</v>
      </c>
      <c r="AD97" s="59" t="s">
        <v>187</v>
      </c>
      <c r="AE97" s="59" t="s">
        <v>518</v>
      </c>
      <c r="AF97" s="59" t="s">
        <v>654</v>
      </c>
      <c r="AG97" s="59">
        <v>9600</v>
      </c>
      <c r="AH97" s="376">
        <v>0</v>
      </c>
      <c r="AI97" s="59">
        <v>9600</v>
      </c>
      <c r="AJ97" s="376">
        <v>0</v>
      </c>
      <c r="AK97" s="376">
        <v>0</v>
      </c>
      <c r="AL97" s="376">
        <v>0</v>
      </c>
      <c r="AM97" s="376">
        <v>0</v>
      </c>
      <c r="AN97" s="376">
        <v>0</v>
      </c>
      <c r="AO97" s="376">
        <v>0</v>
      </c>
      <c r="AP97" s="376">
        <v>0</v>
      </c>
      <c r="AQ97" s="376">
        <v>0</v>
      </c>
      <c r="AR97" s="376">
        <v>0</v>
      </c>
      <c r="AS97" s="376">
        <v>0</v>
      </c>
      <c r="AT97" s="376">
        <v>0</v>
      </c>
      <c r="AU97" s="376">
        <v>0</v>
      </c>
      <c r="AV97" s="376">
        <v>0</v>
      </c>
      <c r="AW97" s="376">
        <v>0</v>
      </c>
      <c r="AX97" s="376">
        <v>0</v>
      </c>
      <c r="AY97" s="59"/>
    </row>
    <row r="98" spans="1:51" s="72" customFormat="1" ht="76.5" x14ac:dyDescent="0.2">
      <c r="A98" s="59"/>
      <c r="C98" s="60" t="s">
        <v>42</v>
      </c>
      <c r="D98" s="72" t="s">
        <v>1297</v>
      </c>
      <c r="E98" s="72" t="s">
        <v>1298</v>
      </c>
      <c r="F98" s="377">
        <v>2017730010052</v>
      </c>
      <c r="G98" s="72" t="s">
        <v>1299</v>
      </c>
      <c r="H98" s="74" t="s">
        <v>690</v>
      </c>
      <c r="I98" s="59" t="s">
        <v>691</v>
      </c>
      <c r="J98" s="59">
        <v>4</v>
      </c>
      <c r="K98" s="63" t="s">
        <v>622</v>
      </c>
      <c r="L98" s="59">
        <v>0</v>
      </c>
      <c r="M98" s="376">
        <v>0</v>
      </c>
      <c r="N98" s="67">
        <v>0</v>
      </c>
      <c r="O98" s="376">
        <v>0</v>
      </c>
      <c r="P98" s="376">
        <v>0</v>
      </c>
      <c r="Q98" s="376">
        <v>0</v>
      </c>
      <c r="R98" s="376">
        <v>0</v>
      </c>
      <c r="S98" s="376">
        <v>0</v>
      </c>
      <c r="T98" s="376">
        <v>0</v>
      </c>
      <c r="U98" s="376">
        <v>0</v>
      </c>
      <c r="V98" s="376">
        <v>0</v>
      </c>
      <c r="W98" s="376">
        <v>0</v>
      </c>
      <c r="X98" s="376">
        <v>0</v>
      </c>
      <c r="Y98" s="376">
        <v>0</v>
      </c>
      <c r="Z98" s="376">
        <v>0</v>
      </c>
      <c r="AA98" s="376">
        <v>0</v>
      </c>
      <c r="AB98" s="376">
        <v>0</v>
      </c>
      <c r="AC98" s="376">
        <v>0</v>
      </c>
      <c r="AD98" s="59" t="s">
        <v>187</v>
      </c>
      <c r="AE98" s="59" t="s">
        <v>518</v>
      </c>
      <c r="AF98" s="59" t="s">
        <v>654</v>
      </c>
      <c r="AG98" s="59"/>
      <c r="AH98" s="376">
        <v>0</v>
      </c>
      <c r="AI98" s="59">
        <v>0</v>
      </c>
      <c r="AJ98" s="376">
        <v>0</v>
      </c>
      <c r="AK98" s="376">
        <v>0</v>
      </c>
      <c r="AL98" s="376">
        <v>0</v>
      </c>
      <c r="AM98" s="376">
        <v>0</v>
      </c>
      <c r="AN98" s="376">
        <v>0</v>
      </c>
      <c r="AO98" s="376">
        <v>0</v>
      </c>
      <c r="AP98" s="376">
        <v>0</v>
      </c>
      <c r="AQ98" s="376">
        <v>0</v>
      </c>
      <c r="AR98" s="376">
        <v>0</v>
      </c>
      <c r="AS98" s="376">
        <v>0</v>
      </c>
      <c r="AT98" s="376">
        <v>0</v>
      </c>
      <c r="AU98" s="376">
        <v>0</v>
      </c>
      <c r="AV98" s="376">
        <v>0</v>
      </c>
      <c r="AW98" s="376">
        <v>0</v>
      </c>
      <c r="AX98" s="376">
        <v>0</v>
      </c>
      <c r="AY98" s="59"/>
    </row>
    <row r="99" spans="1:51" s="72" customFormat="1" ht="76.5" x14ac:dyDescent="0.2">
      <c r="A99" s="59"/>
      <c r="C99" s="60" t="s">
        <v>42</v>
      </c>
      <c r="D99" s="72" t="s">
        <v>1297</v>
      </c>
      <c r="E99" s="72" t="s">
        <v>1298</v>
      </c>
      <c r="F99" s="377">
        <v>2017730010052</v>
      </c>
      <c r="G99" s="72" t="s">
        <v>1299</v>
      </c>
      <c r="H99" s="74" t="s">
        <v>692</v>
      </c>
      <c r="I99" s="59" t="s">
        <v>693</v>
      </c>
      <c r="J99" s="59">
        <v>1</v>
      </c>
      <c r="K99" s="63" t="s">
        <v>622</v>
      </c>
      <c r="L99" s="59">
        <v>8000</v>
      </c>
      <c r="M99" s="376">
        <v>0</v>
      </c>
      <c r="N99" s="67">
        <v>8000</v>
      </c>
      <c r="O99" s="376">
        <v>0</v>
      </c>
      <c r="P99" s="376">
        <v>0</v>
      </c>
      <c r="Q99" s="376">
        <v>0</v>
      </c>
      <c r="R99" s="376">
        <v>0</v>
      </c>
      <c r="S99" s="376">
        <v>0</v>
      </c>
      <c r="T99" s="376">
        <v>0</v>
      </c>
      <c r="U99" s="376">
        <v>0</v>
      </c>
      <c r="V99" s="376">
        <v>0</v>
      </c>
      <c r="W99" s="376">
        <v>0</v>
      </c>
      <c r="X99" s="376">
        <v>0</v>
      </c>
      <c r="Y99" s="376">
        <v>0</v>
      </c>
      <c r="Z99" s="376">
        <v>0</v>
      </c>
      <c r="AA99" s="376">
        <v>0</v>
      </c>
      <c r="AB99" s="376">
        <v>0</v>
      </c>
      <c r="AC99" s="376">
        <v>0</v>
      </c>
      <c r="AD99" s="59" t="s">
        <v>187</v>
      </c>
      <c r="AE99" s="59" t="s">
        <v>518</v>
      </c>
      <c r="AF99" s="59" t="s">
        <v>654</v>
      </c>
      <c r="AG99" s="59">
        <v>7466</v>
      </c>
      <c r="AH99" s="376">
        <v>0</v>
      </c>
      <c r="AI99" s="59">
        <v>7466</v>
      </c>
      <c r="AJ99" s="376">
        <v>0</v>
      </c>
      <c r="AK99" s="376">
        <v>0</v>
      </c>
      <c r="AL99" s="376">
        <v>0</v>
      </c>
      <c r="AM99" s="376">
        <v>0</v>
      </c>
      <c r="AN99" s="376">
        <v>0</v>
      </c>
      <c r="AO99" s="376">
        <v>0</v>
      </c>
      <c r="AP99" s="376">
        <v>0</v>
      </c>
      <c r="AQ99" s="376">
        <v>0</v>
      </c>
      <c r="AR99" s="376">
        <v>0</v>
      </c>
      <c r="AS99" s="376">
        <v>0</v>
      </c>
      <c r="AT99" s="376">
        <v>0</v>
      </c>
      <c r="AU99" s="376">
        <v>0</v>
      </c>
      <c r="AV99" s="376">
        <v>0</v>
      </c>
      <c r="AW99" s="376">
        <v>0</v>
      </c>
      <c r="AX99" s="376">
        <v>0</v>
      </c>
      <c r="AY99" s="59"/>
    </row>
    <row r="100" spans="1:51" s="72" customFormat="1" ht="76.5" x14ac:dyDescent="0.2">
      <c r="A100" s="59"/>
      <c r="C100" s="60" t="s">
        <v>42</v>
      </c>
      <c r="D100" s="72" t="s">
        <v>1297</v>
      </c>
      <c r="E100" s="72" t="s">
        <v>1298</v>
      </c>
      <c r="F100" s="377">
        <v>2017730010052</v>
      </c>
      <c r="G100" s="72" t="s">
        <v>1299</v>
      </c>
      <c r="H100" s="74" t="s">
        <v>694</v>
      </c>
      <c r="I100" s="59" t="s">
        <v>695</v>
      </c>
      <c r="J100" s="59">
        <v>8</v>
      </c>
      <c r="K100" s="63" t="s">
        <v>622</v>
      </c>
      <c r="L100" s="59">
        <v>0</v>
      </c>
      <c r="M100" s="376">
        <v>0</v>
      </c>
      <c r="N100" s="67">
        <v>0</v>
      </c>
      <c r="O100" s="376">
        <v>0</v>
      </c>
      <c r="P100" s="376">
        <v>0</v>
      </c>
      <c r="Q100" s="376">
        <v>0</v>
      </c>
      <c r="R100" s="376">
        <v>0</v>
      </c>
      <c r="S100" s="376">
        <v>0</v>
      </c>
      <c r="T100" s="376">
        <v>0</v>
      </c>
      <c r="U100" s="376">
        <v>0</v>
      </c>
      <c r="V100" s="376">
        <v>0</v>
      </c>
      <c r="W100" s="376">
        <v>0</v>
      </c>
      <c r="X100" s="376">
        <v>0</v>
      </c>
      <c r="Y100" s="376">
        <v>0</v>
      </c>
      <c r="Z100" s="376">
        <v>0</v>
      </c>
      <c r="AA100" s="376">
        <v>0</v>
      </c>
      <c r="AB100" s="376">
        <v>0</v>
      </c>
      <c r="AC100" s="376">
        <v>0</v>
      </c>
      <c r="AD100" s="59" t="s">
        <v>187</v>
      </c>
      <c r="AE100" s="59" t="s">
        <v>518</v>
      </c>
      <c r="AF100" s="59" t="s">
        <v>654</v>
      </c>
      <c r="AG100" s="59">
        <v>0</v>
      </c>
      <c r="AH100" s="376">
        <v>0</v>
      </c>
      <c r="AI100" s="59">
        <v>0</v>
      </c>
      <c r="AJ100" s="376">
        <v>0</v>
      </c>
      <c r="AK100" s="376">
        <v>0</v>
      </c>
      <c r="AL100" s="376">
        <v>0</v>
      </c>
      <c r="AM100" s="376">
        <v>0</v>
      </c>
      <c r="AN100" s="376">
        <v>0</v>
      </c>
      <c r="AO100" s="376">
        <v>0</v>
      </c>
      <c r="AP100" s="376">
        <v>0</v>
      </c>
      <c r="AQ100" s="376">
        <v>0</v>
      </c>
      <c r="AR100" s="376">
        <v>0</v>
      </c>
      <c r="AS100" s="376">
        <v>0</v>
      </c>
      <c r="AT100" s="376">
        <v>0</v>
      </c>
      <c r="AU100" s="376">
        <v>0</v>
      </c>
      <c r="AV100" s="376">
        <v>0</v>
      </c>
      <c r="AW100" s="376">
        <v>0</v>
      </c>
      <c r="AX100" s="376">
        <v>0</v>
      </c>
      <c r="AY100" s="59"/>
    </row>
    <row r="101" spans="1:51" s="72" customFormat="1" ht="76.5" x14ac:dyDescent="0.2">
      <c r="A101" s="59"/>
      <c r="C101" s="60" t="s">
        <v>42</v>
      </c>
      <c r="D101" s="72" t="s">
        <v>1297</v>
      </c>
      <c r="E101" s="72" t="s">
        <v>1298</v>
      </c>
      <c r="F101" s="377">
        <v>2017730010052</v>
      </c>
      <c r="G101" s="72" t="s">
        <v>1299</v>
      </c>
      <c r="H101" s="74" t="s">
        <v>696</v>
      </c>
      <c r="I101" s="59" t="s">
        <v>697</v>
      </c>
      <c r="J101" s="59">
        <v>5</v>
      </c>
      <c r="K101" s="63" t="s">
        <v>622</v>
      </c>
      <c r="L101" s="59">
        <v>30000</v>
      </c>
      <c r="M101" s="376">
        <v>0</v>
      </c>
      <c r="N101" s="67">
        <v>30000</v>
      </c>
      <c r="O101" s="376">
        <v>0</v>
      </c>
      <c r="P101" s="376">
        <v>0</v>
      </c>
      <c r="Q101" s="376">
        <v>0</v>
      </c>
      <c r="R101" s="376">
        <v>0</v>
      </c>
      <c r="S101" s="376">
        <v>0</v>
      </c>
      <c r="T101" s="376">
        <v>0</v>
      </c>
      <c r="U101" s="376">
        <v>0</v>
      </c>
      <c r="V101" s="376">
        <v>0</v>
      </c>
      <c r="W101" s="376">
        <v>0</v>
      </c>
      <c r="X101" s="376">
        <v>0</v>
      </c>
      <c r="Y101" s="376">
        <v>0</v>
      </c>
      <c r="Z101" s="376">
        <v>0</v>
      </c>
      <c r="AA101" s="376">
        <v>0</v>
      </c>
      <c r="AB101" s="376">
        <v>0</v>
      </c>
      <c r="AC101" s="376">
        <v>0</v>
      </c>
      <c r="AD101" s="59" t="s">
        <v>187</v>
      </c>
      <c r="AE101" s="59" t="s">
        <v>518</v>
      </c>
      <c r="AF101" s="59" t="s">
        <v>654</v>
      </c>
      <c r="AG101" s="59">
        <v>0</v>
      </c>
      <c r="AH101" s="376">
        <v>0</v>
      </c>
      <c r="AI101" s="59">
        <v>0</v>
      </c>
      <c r="AJ101" s="376">
        <v>0</v>
      </c>
      <c r="AK101" s="376">
        <v>0</v>
      </c>
      <c r="AL101" s="376">
        <v>0</v>
      </c>
      <c r="AM101" s="376">
        <v>0</v>
      </c>
      <c r="AN101" s="376">
        <v>0</v>
      </c>
      <c r="AO101" s="376">
        <v>0</v>
      </c>
      <c r="AP101" s="376">
        <v>0</v>
      </c>
      <c r="AQ101" s="376">
        <v>0</v>
      </c>
      <c r="AR101" s="376">
        <v>0</v>
      </c>
      <c r="AS101" s="376">
        <v>0</v>
      </c>
      <c r="AT101" s="376">
        <v>0</v>
      </c>
      <c r="AU101" s="376">
        <v>0</v>
      </c>
      <c r="AV101" s="376">
        <v>0</v>
      </c>
      <c r="AW101" s="376">
        <v>0</v>
      </c>
      <c r="AX101" s="376">
        <v>0</v>
      </c>
      <c r="AY101" s="59"/>
    </row>
    <row r="102" spans="1:51" s="72" customFormat="1" ht="76.5" x14ac:dyDescent="0.2">
      <c r="A102" s="59"/>
      <c r="C102" s="60" t="s">
        <v>42</v>
      </c>
      <c r="D102" s="72" t="s">
        <v>1297</v>
      </c>
      <c r="E102" s="72" t="s">
        <v>1298</v>
      </c>
      <c r="F102" s="377">
        <v>2017730010052</v>
      </c>
      <c r="G102" s="72" t="s">
        <v>1299</v>
      </c>
      <c r="H102" s="74" t="s">
        <v>698</v>
      </c>
      <c r="I102" s="59" t="s">
        <v>699</v>
      </c>
      <c r="J102" s="59">
        <v>200</v>
      </c>
      <c r="K102" s="63" t="s">
        <v>622</v>
      </c>
      <c r="L102" s="59">
        <v>76000</v>
      </c>
      <c r="M102" s="376">
        <v>0</v>
      </c>
      <c r="N102" s="67">
        <v>76000</v>
      </c>
      <c r="O102" s="376">
        <v>0</v>
      </c>
      <c r="P102" s="376">
        <v>0</v>
      </c>
      <c r="Q102" s="376">
        <v>0</v>
      </c>
      <c r="R102" s="376">
        <v>0</v>
      </c>
      <c r="S102" s="376">
        <v>0</v>
      </c>
      <c r="T102" s="376">
        <v>0</v>
      </c>
      <c r="U102" s="376">
        <v>0</v>
      </c>
      <c r="V102" s="376">
        <v>0</v>
      </c>
      <c r="W102" s="376">
        <v>0</v>
      </c>
      <c r="X102" s="376">
        <v>0</v>
      </c>
      <c r="Y102" s="376">
        <v>0</v>
      </c>
      <c r="Z102" s="376">
        <v>0</v>
      </c>
      <c r="AA102" s="376">
        <v>0</v>
      </c>
      <c r="AB102" s="376">
        <v>0</v>
      </c>
      <c r="AC102" s="376">
        <v>0</v>
      </c>
      <c r="AD102" s="59" t="s">
        <v>187</v>
      </c>
      <c r="AE102" s="59" t="s">
        <v>518</v>
      </c>
      <c r="AF102" s="59" t="s">
        <v>654</v>
      </c>
      <c r="AG102" s="59">
        <v>51000</v>
      </c>
      <c r="AH102" s="376">
        <v>0</v>
      </c>
      <c r="AI102" s="59">
        <v>51000</v>
      </c>
      <c r="AJ102" s="376">
        <v>0</v>
      </c>
      <c r="AK102" s="376">
        <v>0</v>
      </c>
      <c r="AL102" s="376">
        <v>0</v>
      </c>
      <c r="AM102" s="376">
        <v>0</v>
      </c>
      <c r="AN102" s="376">
        <v>0</v>
      </c>
      <c r="AO102" s="376">
        <v>0</v>
      </c>
      <c r="AP102" s="376">
        <v>0</v>
      </c>
      <c r="AQ102" s="376">
        <v>0</v>
      </c>
      <c r="AR102" s="376">
        <v>0</v>
      </c>
      <c r="AS102" s="376">
        <v>0</v>
      </c>
      <c r="AT102" s="376">
        <v>0</v>
      </c>
      <c r="AU102" s="376">
        <v>0</v>
      </c>
      <c r="AV102" s="376">
        <v>0</v>
      </c>
      <c r="AW102" s="376">
        <v>0</v>
      </c>
      <c r="AX102" s="376">
        <v>0</v>
      </c>
      <c r="AY102" s="59"/>
    </row>
    <row r="103" spans="1:51" s="72" customFormat="1" ht="76.5" x14ac:dyDescent="0.2">
      <c r="A103" s="59"/>
      <c r="C103" s="60" t="s">
        <v>42</v>
      </c>
      <c r="D103" s="72" t="s">
        <v>1297</v>
      </c>
      <c r="E103" s="72" t="s">
        <v>1298</v>
      </c>
      <c r="F103" s="377">
        <v>2017730010052</v>
      </c>
      <c r="G103" s="72" t="s">
        <v>1299</v>
      </c>
      <c r="H103" s="74" t="s">
        <v>700</v>
      </c>
      <c r="I103" s="59" t="s">
        <v>701</v>
      </c>
      <c r="J103" s="59">
        <v>125</v>
      </c>
      <c r="K103" s="63" t="s">
        <v>622</v>
      </c>
      <c r="L103" s="59">
        <v>163000</v>
      </c>
      <c r="M103" s="376">
        <v>0</v>
      </c>
      <c r="N103" s="67">
        <v>163000</v>
      </c>
      <c r="O103" s="376">
        <v>0</v>
      </c>
      <c r="P103" s="376">
        <v>0</v>
      </c>
      <c r="Q103" s="376">
        <v>0</v>
      </c>
      <c r="R103" s="376">
        <v>0</v>
      </c>
      <c r="S103" s="376">
        <v>0</v>
      </c>
      <c r="T103" s="376">
        <v>0</v>
      </c>
      <c r="U103" s="376">
        <v>0</v>
      </c>
      <c r="V103" s="376">
        <v>0</v>
      </c>
      <c r="W103" s="376">
        <v>0</v>
      </c>
      <c r="X103" s="376">
        <v>0</v>
      </c>
      <c r="Y103" s="376">
        <v>0</v>
      </c>
      <c r="Z103" s="376">
        <v>0</v>
      </c>
      <c r="AA103" s="376">
        <v>0</v>
      </c>
      <c r="AB103" s="376">
        <v>0</v>
      </c>
      <c r="AC103" s="376">
        <v>0</v>
      </c>
      <c r="AD103" s="59" t="s">
        <v>187</v>
      </c>
      <c r="AE103" s="59" t="s">
        <v>518</v>
      </c>
      <c r="AF103" s="59" t="s">
        <v>654</v>
      </c>
      <c r="AG103" s="59">
        <v>101766</v>
      </c>
      <c r="AH103" s="376">
        <v>0</v>
      </c>
      <c r="AI103" s="59">
        <v>101766</v>
      </c>
      <c r="AJ103" s="376">
        <v>0</v>
      </c>
      <c r="AK103" s="376">
        <v>0</v>
      </c>
      <c r="AL103" s="376">
        <v>0</v>
      </c>
      <c r="AM103" s="376">
        <v>0</v>
      </c>
      <c r="AN103" s="376">
        <v>0</v>
      </c>
      <c r="AO103" s="376">
        <v>0</v>
      </c>
      <c r="AP103" s="376">
        <v>0</v>
      </c>
      <c r="AQ103" s="376">
        <v>0</v>
      </c>
      <c r="AR103" s="376">
        <v>0</v>
      </c>
      <c r="AS103" s="376">
        <v>0</v>
      </c>
      <c r="AT103" s="376">
        <v>0</v>
      </c>
      <c r="AU103" s="376">
        <v>0</v>
      </c>
      <c r="AV103" s="376">
        <v>0</v>
      </c>
      <c r="AW103" s="376">
        <v>0</v>
      </c>
      <c r="AX103" s="376">
        <v>0</v>
      </c>
      <c r="AY103" s="59"/>
    </row>
    <row r="104" spans="1:51" s="72" customFormat="1" ht="76.5" x14ac:dyDescent="0.2">
      <c r="A104" s="59"/>
      <c r="C104" s="60" t="s">
        <v>42</v>
      </c>
      <c r="D104" s="72" t="s">
        <v>1297</v>
      </c>
      <c r="E104" s="72" t="s">
        <v>1298</v>
      </c>
      <c r="F104" s="377">
        <v>2017730010052</v>
      </c>
      <c r="G104" s="72" t="s">
        <v>1299</v>
      </c>
      <c r="H104" s="74" t="s">
        <v>702</v>
      </c>
      <c r="I104" s="59" t="s">
        <v>703</v>
      </c>
      <c r="J104" s="59">
        <v>1</v>
      </c>
      <c r="K104" s="63" t="s">
        <v>622</v>
      </c>
      <c r="L104" s="59">
        <v>350000</v>
      </c>
      <c r="M104" s="376">
        <v>0</v>
      </c>
      <c r="N104" s="67">
        <v>350000</v>
      </c>
      <c r="O104" s="376">
        <v>0</v>
      </c>
      <c r="P104" s="376">
        <v>0</v>
      </c>
      <c r="Q104" s="376">
        <v>0</v>
      </c>
      <c r="R104" s="376">
        <v>0</v>
      </c>
      <c r="S104" s="376">
        <v>0</v>
      </c>
      <c r="T104" s="376">
        <v>0</v>
      </c>
      <c r="U104" s="376">
        <v>0</v>
      </c>
      <c r="V104" s="376">
        <v>0</v>
      </c>
      <c r="W104" s="376">
        <v>0</v>
      </c>
      <c r="X104" s="376">
        <v>0</v>
      </c>
      <c r="Y104" s="376">
        <v>0</v>
      </c>
      <c r="Z104" s="376">
        <v>0</v>
      </c>
      <c r="AA104" s="376">
        <v>0</v>
      </c>
      <c r="AB104" s="376">
        <v>0</v>
      </c>
      <c r="AC104" s="376">
        <v>0</v>
      </c>
      <c r="AD104" s="59" t="s">
        <v>187</v>
      </c>
      <c r="AE104" s="59" t="s">
        <v>518</v>
      </c>
      <c r="AF104" s="59" t="s">
        <v>654</v>
      </c>
      <c r="AG104" s="59">
        <v>347060</v>
      </c>
      <c r="AH104" s="376">
        <v>0</v>
      </c>
      <c r="AI104" s="59">
        <v>347060</v>
      </c>
      <c r="AJ104" s="376">
        <v>0</v>
      </c>
      <c r="AK104" s="376">
        <v>0</v>
      </c>
      <c r="AL104" s="376">
        <v>0</v>
      </c>
      <c r="AM104" s="376">
        <v>0</v>
      </c>
      <c r="AN104" s="376">
        <v>0</v>
      </c>
      <c r="AO104" s="376">
        <v>0</v>
      </c>
      <c r="AP104" s="376">
        <v>0</v>
      </c>
      <c r="AQ104" s="376">
        <v>0</v>
      </c>
      <c r="AR104" s="376">
        <v>0</v>
      </c>
      <c r="AS104" s="376">
        <v>0</v>
      </c>
      <c r="AT104" s="376">
        <v>0</v>
      </c>
      <c r="AU104" s="376">
        <v>0</v>
      </c>
      <c r="AV104" s="376">
        <v>0</v>
      </c>
      <c r="AW104" s="376">
        <v>0</v>
      </c>
      <c r="AX104" s="376">
        <v>0</v>
      </c>
      <c r="AY104" s="59"/>
    </row>
    <row r="105" spans="1:51" s="72" customFormat="1" ht="102" x14ac:dyDescent="0.2">
      <c r="A105" s="59"/>
      <c r="C105" s="60" t="s">
        <v>42</v>
      </c>
      <c r="D105" s="72" t="s">
        <v>1301</v>
      </c>
      <c r="E105" s="72" t="s">
        <v>1302</v>
      </c>
      <c r="F105" s="377">
        <v>2017730010015</v>
      </c>
      <c r="G105" s="72" t="s">
        <v>1303</v>
      </c>
      <c r="H105" s="66" t="s">
        <v>704</v>
      </c>
      <c r="I105" s="59" t="s">
        <v>705</v>
      </c>
      <c r="J105" s="59">
        <v>2</v>
      </c>
      <c r="K105" s="63" t="s">
        <v>622</v>
      </c>
      <c r="L105" s="59">
        <v>0</v>
      </c>
      <c r="M105" s="376">
        <v>0</v>
      </c>
      <c r="N105" s="67">
        <v>0</v>
      </c>
      <c r="O105" s="376">
        <v>0</v>
      </c>
      <c r="P105" s="376">
        <v>0</v>
      </c>
      <c r="Q105" s="376">
        <v>0</v>
      </c>
      <c r="R105" s="376">
        <v>0</v>
      </c>
      <c r="S105" s="376">
        <v>0</v>
      </c>
      <c r="T105" s="376">
        <v>0</v>
      </c>
      <c r="U105" s="376">
        <v>0</v>
      </c>
      <c r="V105" s="376">
        <v>0</v>
      </c>
      <c r="W105" s="376">
        <v>0</v>
      </c>
      <c r="X105" s="376">
        <v>0</v>
      </c>
      <c r="Y105" s="376">
        <v>0</v>
      </c>
      <c r="Z105" s="376">
        <v>0</v>
      </c>
      <c r="AA105" s="376">
        <v>0</v>
      </c>
      <c r="AB105" s="376">
        <v>0</v>
      </c>
      <c r="AC105" s="376">
        <v>0</v>
      </c>
      <c r="AD105" s="59" t="s">
        <v>187</v>
      </c>
      <c r="AE105" s="59" t="s">
        <v>518</v>
      </c>
      <c r="AF105" s="59" t="s">
        <v>706</v>
      </c>
      <c r="AG105" s="59">
        <v>0</v>
      </c>
      <c r="AH105" s="376">
        <v>0</v>
      </c>
      <c r="AI105" s="59">
        <v>0</v>
      </c>
      <c r="AJ105" s="376">
        <v>0</v>
      </c>
      <c r="AK105" s="376">
        <v>0</v>
      </c>
      <c r="AL105" s="376">
        <v>0</v>
      </c>
      <c r="AM105" s="376">
        <v>0</v>
      </c>
      <c r="AN105" s="376">
        <v>0</v>
      </c>
      <c r="AO105" s="376">
        <v>0</v>
      </c>
      <c r="AP105" s="376">
        <v>0</v>
      </c>
      <c r="AQ105" s="376">
        <v>0</v>
      </c>
      <c r="AR105" s="376">
        <v>0</v>
      </c>
      <c r="AS105" s="376">
        <v>0</v>
      </c>
      <c r="AT105" s="376">
        <v>0</v>
      </c>
      <c r="AU105" s="376">
        <v>0</v>
      </c>
      <c r="AV105" s="376">
        <v>0</v>
      </c>
      <c r="AW105" s="376">
        <v>0</v>
      </c>
      <c r="AX105" s="376">
        <v>0</v>
      </c>
      <c r="AY105" s="59"/>
    </row>
    <row r="106" spans="1:51" s="72" customFormat="1" ht="102" x14ac:dyDescent="0.2">
      <c r="A106" s="59"/>
      <c r="C106" s="60" t="s">
        <v>42</v>
      </c>
      <c r="D106" s="72" t="s">
        <v>1301</v>
      </c>
      <c r="E106" s="72" t="s">
        <v>1302</v>
      </c>
      <c r="F106" s="377">
        <v>2017730010015</v>
      </c>
      <c r="G106" s="72" t="s">
        <v>1303</v>
      </c>
      <c r="H106" s="66" t="s">
        <v>707</v>
      </c>
      <c r="I106" s="59" t="s">
        <v>708</v>
      </c>
      <c r="J106" s="59">
        <v>1</v>
      </c>
      <c r="K106" s="63" t="s">
        <v>622</v>
      </c>
      <c r="L106" s="59">
        <v>70000</v>
      </c>
      <c r="M106" s="376">
        <v>0</v>
      </c>
      <c r="N106" s="67">
        <v>70000</v>
      </c>
      <c r="O106" s="376">
        <v>0</v>
      </c>
      <c r="P106" s="376">
        <v>0</v>
      </c>
      <c r="Q106" s="376">
        <v>0</v>
      </c>
      <c r="R106" s="376">
        <v>0</v>
      </c>
      <c r="S106" s="376">
        <v>0</v>
      </c>
      <c r="T106" s="376">
        <v>0</v>
      </c>
      <c r="U106" s="376">
        <v>0</v>
      </c>
      <c r="V106" s="376">
        <v>0</v>
      </c>
      <c r="W106" s="376">
        <v>0</v>
      </c>
      <c r="X106" s="376">
        <v>0</v>
      </c>
      <c r="Y106" s="376">
        <v>0</v>
      </c>
      <c r="Z106" s="376">
        <v>0</v>
      </c>
      <c r="AA106" s="376">
        <v>0</v>
      </c>
      <c r="AB106" s="376">
        <v>0</v>
      </c>
      <c r="AC106" s="376">
        <v>0</v>
      </c>
      <c r="AD106" s="59" t="s">
        <v>187</v>
      </c>
      <c r="AE106" s="59" t="s">
        <v>518</v>
      </c>
      <c r="AF106" s="59" t="s">
        <v>706</v>
      </c>
      <c r="AG106" s="59">
        <v>64800</v>
      </c>
      <c r="AH106" s="376">
        <v>0</v>
      </c>
      <c r="AI106" s="59">
        <v>64800</v>
      </c>
      <c r="AJ106" s="376">
        <v>0</v>
      </c>
      <c r="AK106" s="376">
        <v>0</v>
      </c>
      <c r="AL106" s="376">
        <v>0</v>
      </c>
      <c r="AM106" s="376">
        <v>0</v>
      </c>
      <c r="AN106" s="376">
        <v>0</v>
      </c>
      <c r="AO106" s="376">
        <v>0</v>
      </c>
      <c r="AP106" s="376">
        <v>0</v>
      </c>
      <c r="AQ106" s="376">
        <v>0</v>
      </c>
      <c r="AR106" s="376">
        <v>0</v>
      </c>
      <c r="AS106" s="376">
        <v>0</v>
      </c>
      <c r="AT106" s="376">
        <v>0</v>
      </c>
      <c r="AU106" s="376">
        <v>0</v>
      </c>
      <c r="AV106" s="376">
        <v>0</v>
      </c>
      <c r="AW106" s="376">
        <v>0</v>
      </c>
      <c r="AX106" s="376">
        <v>0</v>
      </c>
      <c r="AY106" s="59"/>
    </row>
    <row r="107" spans="1:51" s="72" customFormat="1" ht="102" x14ac:dyDescent="0.2">
      <c r="A107" s="59"/>
      <c r="C107" s="60" t="s">
        <v>42</v>
      </c>
      <c r="D107" s="72" t="s">
        <v>1301</v>
      </c>
      <c r="E107" s="72" t="s">
        <v>1302</v>
      </c>
      <c r="F107" s="377">
        <v>2017730010015</v>
      </c>
      <c r="G107" s="72" t="s">
        <v>1303</v>
      </c>
      <c r="H107" s="66" t="s">
        <v>709</v>
      </c>
      <c r="I107" s="59" t="s">
        <v>710</v>
      </c>
      <c r="J107" s="59">
        <v>1</v>
      </c>
      <c r="K107" s="63" t="s">
        <v>622</v>
      </c>
      <c r="L107" s="59">
        <v>50000</v>
      </c>
      <c r="M107" s="376">
        <v>0</v>
      </c>
      <c r="N107" s="67">
        <v>50000</v>
      </c>
      <c r="O107" s="376">
        <v>0</v>
      </c>
      <c r="P107" s="376">
        <v>0</v>
      </c>
      <c r="Q107" s="376">
        <v>0</v>
      </c>
      <c r="R107" s="376">
        <v>0</v>
      </c>
      <c r="S107" s="376">
        <v>0</v>
      </c>
      <c r="T107" s="376">
        <v>0</v>
      </c>
      <c r="U107" s="376">
        <v>0</v>
      </c>
      <c r="V107" s="376">
        <v>0</v>
      </c>
      <c r="W107" s="376">
        <v>0</v>
      </c>
      <c r="X107" s="376">
        <v>0</v>
      </c>
      <c r="Y107" s="376">
        <v>0</v>
      </c>
      <c r="Z107" s="376">
        <v>0</v>
      </c>
      <c r="AA107" s="376">
        <v>0</v>
      </c>
      <c r="AB107" s="376">
        <v>0</v>
      </c>
      <c r="AC107" s="376">
        <v>0</v>
      </c>
      <c r="AD107" s="59" t="s">
        <v>187</v>
      </c>
      <c r="AE107" s="59" t="s">
        <v>518</v>
      </c>
      <c r="AF107" s="59" t="s">
        <v>706</v>
      </c>
      <c r="AG107" s="59">
        <v>35400</v>
      </c>
      <c r="AH107" s="376">
        <v>0</v>
      </c>
      <c r="AI107" s="59">
        <v>35400</v>
      </c>
      <c r="AJ107" s="376">
        <v>0</v>
      </c>
      <c r="AK107" s="376">
        <v>0</v>
      </c>
      <c r="AL107" s="376">
        <v>0</v>
      </c>
      <c r="AM107" s="376">
        <v>0</v>
      </c>
      <c r="AN107" s="376">
        <v>0</v>
      </c>
      <c r="AO107" s="376">
        <v>0</v>
      </c>
      <c r="AP107" s="376">
        <v>0</v>
      </c>
      <c r="AQ107" s="376">
        <v>0</v>
      </c>
      <c r="AR107" s="376">
        <v>0</v>
      </c>
      <c r="AS107" s="376">
        <v>0</v>
      </c>
      <c r="AT107" s="376">
        <v>0</v>
      </c>
      <c r="AU107" s="376">
        <v>0</v>
      </c>
      <c r="AV107" s="376">
        <v>0</v>
      </c>
      <c r="AW107" s="376">
        <v>0</v>
      </c>
      <c r="AX107" s="376">
        <v>0</v>
      </c>
      <c r="AY107" s="59"/>
    </row>
    <row r="108" spans="1:51" s="72" customFormat="1" ht="102" x14ac:dyDescent="0.2">
      <c r="A108" s="59"/>
      <c r="C108" s="60" t="s">
        <v>42</v>
      </c>
      <c r="D108" s="72" t="s">
        <v>1301</v>
      </c>
      <c r="E108" s="72" t="s">
        <v>1302</v>
      </c>
      <c r="F108" s="377">
        <v>2017730010015</v>
      </c>
      <c r="G108" s="72" t="s">
        <v>1303</v>
      </c>
      <c r="H108" s="66" t="s">
        <v>711</v>
      </c>
      <c r="I108" s="59" t="s">
        <v>712</v>
      </c>
      <c r="J108" s="59">
        <v>1</v>
      </c>
      <c r="K108" s="63" t="s">
        <v>622</v>
      </c>
      <c r="L108" s="59">
        <v>80000</v>
      </c>
      <c r="M108" s="376">
        <v>0</v>
      </c>
      <c r="N108" s="67">
        <v>80000</v>
      </c>
      <c r="O108" s="376">
        <v>0</v>
      </c>
      <c r="P108" s="376">
        <v>0</v>
      </c>
      <c r="Q108" s="376">
        <v>0</v>
      </c>
      <c r="R108" s="376">
        <v>0</v>
      </c>
      <c r="S108" s="376">
        <v>0</v>
      </c>
      <c r="T108" s="376">
        <v>0</v>
      </c>
      <c r="U108" s="376">
        <v>0</v>
      </c>
      <c r="V108" s="376">
        <v>0</v>
      </c>
      <c r="W108" s="376">
        <v>0</v>
      </c>
      <c r="X108" s="376">
        <v>0</v>
      </c>
      <c r="Y108" s="376">
        <v>0</v>
      </c>
      <c r="Z108" s="376">
        <v>0</v>
      </c>
      <c r="AA108" s="376">
        <v>0</v>
      </c>
      <c r="AB108" s="376">
        <v>0</v>
      </c>
      <c r="AC108" s="376">
        <v>0</v>
      </c>
      <c r="AD108" s="59" t="s">
        <v>187</v>
      </c>
      <c r="AE108" s="59" t="s">
        <v>518</v>
      </c>
      <c r="AF108" s="59" t="s">
        <v>706</v>
      </c>
      <c r="AG108" s="59">
        <v>73823</v>
      </c>
      <c r="AH108" s="376">
        <v>0</v>
      </c>
      <c r="AI108" s="59">
        <v>73823</v>
      </c>
      <c r="AJ108" s="376">
        <v>0</v>
      </c>
      <c r="AK108" s="376">
        <v>0</v>
      </c>
      <c r="AL108" s="376">
        <v>0</v>
      </c>
      <c r="AM108" s="376">
        <v>0</v>
      </c>
      <c r="AN108" s="376">
        <v>0</v>
      </c>
      <c r="AO108" s="376">
        <v>0</v>
      </c>
      <c r="AP108" s="376">
        <v>0</v>
      </c>
      <c r="AQ108" s="376">
        <v>0</v>
      </c>
      <c r="AR108" s="376">
        <v>0</v>
      </c>
      <c r="AS108" s="376">
        <v>0</v>
      </c>
      <c r="AT108" s="376">
        <v>0</v>
      </c>
      <c r="AU108" s="376">
        <v>0</v>
      </c>
      <c r="AV108" s="376">
        <v>0</v>
      </c>
      <c r="AW108" s="376">
        <v>0</v>
      </c>
      <c r="AX108" s="376">
        <v>0</v>
      </c>
      <c r="AY108" s="59"/>
    </row>
    <row r="109" spans="1:51" s="72" customFormat="1" ht="102" x14ac:dyDescent="0.2">
      <c r="A109" s="59"/>
      <c r="C109" s="60" t="s">
        <v>42</v>
      </c>
      <c r="D109" s="72" t="s">
        <v>1301</v>
      </c>
      <c r="E109" s="72" t="s">
        <v>1302</v>
      </c>
      <c r="F109" s="377">
        <v>2017730010015</v>
      </c>
      <c r="G109" s="72" t="s">
        <v>1303</v>
      </c>
      <c r="H109" s="66" t="s">
        <v>713</v>
      </c>
      <c r="I109" s="59" t="s">
        <v>714</v>
      </c>
      <c r="J109" s="59">
        <v>1</v>
      </c>
      <c r="K109" s="63" t="s">
        <v>622</v>
      </c>
      <c r="L109" s="59">
        <v>0</v>
      </c>
      <c r="M109" s="376">
        <v>0</v>
      </c>
      <c r="N109" s="67">
        <v>0</v>
      </c>
      <c r="O109" s="376">
        <v>0</v>
      </c>
      <c r="P109" s="376">
        <v>0</v>
      </c>
      <c r="Q109" s="376">
        <v>0</v>
      </c>
      <c r="R109" s="376">
        <v>0</v>
      </c>
      <c r="S109" s="376">
        <v>0</v>
      </c>
      <c r="T109" s="376">
        <v>0</v>
      </c>
      <c r="U109" s="376">
        <v>0</v>
      </c>
      <c r="V109" s="376">
        <v>0</v>
      </c>
      <c r="W109" s="376">
        <v>0</v>
      </c>
      <c r="X109" s="376">
        <v>0</v>
      </c>
      <c r="Y109" s="376">
        <v>0</v>
      </c>
      <c r="Z109" s="376">
        <v>0</v>
      </c>
      <c r="AA109" s="376">
        <v>0</v>
      </c>
      <c r="AB109" s="376">
        <v>0</v>
      </c>
      <c r="AC109" s="376">
        <v>0</v>
      </c>
      <c r="AD109" s="59" t="s">
        <v>187</v>
      </c>
      <c r="AE109" s="59" t="s">
        <v>518</v>
      </c>
      <c r="AF109" s="59" t="s">
        <v>706</v>
      </c>
      <c r="AG109" s="59">
        <v>0</v>
      </c>
      <c r="AH109" s="376">
        <v>0</v>
      </c>
      <c r="AI109" s="59">
        <v>0</v>
      </c>
      <c r="AJ109" s="376">
        <v>0</v>
      </c>
      <c r="AK109" s="376">
        <v>0</v>
      </c>
      <c r="AL109" s="376">
        <v>0</v>
      </c>
      <c r="AM109" s="376">
        <v>0</v>
      </c>
      <c r="AN109" s="376">
        <v>0</v>
      </c>
      <c r="AO109" s="376">
        <v>0</v>
      </c>
      <c r="AP109" s="376">
        <v>0</v>
      </c>
      <c r="AQ109" s="376">
        <v>0</v>
      </c>
      <c r="AR109" s="376">
        <v>0</v>
      </c>
      <c r="AS109" s="376">
        <v>0</v>
      </c>
      <c r="AT109" s="376">
        <v>0</v>
      </c>
      <c r="AU109" s="376">
        <v>0</v>
      </c>
      <c r="AV109" s="376">
        <v>0</v>
      </c>
      <c r="AW109" s="376">
        <v>0</v>
      </c>
      <c r="AX109" s="376">
        <v>0</v>
      </c>
      <c r="AY109" s="59"/>
    </row>
    <row r="110" spans="1:51" s="72" customFormat="1" ht="89.25" x14ac:dyDescent="0.2">
      <c r="A110" s="59"/>
      <c r="C110" s="60" t="s">
        <v>42</v>
      </c>
      <c r="D110" s="72" t="s">
        <v>1304</v>
      </c>
      <c r="E110" s="72" t="s">
        <v>1305</v>
      </c>
      <c r="F110" s="377">
        <v>2017730010014</v>
      </c>
      <c r="G110" s="72" t="s">
        <v>1306</v>
      </c>
      <c r="H110" s="66" t="s">
        <v>715</v>
      </c>
      <c r="I110" s="59" t="s">
        <v>716</v>
      </c>
      <c r="J110" s="59">
        <v>750</v>
      </c>
      <c r="K110" s="63" t="s">
        <v>622</v>
      </c>
      <c r="L110" s="59">
        <v>20000</v>
      </c>
      <c r="M110" s="376">
        <v>0</v>
      </c>
      <c r="N110" s="67">
        <v>20000</v>
      </c>
      <c r="O110" s="376">
        <v>0</v>
      </c>
      <c r="P110" s="376">
        <v>0</v>
      </c>
      <c r="Q110" s="376">
        <v>0</v>
      </c>
      <c r="R110" s="376">
        <v>0</v>
      </c>
      <c r="S110" s="376">
        <v>0</v>
      </c>
      <c r="T110" s="376">
        <v>0</v>
      </c>
      <c r="U110" s="376">
        <v>0</v>
      </c>
      <c r="V110" s="376">
        <v>0</v>
      </c>
      <c r="W110" s="376">
        <v>0</v>
      </c>
      <c r="X110" s="376">
        <v>0</v>
      </c>
      <c r="Y110" s="376">
        <v>0</v>
      </c>
      <c r="Z110" s="376">
        <v>0</v>
      </c>
      <c r="AA110" s="376">
        <v>0</v>
      </c>
      <c r="AB110" s="376">
        <v>0</v>
      </c>
      <c r="AC110" s="376">
        <v>0</v>
      </c>
      <c r="AD110" s="59" t="s">
        <v>187</v>
      </c>
      <c r="AE110" s="59" t="s">
        <v>518</v>
      </c>
      <c r="AF110" s="59" t="s">
        <v>717</v>
      </c>
      <c r="AG110" s="59">
        <v>19200</v>
      </c>
      <c r="AH110" s="376">
        <v>0</v>
      </c>
      <c r="AI110" s="59">
        <v>19200</v>
      </c>
      <c r="AJ110" s="376">
        <v>0</v>
      </c>
      <c r="AK110" s="376">
        <v>0</v>
      </c>
      <c r="AL110" s="376">
        <v>0</v>
      </c>
      <c r="AM110" s="376">
        <v>0</v>
      </c>
      <c r="AN110" s="376">
        <v>0</v>
      </c>
      <c r="AO110" s="376">
        <v>0</v>
      </c>
      <c r="AP110" s="376">
        <v>0</v>
      </c>
      <c r="AQ110" s="376">
        <v>0</v>
      </c>
      <c r="AR110" s="376">
        <v>0</v>
      </c>
      <c r="AS110" s="376">
        <v>0</v>
      </c>
      <c r="AT110" s="376">
        <v>0</v>
      </c>
      <c r="AU110" s="376">
        <v>0</v>
      </c>
      <c r="AV110" s="376">
        <v>0</v>
      </c>
      <c r="AW110" s="376">
        <v>0</v>
      </c>
      <c r="AX110" s="376">
        <v>0</v>
      </c>
      <c r="AY110" s="59"/>
    </row>
    <row r="111" spans="1:51" s="72" customFormat="1" ht="89.25" x14ac:dyDescent="0.2">
      <c r="A111" s="59"/>
      <c r="C111" s="60" t="s">
        <v>42</v>
      </c>
      <c r="D111" s="72" t="s">
        <v>1304</v>
      </c>
      <c r="E111" s="72" t="s">
        <v>1305</v>
      </c>
      <c r="F111" s="377">
        <v>2017730010014</v>
      </c>
      <c r="G111" s="72" t="s">
        <v>1306</v>
      </c>
      <c r="H111" s="66" t="s">
        <v>718</v>
      </c>
      <c r="I111" s="59" t="s">
        <v>719</v>
      </c>
      <c r="J111" s="59">
        <v>15</v>
      </c>
      <c r="K111" s="63" t="s">
        <v>622</v>
      </c>
      <c r="L111" s="59">
        <v>0</v>
      </c>
      <c r="M111" s="376">
        <v>0</v>
      </c>
      <c r="N111" s="67">
        <v>0</v>
      </c>
      <c r="O111" s="376">
        <v>0</v>
      </c>
      <c r="P111" s="376">
        <v>0</v>
      </c>
      <c r="Q111" s="376">
        <v>0</v>
      </c>
      <c r="R111" s="376">
        <v>0</v>
      </c>
      <c r="S111" s="376">
        <v>0</v>
      </c>
      <c r="T111" s="376">
        <v>0</v>
      </c>
      <c r="U111" s="376">
        <v>0</v>
      </c>
      <c r="V111" s="376">
        <v>0</v>
      </c>
      <c r="W111" s="376">
        <v>0</v>
      </c>
      <c r="X111" s="376">
        <v>0</v>
      </c>
      <c r="Y111" s="376">
        <v>0</v>
      </c>
      <c r="Z111" s="376">
        <v>0</v>
      </c>
      <c r="AA111" s="376">
        <v>0</v>
      </c>
      <c r="AB111" s="376">
        <v>0</v>
      </c>
      <c r="AC111" s="376">
        <v>0</v>
      </c>
      <c r="AD111" s="59" t="s">
        <v>187</v>
      </c>
      <c r="AE111" s="59" t="s">
        <v>518</v>
      </c>
      <c r="AF111" s="59" t="s">
        <v>717</v>
      </c>
      <c r="AG111" s="59">
        <v>0</v>
      </c>
      <c r="AH111" s="376">
        <v>0</v>
      </c>
      <c r="AI111" s="59">
        <v>0</v>
      </c>
      <c r="AJ111" s="376">
        <v>0</v>
      </c>
      <c r="AK111" s="376">
        <v>0</v>
      </c>
      <c r="AL111" s="376">
        <v>0</v>
      </c>
      <c r="AM111" s="376">
        <v>0</v>
      </c>
      <c r="AN111" s="376">
        <v>0</v>
      </c>
      <c r="AO111" s="376">
        <v>0</v>
      </c>
      <c r="AP111" s="376">
        <v>0</v>
      </c>
      <c r="AQ111" s="376">
        <v>0</v>
      </c>
      <c r="AR111" s="376">
        <v>0</v>
      </c>
      <c r="AS111" s="376">
        <v>0</v>
      </c>
      <c r="AT111" s="376">
        <v>0</v>
      </c>
      <c r="AU111" s="376">
        <v>0</v>
      </c>
      <c r="AV111" s="376">
        <v>0</v>
      </c>
      <c r="AW111" s="376">
        <v>0</v>
      </c>
      <c r="AX111" s="376">
        <v>0</v>
      </c>
      <c r="AY111" s="59"/>
    </row>
    <row r="112" spans="1:51" s="72" customFormat="1" ht="89.25" x14ac:dyDescent="0.2">
      <c r="A112" s="59"/>
      <c r="C112" s="60" t="s">
        <v>42</v>
      </c>
      <c r="D112" s="72" t="s">
        <v>1304</v>
      </c>
      <c r="E112" s="72" t="s">
        <v>1305</v>
      </c>
      <c r="F112" s="377">
        <v>2017730010014</v>
      </c>
      <c r="G112" s="72" t="s">
        <v>1306</v>
      </c>
      <c r="H112" s="66" t="s">
        <v>720</v>
      </c>
      <c r="I112" s="59" t="s">
        <v>721</v>
      </c>
      <c r="J112" s="59">
        <v>28000</v>
      </c>
      <c r="K112" s="63" t="s">
        <v>622</v>
      </c>
      <c r="L112" s="59">
        <v>85000</v>
      </c>
      <c r="M112" s="376">
        <v>0</v>
      </c>
      <c r="N112" s="67">
        <v>85000</v>
      </c>
      <c r="O112" s="376">
        <v>0</v>
      </c>
      <c r="P112" s="376">
        <v>0</v>
      </c>
      <c r="Q112" s="376">
        <v>0</v>
      </c>
      <c r="R112" s="376">
        <v>0</v>
      </c>
      <c r="S112" s="376">
        <v>0</v>
      </c>
      <c r="T112" s="376">
        <v>0</v>
      </c>
      <c r="U112" s="376">
        <v>0</v>
      </c>
      <c r="V112" s="376">
        <v>0</v>
      </c>
      <c r="W112" s="376">
        <v>0</v>
      </c>
      <c r="X112" s="376">
        <v>0</v>
      </c>
      <c r="Y112" s="376">
        <v>0</v>
      </c>
      <c r="Z112" s="376">
        <v>0</v>
      </c>
      <c r="AA112" s="376">
        <v>0</v>
      </c>
      <c r="AB112" s="376">
        <v>0</v>
      </c>
      <c r="AC112" s="376">
        <v>0</v>
      </c>
      <c r="AD112" s="59" t="s">
        <v>187</v>
      </c>
      <c r="AE112" s="59" t="s">
        <v>518</v>
      </c>
      <c r="AF112" s="59" t="s">
        <v>717</v>
      </c>
      <c r="AG112" s="59">
        <v>83200</v>
      </c>
      <c r="AH112" s="376">
        <v>0</v>
      </c>
      <c r="AI112" s="59">
        <v>83200</v>
      </c>
      <c r="AJ112" s="376">
        <v>0</v>
      </c>
      <c r="AK112" s="376">
        <v>0</v>
      </c>
      <c r="AL112" s="376">
        <v>0</v>
      </c>
      <c r="AM112" s="376">
        <v>0</v>
      </c>
      <c r="AN112" s="376">
        <v>0</v>
      </c>
      <c r="AO112" s="376">
        <v>0</v>
      </c>
      <c r="AP112" s="376">
        <v>0</v>
      </c>
      <c r="AQ112" s="376">
        <v>0</v>
      </c>
      <c r="AR112" s="376">
        <v>0</v>
      </c>
      <c r="AS112" s="376">
        <v>0</v>
      </c>
      <c r="AT112" s="376">
        <v>0</v>
      </c>
      <c r="AU112" s="376">
        <v>0</v>
      </c>
      <c r="AV112" s="376">
        <v>0</v>
      </c>
      <c r="AW112" s="376">
        <v>0</v>
      </c>
      <c r="AX112" s="376">
        <v>0</v>
      </c>
      <c r="AY112" s="59"/>
    </row>
    <row r="113" spans="1:51" s="72" customFormat="1" ht="89.25" x14ac:dyDescent="0.2">
      <c r="A113" s="59"/>
      <c r="C113" s="60" t="s">
        <v>42</v>
      </c>
      <c r="D113" s="72" t="s">
        <v>1304</v>
      </c>
      <c r="E113" s="72" t="s">
        <v>1305</v>
      </c>
      <c r="F113" s="377">
        <v>2017730010014</v>
      </c>
      <c r="G113" s="72" t="s">
        <v>1306</v>
      </c>
      <c r="H113" s="66" t="s">
        <v>722</v>
      </c>
      <c r="I113" s="59" t="s">
        <v>723</v>
      </c>
      <c r="J113" s="59">
        <v>1</v>
      </c>
      <c r="K113" s="63" t="s">
        <v>622</v>
      </c>
      <c r="L113" s="59">
        <v>15000</v>
      </c>
      <c r="M113" s="376">
        <v>0</v>
      </c>
      <c r="N113" s="67">
        <v>15000</v>
      </c>
      <c r="O113" s="376">
        <v>0</v>
      </c>
      <c r="P113" s="376">
        <v>0</v>
      </c>
      <c r="Q113" s="376">
        <v>0</v>
      </c>
      <c r="R113" s="376">
        <v>0</v>
      </c>
      <c r="S113" s="376">
        <v>0</v>
      </c>
      <c r="T113" s="376">
        <v>0</v>
      </c>
      <c r="U113" s="376">
        <v>0</v>
      </c>
      <c r="V113" s="376">
        <v>0</v>
      </c>
      <c r="W113" s="376">
        <v>0</v>
      </c>
      <c r="X113" s="376">
        <v>0</v>
      </c>
      <c r="Y113" s="376">
        <v>0</v>
      </c>
      <c r="Z113" s="376">
        <v>0</v>
      </c>
      <c r="AA113" s="376">
        <v>0</v>
      </c>
      <c r="AB113" s="376">
        <v>0</v>
      </c>
      <c r="AC113" s="376">
        <v>0</v>
      </c>
      <c r="AD113" s="59" t="s">
        <v>187</v>
      </c>
      <c r="AE113" s="59" t="s">
        <v>518</v>
      </c>
      <c r="AF113" s="59" t="s">
        <v>717</v>
      </c>
      <c r="AG113" s="59">
        <v>7500</v>
      </c>
      <c r="AH113" s="376">
        <v>0</v>
      </c>
      <c r="AI113" s="59">
        <v>7500</v>
      </c>
      <c r="AJ113" s="376">
        <v>0</v>
      </c>
      <c r="AK113" s="376">
        <v>0</v>
      </c>
      <c r="AL113" s="376">
        <v>0</v>
      </c>
      <c r="AM113" s="376">
        <v>0</v>
      </c>
      <c r="AN113" s="376">
        <v>0</v>
      </c>
      <c r="AO113" s="376">
        <v>0</v>
      </c>
      <c r="AP113" s="376">
        <v>0</v>
      </c>
      <c r="AQ113" s="376">
        <v>0</v>
      </c>
      <c r="AR113" s="376">
        <v>0</v>
      </c>
      <c r="AS113" s="376">
        <v>0</v>
      </c>
      <c r="AT113" s="376">
        <v>0</v>
      </c>
      <c r="AU113" s="376">
        <v>0</v>
      </c>
      <c r="AV113" s="376">
        <v>0</v>
      </c>
      <c r="AW113" s="376">
        <v>0</v>
      </c>
      <c r="AX113" s="376">
        <v>0</v>
      </c>
      <c r="AY113" s="59"/>
    </row>
    <row r="114" spans="1:51" s="72" customFormat="1" ht="89.25" x14ac:dyDescent="0.2">
      <c r="A114" s="59"/>
      <c r="C114" s="60" t="s">
        <v>42</v>
      </c>
      <c r="D114" s="72" t="s">
        <v>1304</v>
      </c>
      <c r="E114" s="72" t="s">
        <v>1305</v>
      </c>
      <c r="F114" s="377">
        <v>2017730010014</v>
      </c>
      <c r="G114" s="72" t="s">
        <v>1306</v>
      </c>
      <c r="H114" s="66" t="s">
        <v>724</v>
      </c>
      <c r="I114" s="59" t="s">
        <v>725</v>
      </c>
      <c r="J114" s="59">
        <v>1</v>
      </c>
      <c r="K114" s="63" t="s">
        <v>622</v>
      </c>
      <c r="L114" s="59">
        <v>10000</v>
      </c>
      <c r="M114" s="376">
        <v>0</v>
      </c>
      <c r="N114" s="67">
        <v>10000</v>
      </c>
      <c r="O114" s="376">
        <v>0</v>
      </c>
      <c r="P114" s="376">
        <v>0</v>
      </c>
      <c r="Q114" s="376">
        <v>0</v>
      </c>
      <c r="R114" s="376">
        <v>0</v>
      </c>
      <c r="S114" s="376">
        <v>0</v>
      </c>
      <c r="T114" s="376">
        <v>0</v>
      </c>
      <c r="U114" s="376">
        <v>0</v>
      </c>
      <c r="V114" s="376">
        <v>0</v>
      </c>
      <c r="W114" s="376">
        <v>0</v>
      </c>
      <c r="X114" s="376">
        <v>0</v>
      </c>
      <c r="Y114" s="376">
        <v>0</v>
      </c>
      <c r="Z114" s="376">
        <v>0</v>
      </c>
      <c r="AA114" s="376">
        <v>0</v>
      </c>
      <c r="AB114" s="376">
        <v>0</v>
      </c>
      <c r="AC114" s="376">
        <v>0</v>
      </c>
      <c r="AD114" s="59" t="s">
        <v>187</v>
      </c>
      <c r="AE114" s="59" t="s">
        <v>518</v>
      </c>
      <c r="AF114" s="59" t="s">
        <v>717</v>
      </c>
      <c r="AG114" s="59">
        <v>0</v>
      </c>
      <c r="AH114" s="376">
        <v>0</v>
      </c>
      <c r="AI114" s="59">
        <v>0</v>
      </c>
      <c r="AJ114" s="376">
        <v>0</v>
      </c>
      <c r="AK114" s="376">
        <v>0</v>
      </c>
      <c r="AL114" s="376">
        <v>0</v>
      </c>
      <c r="AM114" s="376">
        <v>0</v>
      </c>
      <c r="AN114" s="376">
        <v>0</v>
      </c>
      <c r="AO114" s="376">
        <v>0</v>
      </c>
      <c r="AP114" s="376">
        <v>0</v>
      </c>
      <c r="AQ114" s="376">
        <v>0</v>
      </c>
      <c r="AR114" s="376">
        <v>0</v>
      </c>
      <c r="AS114" s="376">
        <v>0</v>
      </c>
      <c r="AT114" s="376">
        <v>0</v>
      </c>
      <c r="AU114" s="376">
        <v>0</v>
      </c>
      <c r="AV114" s="376">
        <v>0</v>
      </c>
      <c r="AW114" s="376">
        <v>0</v>
      </c>
      <c r="AX114" s="376">
        <v>0</v>
      </c>
      <c r="AY114" s="59"/>
    </row>
    <row r="115" spans="1:51" s="72" customFormat="1" ht="89.25" x14ac:dyDescent="0.2">
      <c r="A115" s="59"/>
      <c r="C115" s="60" t="s">
        <v>42</v>
      </c>
      <c r="D115" s="72" t="s">
        <v>1304</v>
      </c>
      <c r="E115" s="72" t="s">
        <v>1305</v>
      </c>
      <c r="F115" s="377">
        <v>2017730010014</v>
      </c>
      <c r="G115" s="72" t="s">
        <v>1306</v>
      </c>
      <c r="H115" s="66" t="s">
        <v>726</v>
      </c>
      <c r="I115" s="59" t="s">
        <v>727</v>
      </c>
      <c r="J115" s="59">
        <v>1</v>
      </c>
      <c r="K115" s="63" t="s">
        <v>622</v>
      </c>
      <c r="L115" s="59">
        <v>0</v>
      </c>
      <c r="M115" s="376">
        <v>0</v>
      </c>
      <c r="N115" s="67">
        <v>0</v>
      </c>
      <c r="O115" s="376">
        <v>0</v>
      </c>
      <c r="P115" s="376">
        <v>0</v>
      </c>
      <c r="Q115" s="376">
        <v>0</v>
      </c>
      <c r="R115" s="376">
        <v>0</v>
      </c>
      <c r="S115" s="376">
        <v>0</v>
      </c>
      <c r="T115" s="376">
        <v>0</v>
      </c>
      <c r="U115" s="376">
        <v>0</v>
      </c>
      <c r="V115" s="376">
        <v>0</v>
      </c>
      <c r="W115" s="376">
        <v>0</v>
      </c>
      <c r="X115" s="376">
        <v>0</v>
      </c>
      <c r="Y115" s="376">
        <v>0</v>
      </c>
      <c r="Z115" s="376">
        <v>0</v>
      </c>
      <c r="AA115" s="376">
        <v>0</v>
      </c>
      <c r="AB115" s="376">
        <v>0</v>
      </c>
      <c r="AC115" s="376">
        <v>0</v>
      </c>
      <c r="AD115" s="59" t="s">
        <v>187</v>
      </c>
      <c r="AE115" s="59" t="s">
        <v>518</v>
      </c>
      <c r="AF115" s="59" t="s">
        <v>717</v>
      </c>
      <c r="AG115" s="59">
        <v>0</v>
      </c>
      <c r="AH115" s="376">
        <v>0</v>
      </c>
      <c r="AI115" s="59">
        <v>0</v>
      </c>
      <c r="AJ115" s="376">
        <v>0</v>
      </c>
      <c r="AK115" s="376">
        <v>0</v>
      </c>
      <c r="AL115" s="376">
        <v>0</v>
      </c>
      <c r="AM115" s="376">
        <v>0</v>
      </c>
      <c r="AN115" s="376">
        <v>0</v>
      </c>
      <c r="AO115" s="376">
        <v>0</v>
      </c>
      <c r="AP115" s="376">
        <v>0</v>
      </c>
      <c r="AQ115" s="376">
        <v>0</v>
      </c>
      <c r="AR115" s="376">
        <v>0</v>
      </c>
      <c r="AS115" s="376">
        <v>0</v>
      </c>
      <c r="AT115" s="376">
        <v>0</v>
      </c>
      <c r="AU115" s="376">
        <v>0</v>
      </c>
      <c r="AV115" s="376">
        <v>0</v>
      </c>
      <c r="AW115" s="376">
        <v>0</v>
      </c>
      <c r="AX115" s="376">
        <v>0</v>
      </c>
      <c r="AY115" s="59"/>
    </row>
    <row r="116" spans="1:51" s="72" customFormat="1" ht="89.25" x14ac:dyDescent="0.2">
      <c r="A116" s="59"/>
      <c r="C116" s="60" t="s">
        <v>42</v>
      </c>
      <c r="D116" s="72" t="s">
        <v>1304</v>
      </c>
      <c r="E116" s="72" t="s">
        <v>1305</v>
      </c>
      <c r="F116" s="377">
        <v>2017730010014</v>
      </c>
      <c r="G116" s="72" t="s">
        <v>1306</v>
      </c>
      <c r="H116" s="66" t="s">
        <v>728</v>
      </c>
      <c r="I116" s="59" t="s">
        <v>729</v>
      </c>
      <c r="J116" s="59">
        <v>1</v>
      </c>
      <c r="K116" s="63" t="s">
        <v>622</v>
      </c>
      <c r="L116" s="59">
        <v>170000</v>
      </c>
      <c r="M116" s="376">
        <v>0</v>
      </c>
      <c r="N116" s="67">
        <v>170000</v>
      </c>
      <c r="O116" s="376">
        <v>0</v>
      </c>
      <c r="P116" s="376">
        <v>0</v>
      </c>
      <c r="Q116" s="376">
        <v>0</v>
      </c>
      <c r="R116" s="376">
        <v>0</v>
      </c>
      <c r="S116" s="376">
        <v>0</v>
      </c>
      <c r="T116" s="376">
        <v>0</v>
      </c>
      <c r="U116" s="376">
        <v>0</v>
      </c>
      <c r="V116" s="376">
        <v>0</v>
      </c>
      <c r="W116" s="376">
        <v>0</v>
      </c>
      <c r="X116" s="376">
        <v>0</v>
      </c>
      <c r="Y116" s="376">
        <v>0</v>
      </c>
      <c r="Z116" s="376">
        <v>0</v>
      </c>
      <c r="AA116" s="376">
        <v>0</v>
      </c>
      <c r="AB116" s="376">
        <v>0</v>
      </c>
      <c r="AC116" s="376">
        <v>0</v>
      </c>
      <c r="AD116" s="59" t="s">
        <v>187</v>
      </c>
      <c r="AE116" s="59" t="s">
        <v>518</v>
      </c>
      <c r="AF116" s="59" t="s">
        <v>717</v>
      </c>
      <c r="AG116" s="59">
        <v>166475</v>
      </c>
      <c r="AH116" s="376">
        <v>0</v>
      </c>
      <c r="AI116" s="59">
        <v>166475</v>
      </c>
      <c r="AJ116" s="376">
        <v>0</v>
      </c>
      <c r="AK116" s="376">
        <v>0</v>
      </c>
      <c r="AL116" s="376">
        <v>0</v>
      </c>
      <c r="AM116" s="376">
        <v>0</v>
      </c>
      <c r="AN116" s="376">
        <v>0</v>
      </c>
      <c r="AO116" s="376">
        <v>0</v>
      </c>
      <c r="AP116" s="376">
        <v>0</v>
      </c>
      <c r="AQ116" s="376">
        <v>0</v>
      </c>
      <c r="AR116" s="376">
        <v>0</v>
      </c>
      <c r="AS116" s="376">
        <v>0</v>
      </c>
      <c r="AT116" s="376">
        <v>0</v>
      </c>
      <c r="AU116" s="376">
        <v>0</v>
      </c>
      <c r="AV116" s="376">
        <v>0</v>
      </c>
      <c r="AW116" s="376">
        <v>0</v>
      </c>
      <c r="AX116" s="376">
        <v>0</v>
      </c>
      <c r="AY116" s="59"/>
    </row>
    <row r="117" spans="1:51" s="72" customFormat="1" ht="102" x14ac:dyDescent="0.2">
      <c r="A117" s="59"/>
      <c r="C117" s="60" t="s">
        <v>42</v>
      </c>
      <c r="D117" s="72" t="s">
        <v>1307</v>
      </c>
      <c r="E117" s="72" t="s">
        <v>1308</v>
      </c>
      <c r="F117" s="377">
        <v>2016730010046</v>
      </c>
      <c r="G117" s="72" t="s">
        <v>1309</v>
      </c>
      <c r="H117" s="62" t="s">
        <v>730</v>
      </c>
      <c r="I117" s="70" t="s">
        <v>731</v>
      </c>
      <c r="J117" s="59">
        <v>1</v>
      </c>
      <c r="K117" s="63" t="s">
        <v>622</v>
      </c>
      <c r="L117" s="59">
        <v>15000</v>
      </c>
      <c r="M117" s="376">
        <v>0</v>
      </c>
      <c r="N117" s="67">
        <v>15000</v>
      </c>
      <c r="O117" s="376">
        <v>0</v>
      </c>
      <c r="P117" s="376">
        <v>0</v>
      </c>
      <c r="Q117" s="376">
        <v>0</v>
      </c>
      <c r="R117" s="376">
        <v>0</v>
      </c>
      <c r="S117" s="376">
        <v>0</v>
      </c>
      <c r="T117" s="376">
        <v>0</v>
      </c>
      <c r="U117" s="376">
        <v>0</v>
      </c>
      <c r="V117" s="376">
        <v>0</v>
      </c>
      <c r="W117" s="376">
        <v>0</v>
      </c>
      <c r="X117" s="376">
        <v>0</v>
      </c>
      <c r="Y117" s="376">
        <v>0</v>
      </c>
      <c r="Z117" s="376">
        <v>0</v>
      </c>
      <c r="AA117" s="376">
        <v>0</v>
      </c>
      <c r="AB117" s="376">
        <v>0</v>
      </c>
      <c r="AC117" s="376">
        <v>0</v>
      </c>
      <c r="AD117" s="59" t="s">
        <v>187</v>
      </c>
      <c r="AE117" s="59" t="s">
        <v>518</v>
      </c>
      <c r="AF117" s="59" t="s">
        <v>732</v>
      </c>
      <c r="AG117" s="59">
        <v>0</v>
      </c>
      <c r="AH117" s="376">
        <v>0</v>
      </c>
      <c r="AI117" s="59">
        <v>0</v>
      </c>
      <c r="AJ117" s="376">
        <v>0</v>
      </c>
      <c r="AK117" s="376">
        <v>0</v>
      </c>
      <c r="AL117" s="376">
        <v>0</v>
      </c>
      <c r="AM117" s="376">
        <v>0</v>
      </c>
      <c r="AN117" s="376">
        <v>0</v>
      </c>
      <c r="AO117" s="376">
        <v>0</v>
      </c>
      <c r="AP117" s="376">
        <v>0</v>
      </c>
      <c r="AQ117" s="376">
        <v>0</v>
      </c>
      <c r="AR117" s="376">
        <v>0</v>
      </c>
      <c r="AS117" s="376">
        <v>0</v>
      </c>
      <c r="AT117" s="376">
        <v>0</v>
      </c>
      <c r="AU117" s="376">
        <v>0</v>
      </c>
      <c r="AV117" s="376">
        <v>0</v>
      </c>
      <c r="AW117" s="376">
        <v>0</v>
      </c>
      <c r="AX117" s="376">
        <v>0</v>
      </c>
      <c r="AY117" s="59"/>
    </row>
    <row r="118" spans="1:51" s="72" customFormat="1" ht="102" x14ac:dyDescent="0.2">
      <c r="A118" s="59"/>
      <c r="C118" s="60" t="s">
        <v>42</v>
      </c>
      <c r="D118" s="72" t="s">
        <v>1307</v>
      </c>
      <c r="E118" s="72" t="s">
        <v>1308</v>
      </c>
      <c r="F118" s="377">
        <v>2016730010046</v>
      </c>
      <c r="G118" s="72" t="s">
        <v>1309</v>
      </c>
      <c r="H118" s="66" t="s">
        <v>733</v>
      </c>
      <c r="I118" s="70" t="s">
        <v>734</v>
      </c>
      <c r="J118" s="59">
        <v>1</v>
      </c>
      <c r="K118" s="63" t="s">
        <v>622</v>
      </c>
      <c r="L118" s="59"/>
      <c r="M118" s="376">
        <v>0</v>
      </c>
      <c r="N118" s="67">
        <v>0</v>
      </c>
      <c r="O118" s="376">
        <v>0</v>
      </c>
      <c r="P118" s="376">
        <v>0</v>
      </c>
      <c r="Q118" s="376">
        <v>0</v>
      </c>
      <c r="R118" s="376">
        <v>0</v>
      </c>
      <c r="S118" s="376">
        <v>0</v>
      </c>
      <c r="T118" s="376">
        <v>0</v>
      </c>
      <c r="U118" s="376">
        <v>0</v>
      </c>
      <c r="V118" s="376">
        <v>0</v>
      </c>
      <c r="W118" s="376">
        <v>0</v>
      </c>
      <c r="X118" s="376">
        <v>0</v>
      </c>
      <c r="Y118" s="376">
        <v>0</v>
      </c>
      <c r="Z118" s="376">
        <v>0</v>
      </c>
      <c r="AA118" s="376">
        <v>0</v>
      </c>
      <c r="AB118" s="376">
        <v>0</v>
      </c>
      <c r="AC118" s="376">
        <v>0</v>
      </c>
      <c r="AD118" s="59" t="s">
        <v>187</v>
      </c>
      <c r="AE118" s="59" t="s">
        <v>518</v>
      </c>
      <c r="AF118" s="59" t="s">
        <v>732</v>
      </c>
      <c r="AG118" s="59">
        <v>0</v>
      </c>
      <c r="AH118" s="376">
        <v>0</v>
      </c>
      <c r="AI118" s="59">
        <v>0</v>
      </c>
      <c r="AJ118" s="376">
        <v>0</v>
      </c>
      <c r="AK118" s="376">
        <v>0</v>
      </c>
      <c r="AL118" s="376">
        <v>0</v>
      </c>
      <c r="AM118" s="376">
        <v>0</v>
      </c>
      <c r="AN118" s="376">
        <v>0</v>
      </c>
      <c r="AO118" s="376">
        <v>0</v>
      </c>
      <c r="AP118" s="376">
        <v>0</v>
      </c>
      <c r="AQ118" s="376">
        <v>0</v>
      </c>
      <c r="AR118" s="376">
        <v>0</v>
      </c>
      <c r="AS118" s="376">
        <v>0</v>
      </c>
      <c r="AT118" s="376">
        <v>0</v>
      </c>
      <c r="AU118" s="376">
        <v>0</v>
      </c>
      <c r="AV118" s="376">
        <v>0</v>
      </c>
      <c r="AW118" s="376">
        <v>0</v>
      </c>
      <c r="AX118" s="376">
        <v>0</v>
      </c>
      <c r="AY118" s="59"/>
    </row>
    <row r="119" spans="1:51" s="72" customFormat="1" ht="102" x14ac:dyDescent="0.2">
      <c r="A119" s="59"/>
      <c r="C119" s="60" t="s">
        <v>42</v>
      </c>
      <c r="D119" s="72" t="s">
        <v>1307</v>
      </c>
      <c r="E119" s="72" t="s">
        <v>1308</v>
      </c>
      <c r="F119" s="377">
        <v>2016730010046</v>
      </c>
      <c r="G119" s="72" t="s">
        <v>1309</v>
      </c>
      <c r="H119" s="66" t="s">
        <v>735</v>
      </c>
      <c r="I119" s="75" t="s">
        <v>736</v>
      </c>
      <c r="J119" s="59">
        <v>1</v>
      </c>
      <c r="K119" s="63" t="s">
        <v>622</v>
      </c>
      <c r="L119" s="59">
        <v>140000</v>
      </c>
      <c r="M119" s="376">
        <v>0</v>
      </c>
      <c r="N119" s="67">
        <v>140000</v>
      </c>
      <c r="O119" s="376">
        <v>0</v>
      </c>
      <c r="P119" s="376">
        <v>0</v>
      </c>
      <c r="Q119" s="376">
        <v>0</v>
      </c>
      <c r="R119" s="376">
        <v>0</v>
      </c>
      <c r="S119" s="376">
        <v>0</v>
      </c>
      <c r="T119" s="376">
        <v>0</v>
      </c>
      <c r="U119" s="376">
        <v>0</v>
      </c>
      <c r="V119" s="376">
        <v>0</v>
      </c>
      <c r="W119" s="376">
        <v>0</v>
      </c>
      <c r="X119" s="376">
        <v>0</v>
      </c>
      <c r="Y119" s="376">
        <v>0</v>
      </c>
      <c r="Z119" s="376">
        <v>0</v>
      </c>
      <c r="AA119" s="376">
        <v>0</v>
      </c>
      <c r="AB119" s="376">
        <v>0</v>
      </c>
      <c r="AC119" s="376">
        <v>0</v>
      </c>
      <c r="AD119" s="59" t="s">
        <v>187</v>
      </c>
      <c r="AE119" s="59" t="s">
        <v>518</v>
      </c>
      <c r="AF119" s="59" t="s">
        <v>732</v>
      </c>
      <c r="AG119" s="59">
        <v>127360</v>
      </c>
      <c r="AH119" s="376">
        <v>0</v>
      </c>
      <c r="AI119" s="59">
        <v>127360</v>
      </c>
      <c r="AJ119" s="376">
        <v>0</v>
      </c>
      <c r="AK119" s="376">
        <v>0</v>
      </c>
      <c r="AL119" s="376">
        <v>0</v>
      </c>
      <c r="AM119" s="376">
        <v>0</v>
      </c>
      <c r="AN119" s="376">
        <v>0</v>
      </c>
      <c r="AO119" s="376">
        <v>0</v>
      </c>
      <c r="AP119" s="376">
        <v>0</v>
      </c>
      <c r="AQ119" s="376">
        <v>0</v>
      </c>
      <c r="AR119" s="376">
        <v>0</v>
      </c>
      <c r="AS119" s="376">
        <v>0</v>
      </c>
      <c r="AT119" s="376">
        <v>0</v>
      </c>
      <c r="AU119" s="376">
        <v>0</v>
      </c>
      <c r="AV119" s="376">
        <v>0</v>
      </c>
      <c r="AW119" s="376">
        <v>0</v>
      </c>
      <c r="AX119" s="376">
        <v>0</v>
      </c>
      <c r="AY119" s="59"/>
    </row>
    <row r="120" spans="1:51" s="72" customFormat="1" ht="102" x14ac:dyDescent="0.2">
      <c r="A120" s="59"/>
      <c r="C120" s="60" t="s">
        <v>42</v>
      </c>
      <c r="D120" s="72" t="s">
        <v>1307</v>
      </c>
      <c r="E120" s="72" t="s">
        <v>1308</v>
      </c>
      <c r="F120" s="377">
        <v>2016730010046</v>
      </c>
      <c r="G120" s="72" t="s">
        <v>1309</v>
      </c>
      <c r="H120" s="66" t="s">
        <v>737</v>
      </c>
      <c r="I120" s="70" t="s">
        <v>738</v>
      </c>
      <c r="J120" s="59">
        <v>1</v>
      </c>
      <c r="K120" s="63" t="s">
        <v>622</v>
      </c>
      <c r="L120" s="59">
        <v>20000</v>
      </c>
      <c r="M120" s="376">
        <v>0</v>
      </c>
      <c r="N120" s="67">
        <v>20000</v>
      </c>
      <c r="O120" s="376">
        <v>0</v>
      </c>
      <c r="P120" s="376">
        <v>0</v>
      </c>
      <c r="Q120" s="376">
        <v>0</v>
      </c>
      <c r="R120" s="376">
        <v>0</v>
      </c>
      <c r="S120" s="376">
        <v>0</v>
      </c>
      <c r="T120" s="376">
        <v>0</v>
      </c>
      <c r="U120" s="376">
        <v>0</v>
      </c>
      <c r="V120" s="376">
        <v>0</v>
      </c>
      <c r="W120" s="376">
        <v>0</v>
      </c>
      <c r="X120" s="376">
        <v>0</v>
      </c>
      <c r="Y120" s="376">
        <v>0</v>
      </c>
      <c r="Z120" s="376">
        <v>0</v>
      </c>
      <c r="AA120" s="376">
        <v>0</v>
      </c>
      <c r="AB120" s="376">
        <v>0</v>
      </c>
      <c r="AC120" s="376">
        <v>0</v>
      </c>
      <c r="AD120" s="59" t="s">
        <v>187</v>
      </c>
      <c r="AE120" s="59" t="s">
        <v>518</v>
      </c>
      <c r="AF120" s="59" t="s">
        <v>732</v>
      </c>
      <c r="AG120" s="59">
        <v>16800</v>
      </c>
      <c r="AH120" s="376">
        <v>0</v>
      </c>
      <c r="AI120" s="59">
        <v>16800</v>
      </c>
      <c r="AJ120" s="376">
        <v>0</v>
      </c>
      <c r="AK120" s="376">
        <v>0</v>
      </c>
      <c r="AL120" s="376">
        <v>0</v>
      </c>
      <c r="AM120" s="376">
        <v>0</v>
      </c>
      <c r="AN120" s="376">
        <v>0</v>
      </c>
      <c r="AO120" s="376">
        <v>0</v>
      </c>
      <c r="AP120" s="376">
        <v>0</v>
      </c>
      <c r="AQ120" s="376">
        <v>0</v>
      </c>
      <c r="AR120" s="376">
        <v>0</v>
      </c>
      <c r="AS120" s="376">
        <v>0</v>
      </c>
      <c r="AT120" s="376">
        <v>0</v>
      </c>
      <c r="AU120" s="376">
        <v>0</v>
      </c>
      <c r="AV120" s="376">
        <v>0</v>
      </c>
      <c r="AW120" s="376">
        <v>0</v>
      </c>
      <c r="AX120" s="376">
        <v>0</v>
      </c>
      <c r="AY120" s="59"/>
    </row>
    <row r="121" spans="1:51" s="72" customFormat="1" ht="102" x14ac:dyDescent="0.2">
      <c r="A121" s="59"/>
      <c r="C121" s="60" t="s">
        <v>42</v>
      </c>
      <c r="D121" s="72" t="s">
        <v>1307</v>
      </c>
      <c r="E121" s="72" t="s">
        <v>1308</v>
      </c>
      <c r="F121" s="377">
        <v>2016730010046</v>
      </c>
      <c r="G121" s="72" t="s">
        <v>1309</v>
      </c>
      <c r="H121" s="66" t="s">
        <v>739</v>
      </c>
      <c r="I121" s="70" t="s">
        <v>740</v>
      </c>
      <c r="J121" s="59">
        <v>1</v>
      </c>
      <c r="K121" s="63" t="s">
        <v>622</v>
      </c>
      <c r="L121" s="59"/>
      <c r="M121" s="376">
        <v>0</v>
      </c>
      <c r="N121" s="67">
        <v>0</v>
      </c>
      <c r="O121" s="376">
        <v>0</v>
      </c>
      <c r="P121" s="376">
        <v>0</v>
      </c>
      <c r="Q121" s="376">
        <v>0</v>
      </c>
      <c r="R121" s="376">
        <v>0</v>
      </c>
      <c r="S121" s="376">
        <v>0</v>
      </c>
      <c r="T121" s="376">
        <v>0</v>
      </c>
      <c r="U121" s="376">
        <v>0</v>
      </c>
      <c r="V121" s="376">
        <v>0</v>
      </c>
      <c r="W121" s="376">
        <v>0</v>
      </c>
      <c r="X121" s="376">
        <v>0</v>
      </c>
      <c r="Y121" s="376">
        <v>0</v>
      </c>
      <c r="Z121" s="376">
        <v>0</v>
      </c>
      <c r="AA121" s="376">
        <v>0</v>
      </c>
      <c r="AB121" s="376">
        <v>0</v>
      </c>
      <c r="AC121" s="376">
        <v>0</v>
      </c>
      <c r="AD121" s="59" t="s">
        <v>187</v>
      </c>
      <c r="AE121" s="59" t="s">
        <v>518</v>
      </c>
      <c r="AF121" s="59" t="s">
        <v>732</v>
      </c>
      <c r="AG121" s="59">
        <v>0</v>
      </c>
      <c r="AH121" s="376">
        <v>0</v>
      </c>
      <c r="AI121" s="59"/>
      <c r="AJ121" s="376">
        <v>0</v>
      </c>
      <c r="AK121" s="376">
        <v>0</v>
      </c>
      <c r="AL121" s="376">
        <v>0</v>
      </c>
      <c r="AM121" s="376">
        <v>0</v>
      </c>
      <c r="AN121" s="376">
        <v>0</v>
      </c>
      <c r="AO121" s="376">
        <v>0</v>
      </c>
      <c r="AP121" s="376">
        <v>0</v>
      </c>
      <c r="AQ121" s="376">
        <v>0</v>
      </c>
      <c r="AR121" s="376">
        <v>0</v>
      </c>
      <c r="AS121" s="376">
        <v>0</v>
      </c>
      <c r="AT121" s="376">
        <v>0</v>
      </c>
      <c r="AU121" s="376">
        <v>0</v>
      </c>
      <c r="AV121" s="376">
        <v>0</v>
      </c>
      <c r="AW121" s="376">
        <v>0</v>
      </c>
      <c r="AX121" s="376">
        <v>0</v>
      </c>
      <c r="AY121" s="59"/>
    </row>
    <row r="122" spans="1:51" s="72" customFormat="1" ht="102" x14ac:dyDescent="0.2">
      <c r="A122" s="59"/>
      <c r="C122" s="60" t="s">
        <v>42</v>
      </c>
      <c r="D122" s="72" t="s">
        <v>1307</v>
      </c>
      <c r="E122" s="72" t="s">
        <v>1308</v>
      </c>
      <c r="F122" s="377">
        <v>2016730010046</v>
      </c>
      <c r="G122" s="72" t="s">
        <v>1309</v>
      </c>
      <c r="H122" s="66" t="s">
        <v>741</v>
      </c>
      <c r="I122" s="70" t="s">
        <v>742</v>
      </c>
      <c r="J122" s="59">
        <v>1</v>
      </c>
      <c r="K122" s="63" t="s">
        <v>622</v>
      </c>
      <c r="L122" s="59">
        <v>50000</v>
      </c>
      <c r="M122" s="376">
        <v>0</v>
      </c>
      <c r="N122" s="67">
        <v>50000</v>
      </c>
      <c r="O122" s="376">
        <v>0</v>
      </c>
      <c r="P122" s="376">
        <v>0</v>
      </c>
      <c r="Q122" s="376">
        <v>0</v>
      </c>
      <c r="R122" s="376">
        <v>0</v>
      </c>
      <c r="S122" s="376">
        <v>0</v>
      </c>
      <c r="T122" s="376">
        <v>0</v>
      </c>
      <c r="U122" s="376">
        <v>0</v>
      </c>
      <c r="V122" s="376">
        <v>0</v>
      </c>
      <c r="W122" s="376">
        <v>0</v>
      </c>
      <c r="X122" s="376">
        <v>0</v>
      </c>
      <c r="Y122" s="376">
        <v>0</v>
      </c>
      <c r="Z122" s="376">
        <v>0</v>
      </c>
      <c r="AA122" s="376">
        <v>0</v>
      </c>
      <c r="AB122" s="376">
        <v>0</v>
      </c>
      <c r="AC122" s="376">
        <v>0</v>
      </c>
      <c r="AD122" s="59" t="s">
        <v>187</v>
      </c>
      <c r="AE122" s="59" t="s">
        <v>518</v>
      </c>
      <c r="AF122" s="59" t="s">
        <v>732</v>
      </c>
      <c r="AG122" s="59">
        <v>48000</v>
      </c>
      <c r="AH122" s="376">
        <v>0</v>
      </c>
      <c r="AI122" s="59">
        <v>48000</v>
      </c>
      <c r="AJ122" s="376">
        <v>0</v>
      </c>
      <c r="AK122" s="376">
        <v>0</v>
      </c>
      <c r="AL122" s="376">
        <v>0</v>
      </c>
      <c r="AM122" s="376">
        <v>0</v>
      </c>
      <c r="AN122" s="376">
        <v>0</v>
      </c>
      <c r="AO122" s="376">
        <v>0</v>
      </c>
      <c r="AP122" s="376">
        <v>0</v>
      </c>
      <c r="AQ122" s="376">
        <v>0</v>
      </c>
      <c r="AR122" s="376">
        <v>0</v>
      </c>
      <c r="AS122" s="376">
        <v>0</v>
      </c>
      <c r="AT122" s="376">
        <v>0</v>
      </c>
      <c r="AU122" s="376">
        <v>0</v>
      </c>
      <c r="AV122" s="376">
        <v>0</v>
      </c>
      <c r="AW122" s="376">
        <v>0</v>
      </c>
      <c r="AX122" s="376">
        <v>0</v>
      </c>
      <c r="AY122" s="59"/>
    </row>
    <row r="123" spans="1:51" s="72" customFormat="1" ht="102" x14ac:dyDescent="0.2">
      <c r="A123" s="59"/>
      <c r="C123" s="60" t="s">
        <v>42</v>
      </c>
      <c r="D123" s="72" t="s">
        <v>1307</v>
      </c>
      <c r="E123" s="72" t="s">
        <v>1308</v>
      </c>
      <c r="F123" s="377">
        <v>2016730010046</v>
      </c>
      <c r="G123" s="72" t="s">
        <v>1309</v>
      </c>
      <c r="H123" s="66" t="s">
        <v>743</v>
      </c>
      <c r="I123" s="70" t="s">
        <v>744</v>
      </c>
      <c r="J123" s="59">
        <v>5</v>
      </c>
      <c r="K123" s="63" t="s">
        <v>622</v>
      </c>
      <c r="L123" s="59">
        <v>60000</v>
      </c>
      <c r="M123" s="376">
        <v>0</v>
      </c>
      <c r="N123" s="67">
        <v>60000</v>
      </c>
      <c r="O123" s="376">
        <v>0</v>
      </c>
      <c r="P123" s="376">
        <v>0</v>
      </c>
      <c r="Q123" s="376">
        <v>0</v>
      </c>
      <c r="R123" s="376">
        <v>0</v>
      </c>
      <c r="S123" s="376">
        <v>0</v>
      </c>
      <c r="T123" s="376">
        <v>0</v>
      </c>
      <c r="U123" s="376">
        <v>0</v>
      </c>
      <c r="V123" s="376">
        <v>0</v>
      </c>
      <c r="W123" s="376">
        <v>0</v>
      </c>
      <c r="X123" s="376">
        <v>0</v>
      </c>
      <c r="Y123" s="376">
        <v>0</v>
      </c>
      <c r="Z123" s="376">
        <v>0</v>
      </c>
      <c r="AA123" s="376">
        <v>0</v>
      </c>
      <c r="AB123" s="376">
        <v>0</v>
      </c>
      <c r="AC123" s="376">
        <v>0</v>
      </c>
      <c r="AD123" s="59" t="s">
        <v>187</v>
      </c>
      <c r="AE123" s="59" t="s">
        <v>518</v>
      </c>
      <c r="AF123" s="59" t="s">
        <v>732</v>
      </c>
      <c r="AG123" s="59">
        <v>53400</v>
      </c>
      <c r="AH123" s="376">
        <v>0</v>
      </c>
      <c r="AI123" s="59">
        <v>53400</v>
      </c>
      <c r="AJ123" s="376">
        <v>0</v>
      </c>
      <c r="AK123" s="376">
        <v>0</v>
      </c>
      <c r="AL123" s="376">
        <v>0</v>
      </c>
      <c r="AM123" s="376">
        <v>0</v>
      </c>
      <c r="AN123" s="376">
        <v>0</v>
      </c>
      <c r="AO123" s="376">
        <v>0</v>
      </c>
      <c r="AP123" s="376">
        <v>0</v>
      </c>
      <c r="AQ123" s="376">
        <v>0</v>
      </c>
      <c r="AR123" s="376">
        <v>0</v>
      </c>
      <c r="AS123" s="376">
        <v>0</v>
      </c>
      <c r="AT123" s="376">
        <v>0</v>
      </c>
      <c r="AU123" s="376">
        <v>0</v>
      </c>
      <c r="AV123" s="376">
        <v>0</v>
      </c>
      <c r="AW123" s="376">
        <v>0</v>
      </c>
      <c r="AX123" s="376">
        <v>0</v>
      </c>
      <c r="AY123" s="59"/>
    </row>
    <row r="124" spans="1:51" s="72" customFormat="1" ht="102" x14ac:dyDescent="0.2">
      <c r="A124" s="59"/>
      <c r="C124" s="60" t="s">
        <v>42</v>
      </c>
      <c r="D124" s="72" t="s">
        <v>1307</v>
      </c>
      <c r="E124" s="72" t="s">
        <v>1308</v>
      </c>
      <c r="F124" s="377">
        <v>2016730010046</v>
      </c>
      <c r="G124" s="72" t="s">
        <v>1309</v>
      </c>
      <c r="H124" s="66" t="s">
        <v>745</v>
      </c>
      <c r="I124" s="70" t="s">
        <v>746</v>
      </c>
      <c r="J124" s="59">
        <v>1</v>
      </c>
      <c r="K124" s="63" t="s">
        <v>622</v>
      </c>
      <c r="L124" s="59">
        <v>30000</v>
      </c>
      <c r="M124" s="376">
        <v>0</v>
      </c>
      <c r="N124" s="67">
        <v>30000</v>
      </c>
      <c r="O124" s="376">
        <v>0</v>
      </c>
      <c r="P124" s="376">
        <v>0</v>
      </c>
      <c r="Q124" s="376">
        <v>0</v>
      </c>
      <c r="R124" s="376">
        <v>0</v>
      </c>
      <c r="S124" s="376">
        <v>0</v>
      </c>
      <c r="T124" s="376">
        <v>0</v>
      </c>
      <c r="U124" s="376">
        <v>0</v>
      </c>
      <c r="V124" s="376">
        <v>0</v>
      </c>
      <c r="W124" s="376">
        <v>0</v>
      </c>
      <c r="X124" s="376">
        <v>0</v>
      </c>
      <c r="Y124" s="376">
        <v>0</v>
      </c>
      <c r="Z124" s="376">
        <v>0</v>
      </c>
      <c r="AA124" s="376">
        <v>0</v>
      </c>
      <c r="AB124" s="376">
        <v>0</v>
      </c>
      <c r="AC124" s="376">
        <v>0</v>
      </c>
      <c r="AD124" s="59" t="s">
        <v>187</v>
      </c>
      <c r="AE124" s="59" t="s">
        <v>518</v>
      </c>
      <c r="AF124" s="59" t="s">
        <v>732</v>
      </c>
      <c r="AG124" s="59">
        <v>22400</v>
      </c>
      <c r="AH124" s="376">
        <v>0</v>
      </c>
      <c r="AI124" s="59">
        <v>22400</v>
      </c>
      <c r="AJ124" s="376">
        <v>0</v>
      </c>
      <c r="AK124" s="376">
        <v>0</v>
      </c>
      <c r="AL124" s="376">
        <v>0</v>
      </c>
      <c r="AM124" s="376">
        <v>0</v>
      </c>
      <c r="AN124" s="376">
        <v>0</v>
      </c>
      <c r="AO124" s="376">
        <v>0</v>
      </c>
      <c r="AP124" s="376">
        <v>0</v>
      </c>
      <c r="AQ124" s="376">
        <v>0</v>
      </c>
      <c r="AR124" s="376">
        <v>0</v>
      </c>
      <c r="AS124" s="376">
        <v>0</v>
      </c>
      <c r="AT124" s="376">
        <v>0</v>
      </c>
      <c r="AU124" s="376">
        <v>0</v>
      </c>
      <c r="AV124" s="376">
        <v>0</v>
      </c>
      <c r="AW124" s="376">
        <v>0</v>
      </c>
      <c r="AX124" s="376">
        <v>0</v>
      </c>
      <c r="AY124" s="59"/>
    </row>
    <row r="125" spans="1:51" s="72" customFormat="1" ht="102" x14ac:dyDescent="0.2">
      <c r="A125" s="59"/>
      <c r="C125" s="60" t="s">
        <v>42</v>
      </c>
      <c r="D125" s="72" t="s">
        <v>1307</v>
      </c>
      <c r="E125" s="72" t="s">
        <v>1308</v>
      </c>
      <c r="F125" s="377">
        <v>2016730010046</v>
      </c>
      <c r="G125" s="72" t="s">
        <v>1309</v>
      </c>
      <c r="H125" s="66" t="s">
        <v>747</v>
      </c>
      <c r="I125" s="70" t="s">
        <v>748</v>
      </c>
      <c r="J125" s="59">
        <v>1</v>
      </c>
      <c r="K125" s="63" t="s">
        <v>622</v>
      </c>
      <c r="L125" s="59"/>
      <c r="M125" s="376">
        <v>0</v>
      </c>
      <c r="N125" s="67">
        <v>0</v>
      </c>
      <c r="O125" s="376">
        <v>0</v>
      </c>
      <c r="P125" s="376">
        <v>0</v>
      </c>
      <c r="Q125" s="376">
        <v>0</v>
      </c>
      <c r="R125" s="376">
        <v>0</v>
      </c>
      <c r="S125" s="376">
        <v>0</v>
      </c>
      <c r="T125" s="376">
        <v>0</v>
      </c>
      <c r="U125" s="376">
        <v>0</v>
      </c>
      <c r="V125" s="376">
        <v>0</v>
      </c>
      <c r="W125" s="376">
        <v>0</v>
      </c>
      <c r="X125" s="376">
        <v>0</v>
      </c>
      <c r="Y125" s="376">
        <v>0</v>
      </c>
      <c r="Z125" s="376">
        <v>0</v>
      </c>
      <c r="AA125" s="376">
        <v>0</v>
      </c>
      <c r="AB125" s="376">
        <v>0</v>
      </c>
      <c r="AC125" s="376">
        <v>0</v>
      </c>
      <c r="AD125" s="59" t="s">
        <v>187</v>
      </c>
      <c r="AE125" s="59" t="s">
        <v>518</v>
      </c>
      <c r="AF125" s="59" t="s">
        <v>732</v>
      </c>
      <c r="AG125" s="59">
        <v>0</v>
      </c>
      <c r="AH125" s="376">
        <v>0</v>
      </c>
      <c r="AI125" s="59">
        <v>0</v>
      </c>
      <c r="AJ125" s="376">
        <v>0</v>
      </c>
      <c r="AK125" s="376">
        <v>0</v>
      </c>
      <c r="AL125" s="376">
        <v>0</v>
      </c>
      <c r="AM125" s="376">
        <v>0</v>
      </c>
      <c r="AN125" s="376">
        <v>0</v>
      </c>
      <c r="AO125" s="376">
        <v>0</v>
      </c>
      <c r="AP125" s="376">
        <v>0</v>
      </c>
      <c r="AQ125" s="376">
        <v>0</v>
      </c>
      <c r="AR125" s="376">
        <v>0</v>
      </c>
      <c r="AS125" s="376">
        <v>0</v>
      </c>
      <c r="AT125" s="376">
        <v>0</v>
      </c>
      <c r="AU125" s="376">
        <v>0</v>
      </c>
      <c r="AV125" s="376">
        <v>0</v>
      </c>
      <c r="AW125" s="376">
        <v>0</v>
      </c>
      <c r="AX125" s="376">
        <v>0</v>
      </c>
      <c r="AY125" s="59"/>
    </row>
    <row r="126" spans="1:51" s="72" customFormat="1" ht="102" x14ac:dyDescent="0.2">
      <c r="A126" s="59"/>
      <c r="C126" s="60" t="s">
        <v>42</v>
      </c>
      <c r="D126" s="72" t="s">
        <v>1307</v>
      </c>
      <c r="E126" s="72" t="s">
        <v>1308</v>
      </c>
      <c r="F126" s="377">
        <v>2016730010046</v>
      </c>
      <c r="G126" s="72" t="s">
        <v>1309</v>
      </c>
      <c r="H126" s="66" t="s">
        <v>749</v>
      </c>
      <c r="I126" s="70" t="s">
        <v>750</v>
      </c>
      <c r="J126" s="59">
        <v>2</v>
      </c>
      <c r="K126" s="63" t="s">
        <v>622</v>
      </c>
      <c r="L126" s="59"/>
      <c r="M126" s="376">
        <v>0</v>
      </c>
      <c r="N126" s="67">
        <v>0</v>
      </c>
      <c r="O126" s="376">
        <v>0</v>
      </c>
      <c r="P126" s="376">
        <v>0</v>
      </c>
      <c r="Q126" s="376">
        <v>0</v>
      </c>
      <c r="R126" s="376">
        <v>0</v>
      </c>
      <c r="S126" s="376">
        <v>0</v>
      </c>
      <c r="T126" s="376">
        <v>0</v>
      </c>
      <c r="U126" s="376">
        <v>0</v>
      </c>
      <c r="V126" s="376">
        <v>0</v>
      </c>
      <c r="W126" s="376">
        <v>0</v>
      </c>
      <c r="X126" s="376">
        <v>0</v>
      </c>
      <c r="Y126" s="376">
        <v>0</v>
      </c>
      <c r="Z126" s="376">
        <v>0</v>
      </c>
      <c r="AA126" s="376">
        <v>0</v>
      </c>
      <c r="AB126" s="376">
        <v>0</v>
      </c>
      <c r="AC126" s="376">
        <v>0</v>
      </c>
      <c r="AD126" s="59" t="s">
        <v>187</v>
      </c>
      <c r="AE126" s="59" t="s">
        <v>518</v>
      </c>
      <c r="AF126" s="59" t="s">
        <v>732</v>
      </c>
      <c r="AG126" s="59">
        <v>0</v>
      </c>
      <c r="AH126" s="376">
        <v>0</v>
      </c>
      <c r="AI126" s="59">
        <v>0</v>
      </c>
      <c r="AJ126" s="376">
        <v>0</v>
      </c>
      <c r="AK126" s="376">
        <v>0</v>
      </c>
      <c r="AL126" s="376">
        <v>0</v>
      </c>
      <c r="AM126" s="376">
        <v>0</v>
      </c>
      <c r="AN126" s="376">
        <v>0</v>
      </c>
      <c r="AO126" s="376">
        <v>0</v>
      </c>
      <c r="AP126" s="376">
        <v>0</v>
      </c>
      <c r="AQ126" s="376">
        <v>0</v>
      </c>
      <c r="AR126" s="376">
        <v>0</v>
      </c>
      <c r="AS126" s="376">
        <v>0</v>
      </c>
      <c r="AT126" s="376">
        <v>0</v>
      </c>
      <c r="AU126" s="376">
        <v>0</v>
      </c>
      <c r="AV126" s="376">
        <v>0</v>
      </c>
      <c r="AW126" s="376">
        <v>0</v>
      </c>
      <c r="AX126" s="376">
        <v>0</v>
      </c>
      <c r="AY126" s="59"/>
    </row>
    <row r="127" spans="1:51" s="72" customFormat="1" ht="102" x14ac:dyDescent="0.2">
      <c r="A127" s="59"/>
      <c r="C127" s="60" t="s">
        <v>42</v>
      </c>
      <c r="D127" s="72" t="s">
        <v>1307</v>
      </c>
      <c r="E127" s="72" t="s">
        <v>1308</v>
      </c>
      <c r="F127" s="377">
        <v>2016730010046</v>
      </c>
      <c r="G127" s="72" t="s">
        <v>1309</v>
      </c>
      <c r="H127" s="66" t="s">
        <v>751</v>
      </c>
      <c r="I127" s="70" t="s">
        <v>752</v>
      </c>
      <c r="J127" s="59">
        <v>2</v>
      </c>
      <c r="K127" s="63" t="s">
        <v>622</v>
      </c>
      <c r="L127" s="59"/>
      <c r="M127" s="376">
        <v>0</v>
      </c>
      <c r="N127" s="67">
        <v>0</v>
      </c>
      <c r="O127" s="376">
        <v>0</v>
      </c>
      <c r="P127" s="376">
        <v>0</v>
      </c>
      <c r="Q127" s="376">
        <v>0</v>
      </c>
      <c r="R127" s="376">
        <v>0</v>
      </c>
      <c r="S127" s="376">
        <v>0</v>
      </c>
      <c r="T127" s="376">
        <v>0</v>
      </c>
      <c r="U127" s="376">
        <v>0</v>
      </c>
      <c r="V127" s="376">
        <v>0</v>
      </c>
      <c r="W127" s="376">
        <v>0</v>
      </c>
      <c r="X127" s="376">
        <v>0</v>
      </c>
      <c r="Y127" s="376">
        <v>0</v>
      </c>
      <c r="Z127" s="376">
        <v>0</v>
      </c>
      <c r="AA127" s="376">
        <v>0</v>
      </c>
      <c r="AB127" s="376">
        <v>0</v>
      </c>
      <c r="AC127" s="376">
        <v>0</v>
      </c>
      <c r="AD127" s="59" t="s">
        <v>187</v>
      </c>
      <c r="AE127" s="59" t="s">
        <v>518</v>
      </c>
      <c r="AF127" s="59" t="s">
        <v>732</v>
      </c>
      <c r="AG127" s="59">
        <v>0</v>
      </c>
      <c r="AH127" s="376">
        <v>0</v>
      </c>
      <c r="AI127" s="59">
        <v>0</v>
      </c>
      <c r="AJ127" s="376">
        <v>0</v>
      </c>
      <c r="AK127" s="376">
        <v>0</v>
      </c>
      <c r="AL127" s="376">
        <v>0</v>
      </c>
      <c r="AM127" s="376">
        <v>0</v>
      </c>
      <c r="AN127" s="376">
        <v>0</v>
      </c>
      <c r="AO127" s="376">
        <v>0</v>
      </c>
      <c r="AP127" s="376">
        <v>0</v>
      </c>
      <c r="AQ127" s="376">
        <v>0</v>
      </c>
      <c r="AR127" s="376">
        <v>0</v>
      </c>
      <c r="AS127" s="376">
        <v>0</v>
      </c>
      <c r="AT127" s="376">
        <v>0</v>
      </c>
      <c r="AU127" s="376">
        <v>0</v>
      </c>
      <c r="AV127" s="376">
        <v>0</v>
      </c>
      <c r="AW127" s="376">
        <v>0</v>
      </c>
      <c r="AX127" s="376">
        <v>0</v>
      </c>
      <c r="AY127" s="59"/>
    </row>
    <row r="128" spans="1:51" s="72" customFormat="1" ht="102" x14ac:dyDescent="0.2">
      <c r="A128" s="59"/>
      <c r="C128" s="60" t="s">
        <v>42</v>
      </c>
      <c r="D128" s="72" t="s">
        <v>1307</v>
      </c>
      <c r="E128" s="72" t="s">
        <v>1308</v>
      </c>
      <c r="F128" s="377">
        <v>2016730010046</v>
      </c>
      <c r="G128" s="72" t="s">
        <v>1309</v>
      </c>
      <c r="H128" s="62" t="s">
        <v>753</v>
      </c>
      <c r="I128" s="70" t="s">
        <v>754</v>
      </c>
      <c r="J128" s="59">
        <v>4</v>
      </c>
      <c r="K128" s="63" t="s">
        <v>622</v>
      </c>
      <c r="L128" s="59"/>
      <c r="M128" s="376">
        <v>0</v>
      </c>
      <c r="N128" s="67">
        <v>0</v>
      </c>
      <c r="O128" s="376">
        <v>0</v>
      </c>
      <c r="P128" s="376">
        <v>0</v>
      </c>
      <c r="Q128" s="376">
        <v>0</v>
      </c>
      <c r="R128" s="376">
        <v>0</v>
      </c>
      <c r="S128" s="376">
        <v>0</v>
      </c>
      <c r="T128" s="376">
        <v>0</v>
      </c>
      <c r="U128" s="376">
        <v>0</v>
      </c>
      <c r="V128" s="376">
        <v>0</v>
      </c>
      <c r="W128" s="376">
        <v>0</v>
      </c>
      <c r="X128" s="376">
        <v>0</v>
      </c>
      <c r="Y128" s="376">
        <v>0</v>
      </c>
      <c r="Z128" s="376">
        <v>0</v>
      </c>
      <c r="AA128" s="376">
        <v>0</v>
      </c>
      <c r="AB128" s="376">
        <v>0</v>
      </c>
      <c r="AC128" s="376">
        <v>0</v>
      </c>
      <c r="AD128" s="59" t="s">
        <v>187</v>
      </c>
      <c r="AE128" s="59" t="s">
        <v>518</v>
      </c>
      <c r="AF128" s="59" t="s">
        <v>732</v>
      </c>
      <c r="AG128" s="59">
        <v>0</v>
      </c>
      <c r="AH128" s="376">
        <v>0</v>
      </c>
      <c r="AI128" s="59">
        <v>0</v>
      </c>
      <c r="AJ128" s="376">
        <v>0</v>
      </c>
      <c r="AK128" s="376">
        <v>0</v>
      </c>
      <c r="AL128" s="376">
        <v>0</v>
      </c>
      <c r="AM128" s="376">
        <v>0</v>
      </c>
      <c r="AN128" s="376">
        <v>0</v>
      </c>
      <c r="AO128" s="376">
        <v>0</v>
      </c>
      <c r="AP128" s="376">
        <v>0</v>
      </c>
      <c r="AQ128" s="376">
        <v>0</v>
      </c>
      <c r="AR128" s="376">
        <v>0</v>
      </c>
      <c r="AS128" s="376">
        <v>0</v>
      </c>
      <c r="AT128" s="376">
        <v>0</v>
      </c>
      <c r="AU128" s="376">
        <v>0</v>
      </c>
      <c r="AV128" s="376">
        <v>0</v>
      </c>
      <c r="AW128" s="376">
        <v>0</v>
      </c>
      <c r="AX128" s="376">
        <v>0</v>
      </c>
      <c r="AY128" s="59"/>
    </row>
    <row r="129" spans="1:51" s="72" customFormat="1" ht="102" x14ac:dyDescent="0.2">
      <c r="A129" s="59"/>
      <c r="C129" s="60" t="s">
        <v>42</v>
      </c>
      <c r="D129" s="72" t="s">
        <v>1307</v>
      </c>
      <c r="E129" s="72" t="s">
        <v>1308</v>
      </c>
      <c r="F129" s="377">
        <v>2016730010046</v>
      </c>
      <c r="G129" s="72" t="s">
        <v>1309</v>
      </c>
      <c r="H129" s="69" t="s">
        <v>755</v>
      </c>
      <c r="I129" s="70" t="s">
        <v>756</v>
      </c>
      <c r="J129" s="59">
        <v>3</v>
      </c>
      <c r="K129" s="63" t="s">
        <v>622</v>
      </c>
      <c r="L129" s="59">
        <v>20000</v>
      </c>
      <c r="M129" s="376">
        <v>0</v>
      </c>
      <c r="N129" s="67">
        <v>20000</v>
      </c>
      <c r="O129" s="376">
        <v>0</v>
      </c>
      <c r="P129" s="376">
        <v>0</v>
      </c>
      <c r="Q129" s="376">
        <v>0</v>
      </c>
      <c r="R129" s="376">
        <v>0</v>
      </c>
      <c r="S129" s="376">
        <v>0</v>
      </c>
      <c r="T129" s="376">
        <v>0</v>
      </c>
      <c r="U129" s="376">
        <v>0</v>
      </c>
      <c r="V129" s="376">
        <v>0</v>
      </c>
      <c r="W129" s="376">
        <v>0</v>
      </c>
      <c r="X129" s="376">
        <v>0</v>
      </c>
      <c r="Y129" s="376">
        <v>0</v>
      </c>
      <c r="Z129" s="376">
        <v>0</v>
      </c>
      <c r="AA129" s="376">
        <v>0</v>
      </c>
      <c r="AB129" s="376">
        <v>0</v>
      </c>
      <c r="AC129" s="376">
        <v>0</v>
      </c>
      <c r="AD129" s="59" t="s">
        <v>187</v>
      </c>
      <c r="AE129" s="59" t="s">
        <v>518</v>
      </c>
      <c r="AF129" s="59" t="s">
        <v>732</v>
      </c>
      <c r="AG129" s="59">
        <v>9000</v>
      </c>
      <c r="AH129" s="376">
        <v>0</v>
      </c>
      <c r="AI129" s="59">
        <v>9000</v>
      </c>
      <c r="AJ129" s="376">
        <v>0</v>
      </c>
      <c r="AK129" s="376">
        <v>0</v>
      </c>
      <c r="AL129" s="376">
        <v>0</v>
      </c>
      <c r="AM129" s="376">
        <v>0</v>
      </c>
      <c r="AN129" s="376">
        <v>0</v>
      </c>
      <c r="AO129" s="376">
        <v>0</v>
      </c>
      <c r="AP129" s="376">
        <v>0</v>
      </c>
      <c r="AQ129" s="376">
        <v>0</v>
      </c>
      <c r="AR129" s="376">
        <v>0</v>
      </c>
      <c r="AS129" s="376">
        <v>0</v>
      </c>
      <c r="AT129" s="376">
        <v>0</v>
      </c>
      <c r="AU129" s="376">
        <v>0</v>
      </c>
      <c r="AV129" s="376">
        <v>0</v>
      </c>
      <c r="AW129" s="376">
        <v>0</v>
      </c>
      <c r="AX129" s="376">
        <v>0</v>
      </c>
      <c r="AY129" s="59"/>
    </row>
    <row r="130" spans="1:51" s="72" customFormat="1" ht="102" x14ac:dyDescent="0.2">
      <c r="A130" s="59"/>
      <c r="C130" s="60" t="s">
        <v>42</v>
      </c>
      <c r="D130" s="72" t="s">
        <v>1307</v>
      </c>
      <c r="E130" s="72" t="s">
        <v>1308</v>
      </c>
      <c r="F130" s="377">
        <v>2016730010046</v>
      </c>
      <c r="G130" s="72" t="s">
        <v>1309</v>
      </c>
      <c r="H130" s="69" t="s">
        <v>757</v>
      </c>
      <c r="I130" s="70" t="s">
        <v>758</v>
      </c>
      <c r="J130" s="59">
        <v>3</v>
      </c>
      <c r="K130" s="63" t="s">
        <v>622</v>
      </c>
      <c r="L130" s="59">
        <v>0</v>
      </c>
      <c r="M130" s="376">
        <v>0</v>
      </c>
      <c r="N130" s="67">
        <v>0</v>
      </c>
      <c r="O130" s="376">
        <v>0</v>
      </c>
      <c r="P130" s="376">
        <v>0</v>
      </c>
      <c r="Q130" s="376">
        <v>0</v>
      </c>
      <c r="R130" s="376">
        <v>0</v>
      </c>
      <c r="S130" s="376">
        <v>0</v>
      </c>
      <c r="T130" s="376">
        <v>0</v>
      </c>
      <c r="U130" s="376">
        <v>0</v>
      </c>
      <c r="V130" s="376">
        <v>0</v>
      </c>
      <c r="W130" s="376">
        <v>0</v>
      </c>
      <c r="X130" s="376">
        <v>0</v>
      </c>
      <c r="Y130" s="376">
        <v>0</v>
      </c>
      <c r="Z130" s="376">
        <v>0</v>
      </c>
      <c r="AA130" s="376">
        <v>0</v>
      </c>
      <c r="AB130" s="376">
        <v>0</v>
      </c>
      <c r="AC130" s="376">
        <v>0</v>
      </c>
      <c r="AD130" s="59" t="s">
        <v>187</v>
      </c>
      <c r="AE130" s="59" t="s">
        <v>518</v>
      </c>
      <c r="AF130" s="59" t="s">
        <v>732</v>
      </c>
      <c r="AG130" s="59">
        <v>0</v>
      </c>
      <c r="AH130" s="376">
        <v>0</v>
      </c>
      <c r="AI130" s="59">
        <v>0</v>
      </c>
      <c r="AJ130" s="376">
        <v>0</v>
      </c>
      <c r="AK130" s="376">
        <v>0</v>
      </c>
      <c r="AL130" s="376">
        <v>0</v>
      </c>
      <c r="AM130" s="376">
        <v>0</v>
      </c>
      <c r="AN130" s="376">
        <v>0</v>
      </c>
      <c r="AO130" s="376">
        <v>0</v>
      </c>
      <c r="AP130" s="376">
        <v>0</v>
      </c>
      <c r="AQ130" s="376">
        <v>0</v>
      </c>
      <c r="AR130" s="376">
        <v>0</v>
      </c>
      <c r="AS130" s="376">
        <v>0</v>
      </c>
      <c r="AT130" s="376">
        <v>0</v>
      </c>
      <c r="AU130" s="376">
        <v>0</v>
      </c>
      <c r="AV130" s="376">
        <v>0</v>
      </c>
      <c r="AW130" s="376">
        <v>0</v>
      </c>
      <c r="AX130" s="376">
        <v>0</v>
      </c>
      <c r="AY130" s="59"/>
    </row>
    <row r="131" spans="1:51" s="72" customFormat="1" ht="102" x14ac:dyDescent="0.2">
      <c r="A131" s="59"/>
      <c r="C131" s="60" t="s">
        <v>42</v>
      </c>
      <c r="D131" s="72" t="s">
        <v>1307</v>
      </c>
      <c r="E131" s="72" t="s">
        <v>1308</v>
      </c>
      <c r="F131" s="377">
        <v>2016730010046</v>
      </c>
      <c r="G131" s="72" t="s">
        <v>1309</v>
      </c>
      <c r="H131" s="69" t="s">
        <v>759</v>
      </c>
      <c r="I131" s="70" t="s">
        <v>760</v>
      </c>
      <c r="J131" s="59">
        <v>2</v>
      </c>
      <c r="K131" s="63" t="s">
        <v>622</v>
      </c>
      <c r="L131" s="59">
        <v>25000</v>
      </c>
      <c r="M131" s="376">
        <v>0</v>
      </c>
      <c r="N131" s="67">
        <v>25000</v>
      </c>
      <c r="O131" s="376">
        <v>0</v>
      </c>
      <c r="P131" s="376">
        <v>0</v>
      </c>
      <c r="Q131" s="376">
        <v>0</v>
      </c>
      <c r="R131" s="376">
        <v>0</v>
      </c>
      <c r="S131" s="376">
        <v>0</v>
      </c>
      <c r="T131" s="376">
        <v>0</v>
      </c>
      <c r="U131" s="376">
        <v>0</v>
      </c>
      <c r="V131" s="376">
        <v>0</v>
      </c>
      <c r="W131" s="376">
        <v>0</v>
      </c>
      <c r="X131" s="376">
        <v>0</v>
      </c>
      <c r="Y131" s="376">
        <v>0</v>
      </c>
      <c r="Z131" s="376">
        <v>0</v>
      </c>
      <c r="AA131" s="376">
        <v>0</v>
      </c>
      <c r="AB131" s="376">
        <v>0</v>
      </c>
      <c r="AC131" s="376">
        <v>0</v>
      </c>
      <c r="AD131" s="59" t="s">
        <v>187</v>
      </c>
      <c r="AE131" s="59" t="s">
        <v>518</v>
      </c>
      <c r="AF131" s="59" t="s">
        <v>732</v>
      </c>
      <c r="AG131" s="59">
        <v>18400</v>
      </c>
      <c r="AH131" s="376">
        <v>0</v>
      </c>
      <c r="AI131" s="59">
        <v>18400</v>
      </c>
      <c r="AJ131" s="376">
        <v>0</v>
      </c>
      <c r="AK131" s="376">
        <v>0</v>
      </c>
      <c r="AL131" s="376">
        <v>0</v>
      </c>
      <c r="AM131" s="376">
        <v>0</v>
      </c>
      <c r="AN131" s="376">
        <v>0</v>
      </c>
      <c r="AO131" s="376">
        <v>0</v>
      </c>
      <c r="AP131" s="376">
        <v>0</v>
      </c>
      <c r="AQ131" s="376">
        <v>0</v>
      </c>
      <c r="AR131" s="376">
        <v>0</v>
      </c>
      <c r="AS131" s="376">
        <v>0</v>
      </c>
      <c r="AT131" s="376">
        <v>0</v>
      </c>
      <c r="AU131" s="376">
        <v>0</v>
      </c>
      <c r="AV131" s="376">
        <v>0</v>
      </c>
      <c r="AW131" s="376">
        <v>0</v>
      </c>
      <c r="AX131" s="376">
        <v>0</v>
      </c>
      <c r="AY131" s="59"/>
    </row>
    <row r="132" spans="1:51" s="72" customFormat="1" ht="114.75" x14ac:dyDescent="0.2">
      <c r="A132" s="59"/>
      <c r="C132" s="60" t="s">
        <v>42</v>
      </c>
      <c r="D132" s="72" t="s">
        <v>1300</v>
      </c>
      <c r="E132" s="72" t="s">
        <v>1310</v>
      </c>
      <c r="F132" s="377">
        <v>2017730010012</v>
      </c>
      <c r="G132" s="72" t="s">
        <v>1311</v>
      </c>
      <c r="H132" s="66" t="s">
        <v>761</v>
      </c>
      <c r="I132" s="59" t="s">
        <v>762</v>
      </c>
      <c r="J132" s="59">
        <v>45000</v>
      </c>
      <c r="K132" s="63" t="s">
        <v>622</v>
      </c>
      <c r="L132" s="59">
        <v>130000</v>
      </c>
      <c r="M132" s="376">
        <v>0</v>
      </c>
      <c r="N132" s="67">
        <v>130000</v>
      </c>
      <c r="O132" s="376">
        <v>0</v>
      </c>
      <c r="P132" s="376">
        <v>0</v>
      </c>
      <c r="Q132" s="376">
        <v>0</v>
      </c>
      <c r="R132" s="376">
        <v>0</v>
      </c>
      <c r="S132" s="376">
        <v>0</v>
      </c>
      <c r="T132" s="376">
        <v>0</v>
      </c>
      <c r="U132" s="376">
        <v>0</v>
      </c>
      <c r="V132" s="376">
        <v>0</v>
      </c>
      <c r="W132" s="376">
        <v>0</v>
      </c>
      <c r="X132" s="376">
        <v>0</v>
      </c>
      <c r="Y132" s="376">
        <v>0</v>
      </c>
      <c r="Z132" s="376">
        <v>0</v>
      </c>
      <c r="AA132" s="376">
        <v>0</v>
      </c>
      <c r="AB132" s="376">
        <v>0</v>
      </c>
      <c r="AC132" s="376">
        <v>0</v>
      </c>
      <c r="AD132" s="59" t="s">
        <v>187</v>
      </c>
      <c r="AE132" s="59" t="s">
        <v>518</v>
      </c>
      <c r="AF132" s="59" t="s">
        <v>763</v>
      </c>
      <c r="AG132" s="59">
        <v>121800</v>
      </c>
      <c r="AH132" s="376">
        <v>0</v>
      </c>
      <c r="AI132" s="59">
        <v>121800</v>
      </c>
      <c r="AJ132" s="376">
        <v>0</v>
      </c>
      <c r="AK132" s="376">
        <v>0</v>
      </c>
      <c r="AL132" s="376">
        <v>0</v>
      </c>
      <c r="AM132" s="376">
        <v>0</v>
      </c>
      <c r="AN132" s="376">
        <v>0</v>
      </c>
      <c r="AO132" s="376">
        <v>0</v>
      </c>
      <c r="AP132" s="376">
        <v>0</v>
      </c>
      <c r="AQ132" s="376">
        <v>0</v>
      </c>
      <c r="AR132" s="376">
        <v>0</v>
      </c>
      <c r="AS132" s="376">
        <v>0</v>
      </c>
      <c r="AT132" s="376">
        <v>0</v>
      </c>
      <c r="AU132" s="376">
        <v>0</v>
      </c>
      <c r="AV132" s="376">
        <v>0</v>
      </c>
      <c r="AW132" s="376">
        <v>0</v>
      </c>
      <c r="AX132" s="376">
        <v>0</v>
      </c>
      <c r="AY132" s="59"/>
    </row>
    <row r="133" spans="1:51" s="72" customFormat="1" ht="114.75" x14ac:dyDescent="0.2">
      <c r="A133" s="59"/>
      <c r="C133" s="60" t="s">
        <v>42</v>
      </c>
      <c r="D133" s="72" t="s">
        <v>1300</v>
      </c>
      <c r="E133" s="72" t="s">
        <v>1310</v>
      </c>
      <c r="F133" s="377">
        <v>2017730010012</v>
      </c>
      <c r="G133" s="72" t="s">
        <v>1311</v>
      </c>
      <c r="H133" s="66" t="s">
        <v>764</v>
      </c>
      <c r="I133" s="59" t="s">
        <v>765</v>
      </c>
      <c r="J133" s="59">
        <v>1</v>
      </c>
      <c r="K133" s="63" t="s">
        <v>622</v>
      </c>
      <c r="L133" s="59">
        <v>200000</v>
      </c>
      <c r="M133" s="376">
        <v>0</v>
      </c>
      <c r="N133" s="67">
        <v>200000</v>
      </c>
      <c r="O133" s="376">
        <v>0</v>
      </c>
      <c r="P133" s="376">
        <v>0</v>
      </c>
      <c r="Q133" s="376">
        <v>0</v>
      </c>
      <c r="R133" s="376">
        <v>0</v>
      </c>
      <c r="S133" s="376">
        <v>0</v>
      </c>
      <c r="T133" s="376">
        <v>0</v>
      </c>
      <c r="U133" s="376">
        <v>0</v>
      </c>
      <c r="V133" s="376">
        <v>0</v>
      </c>
      <c r="W133" s="376">
        <v>0</v>
      </c>
      <c r="X133" s="376">
        <v>0</v>
      </c>
      <c r="Y133" s="376">
        <v>0</v>
      </c>
      <c r="Z133" s="376">
        <v>0</v>
      </c>
      <c r="AA133" s="376">
        <v>0</v>
      </c>
      <c r="AB133" s="376">
        <v>0</v>
      </c>
      <c r="AC133" s="376">
        <v>0</v>
      </c>
      <c r="AD133" s="59" t="s">
        <v>187</v>
      </c>
      <c r="AE133" s="59" t="s">
        <v>518</v>
      </c>
      <c r="AF133" s="59" t="s">
        <v>763</v>
      </c>
      <c r="AG133" s="59">
        <v>50000</v>
      </c>
      <c r="AH133" s="376">
        <v>0</v>
      </c>
      <c r="AI133" s="59">
        <v>50000</v>
      </c>
      <c r="AJ133" s="376">
        <v>0</v>
      </c>
      <c r="AK133" s="376">
        <v>0</v>
      </c>
      <c r="AL133" s="376">
        <v>0</v>
      </c>
      <c r="AM133" s="376">
        <v>0</v>
      </c>
      <c r="AN133" s="376">
        <v>0</v>
      </c>
      <c r="AO133" s="376">
        <v>0</v>
      </c>
      <c r="AP133" s="376">
        <v>0</v>
      </c>
      <c r="AQ133" s="376">
        <v>0</v>
      </c>
      <c r="AR133" s="376">
        <v>0</v>
      </c>
      <c r="AS133" s="376">
        <v>0</v>
      </c>
      <c r="AT133" s="376">
        <v>0</v>
      </c>
      <c r="AU133" s="376">
        <v>0</v>
      </c>
      <c r="AV133" s="376">
        <v>0</v>
      </c>
      <c r="AW133" s="376">
        <v>0</v>
      </c>
      <c r="AX133" s="376">
        <v>0</v>
      </c>
      <c r="AY133" s="59"/>
    </row>
    <row r="134" spans="1:51" s="72" customFormat="1" ht="114.75" x14ac:dyDescent="0.2">
      <c r="A134" s="59"/>
      <c r="C134" s="60" t="s">
        <v>42</v>
      </c>
      <c r="D134" s="72" t="s">
        <v>1300</v>
      </c>
      <c r="E134" s="72" t="s">
        <v>1310</v>
      </c>
      <c r="F134" s="377">
        <v>2017730010012</v>
      </c>
      <c r="G134" s="72" t="s">
        <v>1311</v>
      </c>
      <c r="H134" s="66" t="s">
        <v>766</v>
      </c>
      <c r="I134" s="59" t="s">
        <v>767</v>
      </c>
      <c r="J134" s="59">
        <v>1</v>
      </c>
      <c r="K134" s="63" t="s">
        <v>622</v>
      </c>
      <c r="L134" s="59">
        <v>430000</v>
      </c>
      <c r="M134" s="376">
        <v>0</v>
      </c>
      <c r="N134" s="67">
        <v>430000</v>
      </c>
      <c r="O134" s="376">
        <v>0</v>
      </c>
      <c r="P134" s="376">
        <v>0</v>
      </c>
      <c r="Q134" s="376">
        <v>0</v>
      </c>
      <c r="R134" s="376">
        <v>0</v>
      </c>
      <c r="S134" s="376">
        <v>0</v>
      </c>
      <c r="T134" s="376">
        <v>0</v>
      </c>
      <c r="U134" s="376">
        <v>0</v>
      </c>
      <c r="V134" s="376">
        <v>0</v>
      </c>
      <c r="W134" s="376">
        <v>0</v>
      </c>
      <c r="X134" s="376">
        <v>0</v>
      </c>
      <c r="Y134" s="376">
        <v>0</v>
      </c>
      <c r="Z134" s="376">
        <v>0</v>
      </c>
      <c r="AA134" s="376">
        <v>0</v>
      </c>
      <c r="AB134" s="376">
        <v>0</v>
      </c>
      <c r="AC134" s="376">
        <v>0</v>
      </c>
      <c r="AD134" s="59" t="s">
        <v>187</v>
      </c>
      <c r="AE134" s="59" t="s">
        <v>518</v>
      </c>
      <c r="AF134" s="59" t="s">
        <v>763</v>
      </c>
      <c r="AG134" s="59">
        <v>407255</v>
      </c>
      <c r="AH134" s="376">
        <v>0</v>
      </c>
      <c r="AI134" s="59">
        <v>407255</v>
      </c>
      <c r="AJ134" s="376">
        <v>0</v>
      </c>
      <c r="AK134" s="376">
        <v>0</v>
      </c>
      <c r="AL134" s="376">
        <v>0</v>
      </c>
      <c r="AM134" s="376">
        <v>0</v>
      </c>
      <c r="AN134" s="376">
        <v>0</v>
      </c>
      <c r="AO134" s="376">
        <v>0</v>
      </c>
      <c r="AP134" s="376">
        <v>0</v>
      </c>
      <c r="AQ134" s="376">
        <v>0</v>
      </c>
      <c r="AR134" s="376">
        <v>0</v>
      </c>
      <c r="AS134" s="376">
        <v>0</v>
      </c>
      <c r="AT134" s="376">
        <v>0</v>
      </c>
      <c r="AU134" s="376">
        <v>0</v>
      </c>
      <c r="AV134" s="376">
        <v>0</v>
      </c>
      <c r="AW134" s="376">
        <v>0</v>
      </c>
      <c r="AX134" s="376">
        <v>0</v>
      </c>
      <c r="AY134" s="59"/>
    </row>
    <row r="135" spans="1:51" s="72" customFormat="1" ht="114.75" x14ac:dyDescent="0.2">
      <c r="A135" s="59"/>
      <c r="C135" s="60" t="s">
        <v>42</v>
      </c>
      <c r="D135" s="72" t="s">
        <v>1300</v>
      </c>
      <c r="E135" s="72" t="s">
        <v>1310</v>
      </c>
      <c r="F135" s="377">
        <v>2017730010012</v>
      </c>
      <c r="G135" s="72" t="s">
        <v>1311</v>
      </c>
      <c r="H135" s="66" t="s">
        <v>768</v>
      </c>
      <c r="I135" s="59" t="s">
        <v>769</v>
      </c>
      <c r="J135" s="59">
        <v>1</v>
      </c>
      <c r="K135" s="63" t="s">
        <v>622</v>
      </c>
      <c r="L135" s="59">
        <v>40000</v>
      </c>
      <c r="M135" s="376">
        <v>0</v>
      </c>
      <c r="N135" s="67">
        <v>40000</v>
      </c>
      <c r="O135" s="376">
        <v>0</v>
      </c>
      <c r="P135" s="376">
        <v>0</v>
      </c>
      <c r="Q135" s="376">
        <v>0</v>
      </c>
      <c r="R135" s="376">
        <v>0</v>
      </c>
      <c r="S135" s="376">
        <v>0</v>
      </c>
      <c r="T135" s="376">
        <v>0</v>
      </c>
      <c r="U135" s="376">
        <v>0</v>
      </c>
      <c r="V135" s="376">
        <v>0</v>
      </c>
      <c r="W135" s="376">
        <v>0</v>
      </c>
      <c r="X135" s="376">
        <v>0</v>
      </c>
      <c r="Y135" s="376">
        <v>0</v>
      </c>
      <c r="Z135" s="376">
        <v>0</v>
      </c>
      <c r="AA135" s="376">
        <v>0</v>
      </c>
      <c r="AB135" s="376">
        <v>0</v>
      </c>
      <c r="AC135" s="376">
        <v>0</v>
      </c>
      <c r="AD135" s="59" t="s">
        <v>187</v>
      </c>
      <c r="AE135" s="59" t="s">
        <v>518</v>
      </c>
      <c r="AF135" s="59" t="s">
        <v>763</v>
      </c>
      <c r="AG135" s="59">
        <v>37500</v>
      </c>
      <c r="AH135" s="376">
        <v>0</v>
      </c>
      <c r="AI135" s="59">
        <v>37500</v>
      </c>
      <c r="AJ135" s="376">
        <v>0</v>
      </c>
      <c r="AK135" s="376">
        <v>0</v>
      </c>
      <c r="AL135" s="376">
        <v>0</v>
      </c>
      <c r="AM135" s="376">
        <v>0</v>
      </c>
      <c r="AN135" s="376">
        <v>0</v>
      </c>
      <c r="AO135" s="376">
        <v>0</v>
      </c>
      <c r="AP135" s="376">
        <v>0</v>
      </c>
      <c r="AQ135" s="376">
        <v>0</v>
      </c>
      <c r="AR135" s="376">
        <v>0</v>
      </c>
      <c r="AS135" s="376">
        <v>0</v>
      </c>
      <c r="AT135" s="376">
        <v>0</v>
      </c>
      <c r="AU135" s="376">
        <v>0</v>
      </c>
      <c r="AV135" s="376">
        <v>0</v>
      </c>
      <c r="AW135" s="376">
        <v>0</v>
      </c>
      <c r="AX135" s="376">
        <v>0</v>
      </c>
      <c r="AY135" s="59"/>
    </row>
    <row r="136" spans="1:51" s="72" customFormat="1" ht="114.75" x14ac:dyDescent="0.2">
      <c r="A136" s="59"/>
      <c r="C136" s="60" t="s">
        <v>42</v>
      </c>
      <c r="D136" s="72" t="s">
        <v>1300</v>
      </c>
      <c r="E136" s="72" t="s">
        <v>1310</v>
      </c>
      <c r="F136" s="377">
        <v>2017730010012</v>
      </c>
      <c r="G136" s="72" t="s">
        <v>1311</v>
      </c>
      <c r="H136" s="66" t="s">
        <v>770</v>
      </c>
      <c r="I136" s="59" t="s">
        <v>771</v>
      </c>
      <c r="J136" s="59">
        <v>15</v>
      </c>
      <c r="K136" s="63" t="s">
        <v>622</v>
      </c>
      <c r="L136" s="59">
        <v>25000</v>
      </c>
      <c r="M136" s="376">
        <v>0</v>
      </c>
      <c r="N136" s="67">
        <v>25000</v>
      </c>
      <c r="O136" s="376">
        <v>0</v>
      </c>
      <c r="P136" s="376">
        <v>0</v>
      </c>
      <c r="Q136" s="376">
        <v>0</v>
      </c>
      <c r="R136" s="376">
        <v>0</v>
      </c>
      <c r="S136" s="376">
        <v>0</v>
      </c>
      <c r="T136" s="376">
        <v>0</v>
      </c>
      <c r="U136" s="376">
        <v>0</v>
      </c>
      <c r="V136" s="376">
        <v>0</v>
      </c>
      <c r="W136" s="376">
        <v>0</v>
      </c>
      <c r="X136" s="376">
        <v>0</v>
      </c>
      <c r="Y136" s="376">
        <v>0</v>
      </c>
      <c r="Z136" s="376">
        <v>0</v>
      </c>
      <c r="AA136" s="376">
        <v>0</v>
      </c>
      <c r="AB136" s="376">
        <v>0</v>
      </c>
      <c r="AC136" s="376">
        <v>0</v>
      </c>
      <c r="AD136" s="59" t="s">
        <v>187</v>
      </c>
      <c r="AE136" s="59" t="s">
        <v>518</v>
      </c>
      <c r="AF136" s="59" t="s">
        <v>763</v>
      </c>
      <c r="AG136" s="59">
        <v>19200</v>
      </c>
      <c r="AH136" s="376">
        <v>0</v>
      </c>
      <c r="AI136" s="59">
        <v>19200</v>
      </c>
      <c r="AJ136" s="376">
        <v>0</v>
      </c>
      <c r="AK136" s="376">
        <v>0</v>
      </c>
      <c r="AL136" s="376">
        <v>0</v>
      </c>
      <c r="AM136" s="376">
        <v>0</v>
      </c>
      <c r="AN136" s="376">
        <v>0</v>
      </c>
      <c r="AO136" s="376">
        <v>0</v>
      </c>
      <c r="AP136" s="376">
        <v>0</v>
      </c>
      <c r="AQ136" s="376">
        <v>0</v>
      </c>
      <c r="AR136" s="376">
        <v>0</v>
      </c>
      <c r="AS136" s="376">
        <v>0</v>
      </c>
      <c r="AT136" s="376">
        <v>0</v>
      </c>
      <c r="AU136" s="376">
        <v>0</v>
      </c>
      <c r="AV136" s="376">
        <v>0</v>
      </c>
      <c r="AW136" s="376">
        <v>0</v>
      </c>
      <c r="AX136" s="376">
        <v>0</v>
      </c>
      <c r="AY136" s="59"/>
    </row>
    <row r="137" spans="1:51" s="72" customFormat="1" ht="114.75" x14ac:dyDescent="0.2">
      <c r="A137" s="59"/>
      <c r="C137" s="60" t="s">
        <v>42</v>
      </c>
      <c r="D137" s="72" t="s">
        <v>1300</v>
      </c>
      <c r="E137" s="72" t="s">
        <v>1310</v>
      </c>
      <c r="F137" s="377">
        <v>2017730010012</v>
      </c>
      <c r="G137" s="72" t="s">
        <v>1311</v>
      </c>
      <c r="H137" s="66" t="s">
        <v>772</v>
      </c>
      <c r="I137" s="59" t="s">
        <v>773</v>
      </c>
      <c r="J137" s="59">
        <v>1</v>
      </c>
      <c r="K137" s="63" t="s">
        <v>622</v>
      </c>
      <c r="L137" s="59">
        <v>0</v>
      </c>
      <c r="M137" s="376">
        <v>0</v>
      </c>
      <c r="N137" s="67">
        <v>0</v>
      </c>
      <c r="O137" s="376">
        <v>0</v>
      </c>
      <c r="P137" s="376">
        <v>0</v>
      </c>
      <c r="Q137" s="376">
        <v>0</v>
      </c>
      <c r="R137" s="376">
        <v>0</v>
      </c>
      <c r="S137" s="376">
        <v>0</v>
      </c>
      <c r="T137" s="376">
        <v>0</v>
      </c>
      <c r="U137" s="376">
        <v>0</v>
      </c>
      <c r="V137" s="376">
        <v>0</v>
      </c>
      <c r="W137" s="376">
        <v>0</v>
      </c>
      <c r="X137" s="376">
        <v>0</v>
      </c>
      <c r="Y137" s="376">
        <v>0</v>
      </c>
      <c r="Z137" s="376">
        <v>0</v>
      </c>
      <c r="AA137" s="376">
        <v>0</v>
      </c>
      <c r="AB137" s="376">
        <v>0</v>
      </c>
      <c r="AC137" s="376">
        <v>0</v>
      </c>
      <c r="AD137" s="59" t="s">
        <v>187</v>
      </c>
      <c r="AE137" s="59" t="s">
        <v>518</v>
      </c>
      <c r="AF137" s="59" t="s">
        <v>763</v>
      </c>
      <c r="AG137" s="59">
        <v>0</v>
      </c>
      <c r="AH137" s="376">
        <v>0</v>
      </c>
      <c r="AI137" s="59">
        <v>0</v>
      </c>
      <c r="AJ137" s="376">
        <v>0</v>
      </c>
      <c r="AK137" s="376">
        <v>0</v>
      </c>
      <c r="AL137" s="376">
        <v>0</v>
      </c>
      <c r="AM137" s="376">
        <v>0</v>
      </c>
      <c r="AN137" s="376">
        <v>0</v>
      </c>
      <c r="AO137" s="376">
        <v>0</v>
      </c>
      <c r="AP137" s="376">
        <v>0</v>
      </c>
      <c r="AQ137" s="376">
        <v>0</v>
      </c>
      <c r="AR137" s="376">
        <v>0</v>
      </c>
      <c r="AS137" s="376">
        <v>0</v>
      </c>
      <c r="AT137" s="376">
        <v>0</v>
      </c>
      <c r="AU137" s="376">
        <v>0</v>
      </c>
      <c r="AV137" s="376">
        <v>0</v>
      </c>
      <c r="AW137" s="376">
        <v>0</v>
      </c>
      <c r="AX137" s="376">
        <v>0</v>
      </c>
      <c r="AY137" s="59"/>
    </row>
    <row r="138" spans="1:51" s="72" customFormat="1" ht="114.75" x14ac:dyDescent="0.2">
      <c r="A138" s="59"/>
      <c r="C138" s="60" t="s">
        <v>42</v>
      </c>
      <c r="D138" s="72" t="s">
        <v>1300</v>
      </c>
      <c r="E138" s="72" t="s">
        <v>1310</v>
      </c>
      <c r="F138" s="377">
        <v>2017730010012</v>
      </c>
      <c r="G138" s="72" t="s">
        <v>1311</v>
      </c>
      <c r="H138" s="66" t="s">
        <v>774</v>
      </c>
      <c r="I138" s="59" t="s">
        <v>775</v>
      </c>
      <c r="J138" s="59">
        <v>1</v>
      </c>
      <c r="K138" s="63" t="s">
        <v>622</v>
      </c>
      <c r="L138" s="59">
        <v>2601772</v>
      </c>
      <c r="M138" s="376">
        <v>0</v>
      </c>
      <c r="N138" s="67">
        <v>810000</v>
      </c>
      <c r="O138" s="376">
        <v>0</v>
      </c>
      <c r="P138" s="376">
        <v>0</v>
      </c>
      <c r="Q138" s="376">
        <v>0</v>
      </c>
      <c r="R138" s="376">
        <v>0</v>
      </c>
      <c r="S138" s="376">
        <v>0</v>
      </c>
      <c r="T138" s="376">
        <v>0</v>
      </c>
      <c r="U138" s="376">
        <v>0</v>
      </c>
      <c r="V138" s="376">
        <v>0</v>
      </c>
      <c r="W138" s="376">
        <v>0</v>
      </c>
      <c r="X138" s="376">
        <v>0</v>
      </c>
      <c r="Y138" s="376">
        <v>0</v>
      </c>
      <c r="Z138" s="376">
        <v>0</v>
      </c>
      <c r="AA138" s="376">
        <v>0</v>
      </c>
      <c r="AB138" s="376">
        <v>0</v>
      </c>
      <c r="AC138" s="76">
        <v>1791772</v>
      </c>
      <c r="AD138" s="59" t="s">
        <v>187</v>
      </c>
      <c r="AE138" s="59" t="s">
        <v>518</v>
      </c>
      <c r="AF138" s="59" t="s">
        <v>763</v>
      </c>
      <c r="AG138" s="59">
        <v>2502910</v>
      </c>
      <c r="AH138" s="376">
        <v>0</v>
      </c>
      <c r="AI138" s="59">
        <v>2502910</v>
      </c>
      <c r="AJ138" s="376">
        <v>0</v>
      </c>
      <c r="AK138" s="376">
        <v>0</v>
      </c>
      <c r="AL138" s="376">
        <v>0</v>
      </c>
      <c r="AM138" s="376">
        <v>0</v>
      </c>
      <c r="AN138" s="376">
        <v>0</v>
      </c>
      <c r="AO138" s="376">
        <v>0</v>
      </c>
      <c r="AP138" s="376">
        <v>0</v>
      </c>
      <c r="AQ138" s="376">
        <v>0</v>
      </c>
      <c r="AR138" s="376">
        <v>0</v>
      </c>
      <c r="AS138" s="376">
        <v>0</v>
      </c>
      <c r="AT138" s="376">
        <v>0</v>
      </c>
      <c r="AU138" s="376">
        <v>0</v>
      </c>
      <c r="AV138" s="376">
        <v>0</v>
      </c>
      <c r="AW138" s="376">
        <v>0</v>
      </c>
      <c r="AX138" s="376">
        <v>0</v>
      </c>
      <c r="AY138" s="59"/>
    </row>
    <row r="139" spans="1:51" s="72" customFormat="1" ht="114.75" x14ac:dyDescent="0.2">
      <c r="A139" s="59"/>
      <c r="C139" s="60" t="s">
        <v>42</v>
      </c>
      <c r="D139" s="72" t="s">
        <v>1300</v>
      </c>
      <c r="E139" s="72" t="s">
        <v>1310</v>
      </c>
      <c r="F139" s="377">
        <v>2017730010012</v>
      </c>
      <c r="G139" s="72" t="s">
        <v>1311</v>
      </c>
      <c r="H139" s="66" t="s">
        <v>776</v>
      </c>
      <c r="I139" s="59" t="s">
        <v>777</v>
      </c>
      <c r="J139" s="59">
        <v>1</v>
      </c>
      <c r="K139" s="63" t="s">
        <v>622</v>
      </c>
      <c r="L139" s="59">
        <v>0</v>
      </c>
      <c r="M139" s="376">
        <v>0</v>
      </c>
      <c r="N139" s="67">
        <v>0</v>
      </c>
      <c r="O139" s="376">
        <v>0</v>
      </c>
      <c r="P139" s="376">
        <v>0</v>
      </c>
      <c r="Q139" s="376">
        <v>0</v>
      </c>
      <c r="R139" s="376">
        <v>0</v>
      </c>
      <c r="S139" s="376">
        <v>0</v>
      </c>
      <c r="T139" s="376">
        <v>0</v>
      </c>
      <c r="U139" s="376">
        <v>0</v>
      </c>
      <c r="V139" s="376">
        <v>0</v>
      </c>
      <c r="W139" s="376">
        <v>0</v>
      </c>
      <c r="X139" s="376">
        <v>0</v>
      </c>
      <c r="Y139" s="376">
        <v>0</v>
      </c>
      <c r="Z139" s="376">
        <v>0</v>
      </c>
      <c r="AA139" s="376">
        <v>0</v>
      </c>
      <c r="AB139" s="376">
        <v>0</v>
      </c>
      <c r="AC139" s="376">
        <v>0</v>
      </c>
      <c r="AD139" s="59" t="s">
        <v>187</v>
      </c>
      <c r="AE139" s="59" t="s">
        <v>518</v>
      </c>
      <c r="AF139" s="59"/>
      <c r="AG139" s="59">
        <v>0</v>
      </c>
      <c r="AH139" s="376">
        <v>0</v>
      </c>
      <c r="AI139" s="59">
        <v>0</v>
      </c>
      <c r="AJ139" s="376">
        <v>0</v>
      </c>
      <c r="AK139" s="376">
        <v>0</v>
      </c>
      <c r="AL139" s="376">
        <v>0</v>
      </c>
      <c r="AM139" s="376">
        <v>0</v>
      </c>
      <c r="AN139" s="376">
        <v>0</v>
      </c>
      <c r="AO139" s="376">
        <v>0</v>
      </c>
      <c r="AP139" s="376">
        <v>0</v>
      </c>
      <c r="AQ139" s="376">
        <v>0</v>
      </c>
      <c r="AR139" s="376">
        <v>0</v>
      </c>
      <c r="AS139" s="376">
        <v>0</v>
      </c>
      <c r="AT139" s="376">
        <v>0</v>
      </c>
      <c r="AU139" s="376">
        <v>0</v>
      </c>
      <c r="AV139" s="376">
        <v>0</v>
      </c>
      <c r="AW139" s="376">
        <v>0</v>
      </c>
      <c r="AX139" s="376">
        <v>0</v>
      </c>
      <c r="AY139" s="59"/>
    </row>
    <row r="140" spans="1:51" s="72" customFormat="1" ht="114.75" x14ac:dyDescent="0.2">
      <c r="A140" s="59"/>
      <c r="C140" s="60" t="s">
        <v>42</v>
      </c>
      <c r="D140" s="72" t="s">
        <v>1300</v>
      </c>
      <c r="E140" s="72" t="s">
        <v>1310</v>
      </c>
      <c r="F140" s="377">
        <v>2017730010012</v>
      </c>
      <c r="G140" s="72" t="s">
        <v>1311</v>
      </c>
      <c r="H140" s="66" t="s">
        <v>778</v>
      </c>
      <c r="I140" s="59" t="s">
        <v>779</v>
      </c>
      <c r="J140" s="59">
        <v>4</v>
      </c>
      <c r="K140" s="63" t="s">
        <v>622</v>
      </c>
      <c r="L140" s="59">
        <v>0</v>
      </c>
      <c r="M140" s="376">
        <v>0</v>
      </c>
      <c r="N140" s="67">
        <v>0</v>
      </c>
      <c r="O140" s="376">
        <v>0</v>
      </c>
      <c r="P140" s="376">
        <v>0</v>
      </c>
      <c r="Q140" s="376">
        <v>0</v>
      </c>
      <c r="R140" s="376">
        <v>0</v>
      </c>
      <c r="S140" s="376">
        <v>0</v>
      </c>
      <c r="T140" s="376">
        <v>0</v>
      </c>
      <c r="U140" s="376">
        <v>0</v>
      </c>
      <c r="V140" s="376">
        <v>0</v>
      </c>
      <c r="W140" s="376">
        <v>0</v>
      </c>
      <c r="X140" s="376">
        <v>0</v>
      </c>
      <c r="Y140" s="376">
        <v>0</v>
      </c>
      <c r="Z140" s="376">
        <v>0</v>
      </c>
      <c r="AA140" s="376">
        <v>0</v>
      </c>
      <c r="AB140" s="376">
        <v>0</v>
      </c>
      <c r="AC140" s="376">
        <v>0</v>
      </c>
      <c r="AD140" s="59" t="s">
        <v>187</v>
      </c>
      <c r="AE140" s="59" t="s">
        <v>518</v>
      </c>
      <c r="AF140" s="59" t="s">
        <v>763</v>
      </c>
      <c r="AG140" s="59">
        <v>0</v>
      </c>
      <c r="AH140" s="376">
        <v>0</v>
      </c>
      <c r="AI140" s="59">
        <v>0</v>
      </c>
      <c r="AJ140" s="376">
        <v>0</v>
      </c>
      <c r="AK140" s="376">
        <v>0</v>
      </c>
      <c r="AL140" s="376">
        <v>0</v>
      </c>
      <c r="AM140" s="376">
        <v>0</v>
      </c>
      <c r="AN140" s="376">
        <v>0</v>
      </c>
      <c r="AO140" s="376">
        <v>0</v>
      </c>
      <c r="AP140" s="376">
        <v>0</v>
      </c>
      <c r="AQ140" s="376">
        <v>0</v>
      </c>
      <c r="AR140" s="376">
        <v>0</v>
      </c>
      <c r="AS140" s="376">
        <v>0</v>
      </c>
      <c r="AT140" s="376">
        <v>0</v>
      </c>
      <c r="AU140" s="376">
        <v>0</v>
      </c>
      <c r="AV140" s="376">
        <v>0</v>
      </c>
      <c r="AW140" s="376">
        <v>0</v>
      </c>
      <c r="AX140" s="376">
        <v>0</v>
      </c>
      <c r="AY140" s="59"/>
    </row>
    <row r="141" spans="1:51" s="72" customFormat="1" ht="114.75" x14ac:dyDescent="0.2">
      <c r="A141" s="59"/>
      <c r="C141" s="60" t="s">
        <v>42</v>
      </c>
      <c r="D141" s="72" t="s">
        <v>1300</v>
      </c>
      <c r="E141" s="72" t="s">
        <v>1310</v>
      </c>
      <c r="F141" s="377">
        <v>2017730010012</v>
      </c>
      <c r="G141" s="72" t="s">
        <v>1311</v>
      </c>
      <c r="H141" s="66" t="s">
        <v>780</v>
      </c>
      <c r="I141" s="59" t="s">
        <v>781</v>
      </c>
      <c r="J141" s="59">
        <v>1</v>
      </c>
      <c r="K141" s="63" t="s">
        <v>622</v>
      </c>
      <c r="L141" s="59">
        <v>0</v>
      </c>
      <c r="M141" s="376">
        <v>0</v>
      </c>
      <c r="N141" s="67">
        <v>0</v>
      </c>
      <c r="O141" s="376">
        <v>0</v>
      </c>
      <c r="P141" s="376">
        <v>0</v>
      </c>
      <c r="Q141" s="376">
        <v>0</v>
      </c>
      <c r="R141" s="376">
        <v>0</v>
      </c>
      <c r="S141" s="376">
        <v>0</v>
      </c>
      <c r="T141" s="376">
        <v>0</v>
      </c>
      <c r="U141" s="376">
        <v>0</v>
      </c>
      <c r="V141" s="376">
        <v>0</v>
      </c>
      <c r="W141" s="376">
        <v>0</v>
      </c>
      <c r="X141" s="376">
        <v>0</v>
      </c>
      <c r="Y141" s="376">
        <v>0</v>
      </c>
      <c r="Z141" s="376">
        <v>0</v>
      </c>
      <c r="AA141" s="376">
        <v>0</v>
      </c>
      <c r="AB141" s="376">
        <v>0</v>
      </c>
      <c r="AC141" s="376">
        <v>0</v>
      </c>
      <c r="AD141" s="59" t="s">
        <v>187</v>
      </c>
      <c r="AE141" s="59" t="s">
        <v>518</v>
      </c>
      <c r="AF141" s="59" t="s">
        <v>763</v>
      </c>
      <c r="AG141" s="59">
        <v>0</v>
      </c>
      <c r="AH141" s="376">
        <v>0</v>
      </c>
      <c r="AI141" s="59">
        <v>0</v>
      </c>
      <c r="AJ141" s="376">
        <v>0</v>
      </c>
      <c r="AK141" s="376">
        <v>0</v>
      </c>
      <c r="AL141" s="376">
        <v>0</v>
      </c>
      <c r="AM141" s="376">
        <v>0</v>
      </c>
      <c r="AN141" s="376">
        <v>0</v>
      </c>
      <c r="AO141" s="376">
        <v>0</v>
      </c>
      <c r="AP141" s="376">
        <v>0</v>
      </c>
      <c r="AQ141" s="376">
        <v>0</v>
      </c>
      <c r="AR141" s="376">
        <v>0</v>
      </c>
      <c r="AS141" s="376">
        <v>0</v>
      </c>
      <c r="AT141" s="376">
        <v>0</v>
      </c>
      <c r="AU141" s="376">
        <v>0</v>
      </c>
      <c r="AV141" s="376">
        <v>0</v>
      </c>
      <c r="AW141" s="376">
        <v>0</v>
      </c>
      <c r="AX141" s="376">
        <v>0</v>
      </c>
      <c r="AY141" s="59"/>
    </row>
    <row r="142" spans="1:51" s="72" customFormat="1" ht="114.75" x14ac:dyDescent="0.2">
      <c r="A142" s="59"/>
      <c r="C142" s="60" t="s">
        <v>42</v>
      </c>
      <c r="D142" s="72" t="s">
        <v>1300</v>
      </c>
      <c r="E142" s="72" t="s">
        <v>1310</v>
      </c>
      <c r="F142" s="377">
        <v>2017730010012</v>
      </c>
      <c r="G142" s="72" t="s">
        <v>1311</v>
      </c>
      <c r="H142" s="66" t="s">
        <v>782</v>
      </c>
      <c r="I142" s="59" t="s">
        <v>783</v>
      </c>
      <c r="J142" s="59">
        <v>1</v>
      </c>
      <c r="K142" s="63" t="s">
        <v>622</v>
      </c>
      <c r="L142" s="59">
        <v>40000</v>
      </c>
      <c r="M142" s="376">
        <v>0</v>
      </c>
      <c r="N142" s="67">
        <v>40000</v>
      </c>
      <c r="O142" s="376">
        <v>0</v>
      </c>
      <c r="P142" s="376">
        <v>0</v>
      </c>
      <c r="Q142" s="376">
        <v>0</v>
      </c>
      <c r="R142" s="376">
        <v>0</v>
      </c>
      <c r="S142" s="376">
        <v>0</v>
      </c>
      <c r="T142" s="376">
        <v>0</v>
      </c>
      <c r="U142" s="376">
        <v>0</v>
      </c>
      <c r="V142" s="376">
        <v>0</v>
      </c>
      <c r="W142" s="376">
        <v>0</v>
      </c>
      <c r="X142" s="376">
        <v>0</v>
      </c>
      <c r="Y142" s="376">
        <v>0</v>
      </c>
      <c r="Z142" s="376">
        <v>0</v>
      </c>
      <c r="AA142" s="376">
        <v>0</v>
      </c>
      <c r="AB142" s="376">
        <v>0</v>
      </c>
      <c r="AC142" s="376">
        <v>0</v>
      </c>
      <c r="AD142" s="59" t="s">
        <v>187</v>
      </c>
      <c r="AE142" s="59" t="s">
        <v>518</v>
      </c>
      <c r="AF142" s="59" t="s">
        <v>763</v>
      </c>
      <c r="AG142" s="59">
        <v>0</v>
      </c>
      <c r="AH142" s="376">
        <v>0</v>
      </c>
      <c r="AI142" s="59">
        <v>0</v>
      </c>
      <c r="AJ142" s="376">
        <v>0</v>
      </c>
      <c r="AK142" s="376">
        <v>0</v>
      </c>
      <c r="AL142" s="376">
        <v>0</v>
      </c>
      <c r="AM142" s="376">
        <v>0</v>
      </c>
      <c r="AN142" s="376">
        <v>0</v>
      </c>
      <c r="AO142" s="376">
        <v>0</v>
      </c>
      <c r="AP142" s="376">
        <v>0</v>
      </c>
      <c r="AQ142" s="376">
        <v>0</v>
      </c>
      <c r="AR142" s="376">
        <v>0</v>
      </c>
      <c r="AS142" s="376">
        <v>0</v>
      </c>
      <c r="AT142" s="376">
        <v>0</v>
      </c>
      <c r="AU142" s="376">
        <v>0</v>
      </c>
      <c r="AV142" s="376">
        <v>0</v>
      </c>
      <c r="AW142" s="376">
        <v>0</v>
      </c>
      <c r="AX142" s="376">
        <v>0</v>
      </c>
      <c r="AY142" s="59"/>
    </row>
    <row r="143" spans="1:51" s="72" customFormat="1" ht="114.75" x14ac:dyDescent="0.2">
      <c r="A143" s="59"/>
      <c r="C143" s="60" t="s">
        <v>42</v>
      </c>
      <c r="D143" s="72" t="s">
        <v>1300</v>
      </c>
      <c r="E143" s="72" t="s">
        <v>1310</v>
      </c>
      <c r="F143" s="377">
        <v>2017730010012</v>
      </c>
      <c r="G143" s="72" t="s">
        <v>1311</v>
      </c>
      <c r="H143" s="66" t="s">
        <v>784</v>
      </c>
      <c r="I143" s="59" t="s">
        <v>785</v>
      </c>
      <c r="J143" s="59">
        <v>2</v>
      </c>
      <c r="K143" s="63" t="s">
        <v>622</v>
      </c>
      <c r="L143" s="59">
        <v>12000</v>
      </c>
      <c r="M143" s="376">
        <v>0</v>
      </c>
      <c r="N143" s="67">
        <v>12000</v>
      </c>
      <c r="O143" s="376">
        <v>0</v>
      </c>
      <c r="P143" s="376">
        <v>0</v>
      </c>
      <c r="Q143" s="376">
        <v>0</v>
      </c>
      <c r="R143" s="376">
        <v>0</v>
      </c>
      <c r="S143" s="376">
        <v>0</v>
      </c>
      <c r="T143" s="376">
        <v>0</v>
      </c>
      <c r="U143" s="376">
        <v>0</v>
      </c>
      <c r="V143" s="376">
        <v>0</v>
      </c>
      <c r="W143" s="376">
        <v>0</v>
      </c>
      <c r="X143" s="376">
        <v>0</v>
      </c>
      <c r="Y143" s="376">
        <v>0</v>
      </c>
      <c r="Z143" s="376">
        <v>0</v>
      </c>
      <c r="AA143" s="376">
        <v>0</v>
      </c>
      <c r="AB143" s="376">
        <v>0</v>
      </c>
      <c r="AC143" s="376">
        <v>0</v>
      </c>
      <c r="AD143" s="59" t="s">
        <v>187</v>
      </c>
      <c r="AE143" s="59" t="s">
        <v>518</v>
      </c>
      <c r="AF143" s="59" t="s">
        <v>763</v>
      </c>
      <c r="AG143" s="59">
        <v>0</v>
      </c>
      <c r="AH143" s="376">
        <v>0</v>
      </c>
      <c r="AI143" s="59">
        <v>0</v>
      </c>
      <c r="AJ143" s="376">
        <v>0</v>
      </c>
      <c r="AK143" s="376">
        <v>0</v>
      </c>
      <c r="AL143" s="376">
        <v>0</v>
      </c>
      <c r="AM143" s="376">
        <v>0</v>
      </c>
      <c r="AN143" s="376">
        <v>0</v>
      </c>
      <c r="AO143" s="376">
        <v>0</v>
      </c>
      <c r="AP143" s="376">
        <v>0</v>
      </c>
      <c r="AQ143" s="376">
        <v>0</v>
      </c>
      <c r="AR143" s="376">
        <v>0</v>
      </c>
      <c r="AS143" s="376">
        <v>0</v>
      </c>
      <c r="AT143" s="376">
        <v>0</v>
      </c>
      <c r="AU143" s="376">
        <v>0</v>
      </c>
      <c r="AV143" s="376">
        <v>0</v>
      </c>
      <c r="AW143" s="376">
        <v>0</v>
      </c>
      <c r="AX143" s="376">
        <v>0</v>
      </c>
      <c r="AY143" s="59"/>
    </row>
    <row r="144" spans="1:51" s="72" customFormat="1" ht="114.75" x14ac:dyDescent="0.2">
      <c r="A144" s="59"/>
      <c r="C144" s="60" t="s">
        <v>42</v>
      </c>
      <c r="D144" s="72" t="s">
        <v>1300</v>
      </c>
      <c r="E144" s="72" t="s">
        <v>1310</v>
      </c>
      <c r="F144" s="377">
        <v>2017730010012</v>
      </c>
      <c r="G144" s="72" t="s">
        <v>1311</v>
      </c>
      <c r="H144" s="66" t="s">
        <v>786</v>
      </c>
      <c r="I144" s="59" t="s">
        <v>787</v>
      </c>
      <c r="J144" s="59">
        <v>1</v>
      </c>
      <c r="K144" s="63" t="s">
        <v>622</v>
      </c>
      <c r="L144" s="59">
        <v>50000</v>
      </c>
      <c r="M144" s="376">
        <v>0</v>
      </c>
      <c r="N144" s="67">
        <v>50000</v>
      </c>
      <c r="O144" s="376">
        <v>0</v>
      </c>
      <c r="P144" s="376">
        <v>0</v>
      </c>
      <c r="Q144" s="376">
        <v>0</v>
      </c>
      <c r="R144" s="376">
        <v>0</v>
      </c>
      <c r="S144" s="376">
        <v>0</v>
      </c>
      <c r="T144" s="376">
        <v>0</v>
      </c>
      <c r="U144" s="376">
        <v>0</v>
      </c>
      <c r="V144" s="376">
        <v>0</v>
      </c>
      <c r="W144" s="376">
        <v>0</v>
      </c>
      <c r="X144" s="376">
        <v>0</v>
      </c>
      <c r="Y144" s="376">
        <v>0</v>
      </c>
      <c r="Z144" s="376">
        <v>0</v>
      </c>
      <c r="AA144" s="376">
        <v>0</v>
      </c>
      <c r="AB144" s="376">
        <v>0</v>
      </c>
      <c r="AC144" s="376">
        <v>0</v>
      </c>
      <c r="AD144" s="59" t="s">
        <v>187</v>
      </c>
      <c r="AE144" s="59" t="s">
        <v>518</v>
      </c>
      <c r="AF144" s="59" t="s">
        <v>763</v>
      </c>
      <c r="AG144" s="59">
        <v>26981</v>
      </c>
      <c r="AH144" s="376">
        <v>0</v>
      </c>
      <c r="AI144" s="59">
        <v>26981</v>
      </c>
      <c r="AJ144" s="376">
        <v>0</v>
      </c>
      <c r="AK144" s="376">
        <v>0</v>
      </c>
      <c r="AL144" s="376">
        <v>0</v>
      </c>
      <c r="AM144" s="376">
        <v>0</v>
      </c>
      <c r="AN144" s="376">
        <v>0</v>
      </c>
      <c r="AO144" s="376">
        <v>0</v>
      </c>
      <c r="AP144" s="376">
        <v>0</v>
      </c>
      <c r="AQ144" s="376">
        <v>0</v>
      </c>
      <c r="AR144" s="376">
        <v>0</v>
      </c>
      <c r="AS144" s="376">
        <v>0</v>
      </c>
      <c r="AT144" s="376">
        <v>0</v>
      </c>
      <c r="AU144" s="376">
        <v>0</v>
      </c>
      <c r="AV144" s="376">
        <v>0</v>
      </c>
      <c r="AW144" s="376">
        <v>0</v>
      </c>
      <c r="AX144" s="376">
        <v>0</v>
      </c>
      <c r="AY144" s="59"/>
    </row>
    <row r="145" spans="1:71" s="72" customFormat="1" ht="114.75" x14ac:dyDescent="0.2">
      <c r="A145" s="59"/>
      <c r="C145" s="60" t="s">
        <v>42</v>
      </c>
      <c r="D145" s="72" t="s">
        <v>1300</v>
      </c>
      <c r="E145" s="72" t="s">
        <v>1310</v>
      </c>
      <c r="F145" s="377">
        <v>2017730010012</v>
      </c>
      <c r="G145" s="72" t="s">
        <v>1311</v>
      </c>
      <c r="H145" s="66" t="s">
        <v>788</v>
      </c>
      <c r="I145" s="59" t="s">
        <v>789</v>
      </c>
      <c r="J145" s="59">
        <v>1</v>
      </c>
      <c r="K145" s="63" t="s">
        <v>622</v>
      </c>
      <c r="L145" s="59">
        <v>0</v>
      </c>
      <c r="M145" s="376">
        <v>0</v>
      </c>
      <c r="N145" s="67">
        <v>0</v>
      </c>
      <c r="O145" s="376">
        <v>0</v>
      </c>
      <c r="P145" s="376">
        <v>0</v>
      </c>
      <c r="Q145" s="376">
        <v>0</v>
      </c>
      <c r="R145" s="376">
        <v>0</v>
      </c>
      <c r="S145" s="376">
        <v>0</v>
      </c>
      <c r="T145" s="376">
        <v>0</v>
      </c>
      <c r="U145" s="376">
        <v>0</v>
      </c>
      <c r="V145" s="376">
        <v>0</v>
      </c>
      <c r="W145" s="376">
        <v>0</v>
      </c>
      <c r="X145" s="376">
        <v>0</v>
      </c>
      <c r="Y145" s="376">
        <v>0</v>
      </c>
      <c r="Z145" s="376">
        <v>0</v>
      </c>
      <c r="AA145" s="376">
        <v>0</v>
      </c>
      <c r="AB145" s="376">
        <v>0</v>
      </c>
      <c r="AC145" s="376">
        <v>0</v>
      </c>
      <c r="AD145" s="59" t="s">
        <v>187</v>
      </c>
      <c r="AE145" s="59" t="s">
        <v>518</v>
      </c>
      <c r="AF145" s="59" t="s">
        <v>763</v>
      </c>
      <c r="AG145" s="59">
        <v>0</v>
      </c>
      <c r="AH145" s="376">
        <v>0</v>
      </c>
      <c r="AI145" s="59">
        <v>0</v>
      </c>
      <c r="AJ145" s="376">
        <v>0</v>
      </c>
      <c r="AK145" s="376">
        <v>0</v>
      </c>
      <c r="AL145" s="376">
        <v>0</v>
      </c>
      <c r="AM145" s="376">
        <v>0</v>
      </c>
      <c r="AN145" s="376">
        <v>0</v>
      </c>
      <c r="AO145" s="376">
        <v>0</v>
      </c>
      <c r="AP145" s="376">
        <v>0</v>
      </c>
      <c r="AQ145" s="376">
        <v>0</v>
      </c>
      <c r="AR145" s="376">
        <v>0</v>
      </c>
      <c r="AS145" s="376">
        <v>0</v>
      </c>
      <c r="AT145" s="376">
        <v>0</v>
      </c>
      <c r="AU145" s="376">
        <v>0</v>
      </c>
      <c r="AV145" s="376">
        <v>0</v>
      </c>
      <c r="AW145" s="376">
        <v>0</v>
      </c>
      <c r="AX145" s="376">
        <v>0</v>
      </c>
      <c r="AY145" s="59"/>
    </row>
    <row r="146" spans="1:71" s="72" customFormat="1" ht="114.75" x14ac:dyDescent="0.2">
      <c r="A146" s="59"/>
      <c r="C146" s="60" t="s">
        <v>42</v>
      </c>
      <c r="D146" s="72" t="s">
        <v>1300</v>
      </c>
      <c r="E146" s="72" t="s">
        <v>1310</v>
      </c>
      <c r="F146" s="377">
        <v>2017730010012</v>
      </c>
      <c r="G146" s="72" t="s">
        <v>1311</v>
      </c>
      <c r="H146" s="66" t="s">
        <v>790</v>
      </c>
      <c r="I146" s="59" t="s">
        <v>791</v>
      </c>
      <c r="J146" s="59">
        <v>1</v>
      </c>
      <c r="K146" s="63" t="s">
        <v>622</v>
      </c>
      <c r="L146" s="59">
        <v>0</v>
      </c>
      <c r="M146" s="376">
        <v>0</v>
      </c>
      <c r="N146" s="67">
        <v>0</v>
      </c>
      <c r="O146" s="376">
        <v>0</v>
      </c>
      <c r="P146" s="376">
        <v>0</v>
      </c>
      <c r="Q146" s="376">
        <v>0</v>
      </c>
      <c r="R146" s="376">
        <v>0</v>
      </c>
      <c r="S146" s="376">
        <v>0</v>
      </c>
      <c r="T146" s="376">
        <v>0</v>
      </c>
      <c r="U146" s="376">
        <v>0</v>
      </c>
      <c r="V146" s="376">
        <v>0</v>
      </c>
      <c r="W146" s="376">
        <v>0</v>
      </c>
      <c r="X146" s="376">
        <v>0</v>
      </c>
      <c r="Y146" s="376">
        <v>0</v>
      </c>
      <c r="Z146" s="376">
        <v>0</v>
      </c>
      <c r="AA146" s="376">
        <v>0</v>
      </c>
      <c r="AB146" s="376">
        <v>0</v>
      </c>
      <c r="AC146" s="376">
        <v>0</v>
      </c>
      <c r="AD146" s="59" t="s">
        <v>187</v>
      </c>
      <c r="AE146" s="59" t="s">
        <v>518</v>
      </c>
      <c r="AF146" s="59" t="s">
        <v>763</v>
      </c>
      <c r="AG146" s="59">
        <v>0</v>
      </c>
      <c r="AH146" s="376">
        <v>0</v>
      </c>
      <c r="AI146" s="59">
        <v>0</v>
      </c>
      <c r="AJ146" s="376">
        <v>0</v>
      </c>
      <c r="AK146" s="376">
        <v>0</v>
      </c>
      <c r="AL146" s="376">
        <v>0</v>
      </c>
      <c r="AM146" s="376">
        <v>0</v>
      </c>
      <c r="AN146" s="376">
        <v>0</v>
      </c>
      <c r="AO146" s="376">
        <v>0</v>
      </c>
      <c r="AP146" s="376">
        <v>0</v>
      </c>
      <c r="AQ146" s="376">
        <v>0</v>
      </c>
      <c r="AR146" s="376">
        <v>0</v>
      </c>
      <c r="AS146" s="376">
        <v>0</v>
      </c>
      <c r="AT146" s="376">
        <v>0</v>
      </c>
      <c r="AU146" s="376">
        <v>0</v>
      </c>
      <c r="AV146" s="376">
        <v>0</v>
      </c>
      <c r="AW146" s="376">
        <v>0</v>
      </c>
      <c r="AX146" s="376">
        <v>0</v>
      </c>
      <c r="AY146" s="59"/>
    </row>
    <row r="147" spans="1:71" s="72" customFormat="1" ht="114.75" x14ac:dyDescent="0.2">
      <c r="A147" s="59"/>
      <c r="C147" s="60" t="s">
        <v>42</v>
      </c>
      <c r="D147" s="72" t="s">
        <v>1300</v>
      </c>
      <c r="E147" s="72" t="s">
        <v>1310</v>
      </c>
      <c r="F147" s="377">
        <v>2017730010012</v>
      </c>
      <c r="G147" s="72" t="s">
        <v>1311</v>
      </c>
      <c r="H147" s="66" t="s">
        <v>792</v>
      </c>
      <c r="I147" s="59" t="s">
        <v>793</v>
      </c>
      <c r="J147" s="59">
        <v>1</v>
      </c>
      <c r="K147" s="63" t="s">
        <v>622</v>
      </c>
      <c r="L147" s="59">
        <v>5000</v>
      </c>
      <c r="M147" s="376">
        <v>0</v>
      </c>
      <c r="N147" s="67">
        <v>5000</v>
      </c>
      <c r="O147" s="376">
        <v>0</v>
      </c>
      <c r="P147" s="376">
        <v>0</v>
      </c>
      <c r="Q147" s="376">
        <v>0</v>
      </c>
      <c r="R147" s="376">
        <v>0</v>
      </c>
      <c r="S147" s="376">
        <v>0</v>
      </c>
      <c r="T147" s="376">
        <v>0</v>
      </c>
      <c r="U147" s="376">
        <v>0</v>
      </c>
      <c r="V147" s="376">
        <v>0</v>
      </c>
      <c r="W147" s="376">
        <v>0</v>
      </c>
      <c r="X147" s="376">
        <v>0</v>
      </c>
      <c r="Y147" s="376">
        <v>0</v>
      </c>
      <c r="Z147" s="376">
        <v>0</v>
      </c>
      <c r="AA147" s="376">
        <v>0</v>
      </c>
      <c r="AB147" s="376">
        <v>0</v>
      </c>
      <c r="AC147" s="376">
        <v>0</v>
      </c>
      <c r="AD147" s="59" t="s">
        <v>187</v>
      </c>
      <c r="AE147" s="59" t="s">
        <v>518</v>
      </c>
      <c r="AF147" s="59" t="s">
        <v>763</v>
      </c>
      <c r="AG147" s="59">
        <v>0</v>
      </c>
      <c r="AH147" s="376">
        <v>0</v>
      </c>
      <c r="AI147" s="59">
        <v>0</v>
      </c>
      <c r="AJ147" s="376">
        <v>0</v>
      </c>
      <c r="AK147" s="376">
        <v>0</v>
      </c>
      <c r="AL147" s="376">
        <v>0</v>
      </c>
      <c r="AM147" s="376">
        <v>0</v>
      </c>
      <c r="AN147" s="376">
        <v>0</v>
      </c>
      <c r="AO147" s="376">
        <v>0</v>
      </c>
      <c r="AP147" s="376">
        <v>0</v>
      </c>
      <c r="AQ147" s="376">
        <v>0</v>
      </c>
      <c r="AR147" s="376">
        <v>0</v>
      </c>
      <c r="AS147" s="376">
        <v>0</v>
      </c>
      <c r="AT147" s="376">
        <v>0</v>
      </c>
      <c r="AU147" s="376">
        <v>0</v>
      </c>
      <c r="AV147" s="376">
        <v>0</v>
      </c>
      <c r="AW147" s="376">
        <v>0</v>
      </c>
      <c r="AX147" s="376">
        <v>0</v>
      </c>
      <c r="AY147" s="59"/>
    </row>
    <row r="148" spans="1:71" s="72" customFormat="1" ht="114.75" x14ac:dyDescent="0.2">
      <c r="A148" s="59"/>
      <c r="C148" s="60" t="s">
        <v>42</v>
      </c>
      <c r="D148" s="72" t="s">
        <v>1300</v>
      </c>
      <c r="E148" s="72" t="s">
        <v>1310</v>
      </c>
      <c r="F148" s="377">
        <v>2017730010012</v>
      </c>
      <c r="G148" s="72" t="s">
        <v>1311</v>
      </c>
      <c r="H148" s="66" t="s">
        <v>794</v>
      </c>
      <c r="I148" s="59" t="s">
        <v>795</v>
      </c>
      <c r="J148" s="59">
        <v>1</v>
      </c>
      <c r="K148" s="63" t="s">
        <v>622</v>
      </c>
      <c r="L148" s="59">
        <v>0</v>
      </c>
      <c r="M148" s="376">
        <v>0</v>
      </c>
      <c r="N148" s="67">
        <v>0</v>
      </c>
      <c r="O148" s="376">
        <v>0</v>
      </c>
      <c r="P148" s="376">
        <v>0</v>
      </c>
      <c r="Q148" s="376">
        <v>0</v>
      </c>
      <c r="R148" s="376">
        <v>0</v>
      </c>
      <c r="S148" s="376">
        <v>0</v>
      </c>
      <c r="T148" s="376">
        <v>0</v>
      </c>
      <c r="U148" s="376">
        <v>0</v>
      </c>
      <c r="V148" s="376">
        <v>0</v>
      </c>
      <c r="W148" s="376">
        <v>0</v>
      </c>
      <c r="X148" s="376">
        <v>0</v>
      </c>
      <c r="Y148" s="376">
        <v>0</v>
      </c>
      <c r="Z148" s="376">
        <v>0</v>
      </c>
      <c r="AA148" s="376">
        <v>0</v>
      </c>
      <c r="AB148" s="376">
        <v>0</v>
      </c>
      <c r="AC148" s="376">
        <v>0</v>
      </c>
      <c r="AD148" s="59" t="s">
        <v>187</v>
      </c>
      <c r="AE148" s="59" t="s">
        <v>518</v>
      </c>
      <c r="AF148" s="59" t="s">
        <v>763</v>
      </c>
      <c r="AG148" s="59">
        <v>0</v>
      </c>
      <c r="AH148" s="376">
        <v>0</v>
      </c>
      <c r="AI148" s="59">
        <v>0</v>
      </c>
      <c r="AJ148" s="376">
        <v>0</v>
      </c>
      <c r="AK148" s="376">
        <v>0</v>
      </c>
      <c r="AL148" s="376">
        <v>0</v>
      </c>
      <c r="AM148" s="376">
        <v>0</v>
      </c>
      <c r="AN148" s="376">
        <v>0</v>
      </c>
      <c r="AO148" s="376">
        <v>0</v>
      </c>
      <c r="AP148" s="376">
        <v>0</v>
      </c>
      <c r="AQ148" s="376">
        <v>0</v>
      </c>
      <c r="AR148" s="376">
        <v>0</v>
      </c>
      <c r="AS148" s="376">
        <v>0</v>
      </c>
      <c r="AT148" s="376">
        <v>0</v>
      </c>
      <c r="AU148" s="376">
        <v>0</v>
      </c>
      <c r="AV148" s="376">
        <v>0</v>
      </c>
      <c r="AW148" s="376">
        <v>0</v>
      </c>
      <c r="AX148" s="376">
        <v>0</v>
      </c>
      <c r="AY148" s="59"/>
    </row>
    <row r="149" spans="1:71" s="72" customFormat="1" ht="114.75" x14ac:dyDescent="0.2">
      <c r="A149" s="59"/>
      <c r="C149" s="60" t="s">
        <v>42</v>
      </c>
      <c r="D149" s="72" t="s">
        <v>1300</v>
      </c>
      <c r="E149" s="72" t="s">
        <v>1310</v>
      </c>
      <c r="F149" s="377">
        <v>2017730010012</v>
      </c>
      <c r="G149" s="72" t="s">
        <v>1311</v>
      </c>
      <c r="H149" s="66" t="s">
        <v>796</v>
      </c>
      <c r="I149" s="59" t="s">
        <v>797</v>
      </c>
      <c r="J149" s="59">
        <v>2</v>
      </c>
      <c r="K149" s="63" t="s">
        <v>622</v>
      </c>
      <c r="L149" s="59">
        <v>53000</v>
      </c>
      <c r="M149" s="376">
        <v>0</v>
      </c>
      <c r="N149" s="67">
        <v>53000</v>
      </c>
      <c r="O149" s="376">
        <v>0</v>
      </c>
      <c r="P149" s="376">
        <v>0</v>
      </c>
      <c r="Q149" s="376">
        <v>0</v>
      </c>
      <c r="R149" s="376">
        <v>0</v>
      </c>
      <c r="S149" s="376">
        <v>0</v>
      </c>
      <c r="T149" s="376">
        <v>0</v>
      </c>
      <c r="U149" s="376">
        <v>0</v>
      </c>
      <c r="V149" s="376">
        <v>0</v>
      </c>
      <c r="W149" s="376">
        <v>0</v>
      </c>
      <c r="X149" s="376">
        <v>0</v>
      </c>
      <c r="Y149" s="376">
        <v>0</v>
      </c>
      <c r="Z149" s="376">
        <v>0</v>
      </c>
      <c r="AA149" s="376">
        <v>0</v>
      </c>
      <c r="AB149" s="376">
        <v>0</v>
      </c>
      <c r="AC149" s="376">
        <v>0</v>
      </c>
      <c r="AD149" s="59" t="s">
        <v>187</v>
      </c>
      <c r="AE149" s="59" t="s">
        <v>518</v>
      </c>
      <c r="AF149" s="59" t="s">
        <v>763</v>
      </c>
      <c r="AG149" s="59">
        <v>38400</v>
      </c>
      <c r="AH149" s="376">
        <v>0</v>
      </c>
      <c r="AI149" s="59">
        <v>38400</v>
      </c>
      <c r="AJ149" s="376">
        <v>0</v>
      </c>
      <c r="AK149" s="376">
        <v>0</v>
      </c>
      <c r="AL149" s="376">
        <v>0</v>
      </c>
      <c r="AM149" s="376">
        <v>0</v>
      </c>
      <c r="AN149" s="376">
        <v>0</v>
      </c>
      <c r="AO149" s="376">
        <v>0</v>
      </c>
      <c r="AP149" s="376">
        <v>0</v>
      </c>
      <c r="AQ149" s="376">
        <v>0</v>
      </c>
      <c r="AR149" s="376">
        <v>0</v>
      </c>
      <c r="AS149" s="376">
        <v>0</v>
      </c>
      <c r="AT149" s="376">
        <v>0</v>
      </c>
      <c r="AU149" s="376">
        <v>0</v>
      </c>
      <c r="AV149" s="376">
        <v>0</v>
      </c>
      <c r="AW149" s="376">
        <v>0</v>
      </c>
      <c r="AX149" s="376">
        <v>0</v>
      </c>
      <c r="AY149" s="59"/>
    </row>
    <row r="150" spans="1:71" s="72" customFormat="1" ht="114.75" x14ac:dyDescent="0.2">
      <c r="A150" s="59"/>
      <c r="C150" s="60" t="s">
        <v>42</v>
      </c>
      <c r="D150" s="72" t="s">
        <v>1300</v>
      </c>
      <c r="E150" s="72" t="s">
        <v>1310</v>
      </c>
      <c r="F150" s="377">
        <v>2017730010012</v>
      </c>
      <c r="G150" s="72" t="s">
        <v>1311</v>
      </c>
      <c r="H150" s="66" t="s">
        <v>798</v>
      </c>
      <c r="I150" s="59" t="s">
        <v>799</v>
      </c>
      <c r="J150" s="59">
        <v>1</v>
      </c>
      <c r="K150" s="63" t="s">
        <v>622</v>
      </c>
      <c r="L150" s="59">
        <v>0</v>
      </c>
      <c r="M150" s="376">
        <v>0</v>
      </c>
      <c r="N150" s="67">
        <v>0</v>
      </c>
      <c r="O150" s="376">
        <v>0</v>
      </c>
      <c r="P150" s="376">
        <v>0</v>
      </c>
      <c r="Q150" s="376">
        <v>0</v>
      </c>
      <c r="R150" s="376">
        <v>0</v>
      </c>
      <c r="S150" s="376">
        <v>0</v>
      </c>
      <c r="T150" s="376">
        <v>0</v>
      </c>
      <c r="U150" s="376">
        <v>0</v>
      </c>
      <c r="V150" s="376">
        <v>0</v>
      </c>
      <c r="W150" s="376">
        <v>0</v>
      </c>
      <c r="X150" s="376">
        <v>0</v>
      </c>
      <c r="Y150" s="376">
        <v>0</v>
      </c>
      <c r="Z150" s="376">
        <v>0</v>
      </c>
      <c r="AA150" s="376">
        <v>0</v>
      </c>
      <c r="AB150" s="376">
        <v>0</v>
      </c>
      <c r="AC150" s="376">
        <v>0</v>
      </c>
      <c r="AD150" s="59" t="s">
        <v>187</v>
      </c>
      <c r="AE150" s="59" t="s">
        <v>518</v>
      </c>
      <c r="AF150" s="59" t="s">
        <v>763</v>
      </c>
      <c r="AG150" s="59">
        <v>0</v>
      </c>
      <c r="AH150" s="376">
        <v>0</v>
      </c>
      <c r="AI150" s="59">
        <v>0</v>
      </c>
      <c r="AJ150" s="376">
        <v>0</v>
      </c>
      <c r="AK150" s="376">
        <v>0</v>
      </c>
      <c r="AL150" s="376">
        <v>0</v>
      </c>
      <c r="AM150" s="376">
        <v>0</v>
      </c>
      <c r="AN150" s="376">
        <v>0</v>
      </c>
      <c r="AO150" s="376">
        <v>0</v>
      </c>
      <c r="AP150" s="376">
        <v>0</v>
      </c>
      <c r="AQ150" s="376">
        <v>0</v>
      </c>
      <c r="AR150" s="376">
        <v>0</v>
      </c>
      <c r="AS150" s="376">
        <v>0</v>
      </c>
      <c r="AT150" s="376">
        <v>0</v>
      </c>
      <c r="AU150" s="376">
        <v>0</v>
      </c>
      <c r="AV150" s="376">
        <v>0</v>
      </c>
      <c r="AW150" s="376">
        <v>0</v>
      </c>
      <c r="AX150" s="376">
        <v>0</v>
      </c>
      <c r="AY150" s="59"/>
    </row>
    <row r="151" spans="1:71" s="72" customFormat="1" ht="114.75" x14ac:dyDescent="0.2">
      <c r="A151" s="59"/>
      <c r="C151" s="60" t="s">
        <v>42</v>
      </c>
      <c r="D151" s="72" t="s">
        <v>1300</v>
      </c>
      <c r="E151" s="72" t="s">
        <v>1310</v>
      </c>
      <c r="F151" s="377">
        <v>2017730010012</v>
      </c>
      <c r="G151" s="72" t="s">
        <v>1311</v>
      </c>
      <c r="H151" s="66" t="s">
        <v>800</v>
      </c>
      <c r="I151" s="59" t="s">
        <v>801</v>
      </c>
      <c r="J151" s="59">
        <v>1</v>
      </c>
      <c r="K151" s="63" t="s">
        <v>622</v>
      </c>
      <c r="L151" s="59">
        <v>0</v>
      </c>
      <c r="M151" s="376">
        <v>0</v>
      </c>
      <c r="N151" s="67">
        <v>0</v>
      </c>
      <c r="O151" s="376">
        <v>0</v>
      </c>
      <c r="P151" s="376">
        <v>0</v>
      </c>
      <c r="Q151" s="376">
        <v>0</v>
      </c>
      <c r="R151" s="376">
        <v>0</v>
      </c>
      <c r="S151" s="376">
        <v>0</v>
      </c>
      <c r="T151" s="376">
        <v>0</v>
      </c>
      <c r="U151" s="376">
        <v>0</v>
      </c>
      <c r="V151" s="376">
        <v>0</v>
      </c>
      <c r="W151" s="376">
        <v>0</v>
      </c>
      <c r="X151" s="376">
        <v>0</v>
      </c>
      <c r="Y151" s="376">
        <v>0</v>
      </c>
      <c r="Z151" s="376">
        <v>0</v>
      </c>
      <c r="AA151" s="376">
        <v>0</v>
      </c>
      <c r="AB151" s="376">
        <v>0</v>
      </c>
      <c r="AC151" s="376">
        <v>0</v>
      </c>
      <c r="AD151" s="59" t="s">
        <v>187</v>
      </c>
      <c r="AE151" s="59" t="s">
        <v>518</v>
      </c>
      <c r="AF151" s="59" t="s">
        <v>763</v>
      </c>
      <c r="AG151" s="59">
        <v>0</v>
      </c>
      <c r="AH151" s="376">
        <v>0</v>
      </c>
      <c r="AI151" s="59">
        <v>0</v>
      </c>
      <c r="AJ151" s="376">
        <v>0</v>
      </c>
      <c r="AK151" s="376">
        <v>0</v>
      </c>
      <c r="AL151" s="376">
        <v>0</v>
      </c>
      <c r="AM151" s="376">
        <v>0</v>
      </c>
      <c r="AN151" s="376">
        <v>0</v>
      </c>
      <c r="AO151" s="376">
        <v>0</v>
      </c>
      <c r="AP151" s="376">
        <v>0</v>
      </c>
      <c r="AQ151" s="376">
        <v>0</v>
      </c>
      <c r="AR151" s="376">
        <v>0</v>
      </c>
      <c r="AS151" s="376">
        <v>0</v>
      </c>
      <c r="AT151" s="376">
        <v>0</v>
      </c>
      <c r="AU151" s="376">
        <v>0</v>
      </c>
      <c r="AV151" s="376">
        <v>0</v>
      </c>
      <c r="AW151" s="376">
        <v>0</v>
      </c>
      <c r="AX151" s="376">
        <v>0</v>
      </c>
      <c r="AY151" s="59"/>
    </row>
    <row r="152" spans="1:71" s="72" customFormat="1" ht="114.75" x14ac:dyDescent="0.2">
      <c r="A152" s="59"/>
      <c r="C152" s="60" t="s">
        <v>42</v>
      </c>
      <c r="D152" s="72" t="s">
        <v>1300</v>
      </c>
      <c r="E152" s="72" t="s">
        <v>1310</v>
      </c>
      <c r="F152" s="377">
        <v>2017730010012</v>
      </c>
      <c r="G152" s="72" t="s">
        <v>1311</v>
      </c>
      <c r="H152" s="66" t="s">
        <v>802</v>
      </c>
      <c r="I152" s="59" t="s">
        <v>803</v>
      </c>
      <c r="J152" s="59">
        <v>1</v>
      </c>
      <c r="K152" s="63" t="s">
        <v>622</v>
      </c>
      <c r="L152" s="59">
        <v>50000</v>
      </c>
      <c r="M152" s="376">
        <v>0</v>
      </c>
      <c r="N152" s="67">
        <v>50000</v>
      </c>
      <c r="O152" s="376">
        <v>0</v>
      </c>
      <c r="P152" s="376">
        <v>0</v>
      </c>
      <c r="Q152" s="376">
        <v>0</v>
      </c>
      <c r="R152" s="376">
        <v>0</v>
      </c>
      <c r="S152" s="376">
        <v>0</v>
      </c>
      <c r="T152" s="376">
        <v>0</v>
      </c>
      <c r="U152" s="376">
        <v>0</v>
      </c>
      <c r="V152" s="376">
        <v>0</v>
      </c>
      <c r="W152" s="376">
        <v>0</v>
      </c>
      <c r="X152" s="376">
        <v>0</v>
      </c>
      <c r="Y152" s="376">
        <v>0</v>
      </c>
      <c r="Z152" s="376">
        <v>0</v>
      </c>
      <c r="AA152" s="376">
        <v>0</v>
      </c>
      <c r="AB152" s="376">
        <v>0</v>
      </c>
      <c r="AC152" s="376">
        <v>0</v>
      </c>
      <c r="AD152" s="59" t="s">
        <v>187</v>
      </c>
      <c r="AE152" s="59" t="s">
        <v>518</v>
      </c>
      <c r="AF152" s="59" t="s">
        <v>763</v>
      </c>
      <c r="AG152" s="59">
        <v>45200</v>
      </c>
      <c r="AH152" s="376">
        <v>0</v>
      </c>
      <c r="AI152" s="59">
        <v>45200</v>
      </c>
      <c r="AJ152" s="376">
        <v>0</v>
      </c>
      <c r="AK152" s="376">
        <v>0</v>
      </c>
      <c r="AL152" s="376">
        <v>0</v>
      </c>
      <c r="AM152" s="376">
        <v>0</v>
      </c>
      <c r="AN152" s="376">
        <v>0</v>
      </c>
      <c r="AO152" s="376">
        <v>0</v>
      </c>
      <c r="AP152" s="376">
        <v>0</v>
      </c>
      <c r="AQ152" s="376">
        <v>0</v>
      </c>
      <c r="AR152" s="376">
        <v>0</v>
      </c>
      <c r="AS152" s="376">
        <v>0</v>
      </c>
      <c r="AT152" s="376">
        <v>0</v>
      </c>
      <c r="AU152" s="376">
        <v>0</v>
      </c>
      <c r="AV152" s="376">
        <v>0</v>
      </c>
      <c r="AW152" s="376">
        <v>0</v>
      </c>
      <c r="AX152" s="376">
        <v>0</v>
      </c>
      <c r="AY152" s="59"/>
    </row>
    <row r="153" spans="1:71" s="72" customFormat="1" ht="114.75" x14ac:dyDescent="0.2">
      <c r="A153" s="59"/>
      <c r="C153" s="60" t="s">
        <v>42</v>
      </c>
      <c r="D153" s="72" t="s">
        <v>1300</v>
      </c>
      <c r="E153" s="72" t="s">
        <v>1310</v>
      </c>
      <c r="F153" s="377">
        <v>2017730010012</v>
      </c>
      <c r="G153" s="72" t="s">
        <v>1311</v>
      </c>
      <c r="H153" s="66" t="s">
        <v>804</v>
      </c>
      <c r="I153" s="59" t="s">
        <v>805</v>
      </c>
      <c r="J153" s="59">
        <v>1</v>
      </c>
      <c r="K153" s="63" t="s">
        <v>622</v>
      </c>
      <c r="L153" s="59">
        <v>0</v>
      </c>
      <c r="M153" s="376">
        <v>0</v>
      </c>
      <c r="N153" s="67">
        <v>0</v>
      </c>
      <c r="O153" s="376">
        <v>0</v>
      </c>
      <c r="P153" s="376">
        <v>0</v>
      </c>
      <c r="Q153" s="376">
        <v>0</v>
      </c>
      <c r="R153" s="376">
        <v>0</v>
      </c>
      <c r="S153" s="376">
        <v>0</v>
      </c>
      <c r="T153" s="376">
        <v>0</v>
      </c>
      <c r="U153" s="376">
        <v>0</v>
      </c>
      <c r="V153" s="376">
        <v>0</v>
      </c>
      <c r="W153" s="376">
        <v>0</v>
      </c>
      <c r="X153" s="376">
        <v>0</v>
      </c>
      <c r="Y153" s="376">
        <v>0</v>
      </c>
      <c r="Z153" s="376">
        <v>0</v>
      </c>
      <c r="AA153" s="376">
        <v>0</v>
      </c>
      <c r="AB153" s="376">
        <v>0</v>
      </c>
      <c r="AC153" s="376">
        <v>0</v>
      </c>
      <c r="AD153" s="59" t="s">
        <v>187</v>
      </c>
      <c r="AE153" s="59" t="s">
        <v>518</v>
      </c>
      <c r="AF153" s="59" t="s">
        <v>763</v>
      </c>
      <c r="AG153" s="59">
        <v>0</v>
      </c>
      <c r="AH153" s="376">
        <v>0</v>
      </c>
      <c r="AI153" s="59">
        <v>0</v>
      </c>
      <c r="AJ153" s="376">
        <v>0</v>
      </c>
      <c r="AK153" s="376">
        <v>0</v>
      </c>
      <c r="AL153" s="376">
        <v>0</v>
      </c>
      <c r="AM153" s="376">
        <v>0</v>
      </c>
      <c r="AN153" s="376">
        <v>0</v>
      </c>
      <c r="AO153" s="376">
        <v>0</v>
      </c>
      <c r="AP153" s="376">
        <v>0</v>
      </c>
      <c r="AQ153" s="376">
        <v>0</v>
      </c>
      <c r="AR153" s="376">
        <v>0</v>
      </c>
      <c r="AS153" s="376">
        <v>0</v>
      </c>
      <c r="AT153" s="376">
        <v>0</v>
      </c>
      <c r="AU153" s="376">
        <v>0</v>
      </c>
      <c r="AV153" s="376">
        <v>0</v>
      </c>
      <c r="AW153" s="376">
        <v>0</v>
      </c>
      <c r="AX153" s="376">
        <v>0</v>
      </c>
      <c r="AY153" s="59"/>
    </row>
    <row r="154" spans="1:71" s="72" customFormat="1" ht="114.75" x14ac:dyDescent="0.2">
      <c r="A154" s="59"/>
      <c r="C154" s="60" t="s">
        <v>42</v>
      </c>
      <c r="D154" s="72" t="s">
        <v>1300</v>
      </c>
      <c r="E154" s="72" t="s">
        <v>1310</v>
      </c>
      <c r="F154" s="377">
        <v>2017730010012</v>
      </c>
      <c r="G154" s="72" t="s">
        <v>1311</v>
      </c>
      <c r="H154" s="66" t="s">
        <v>806</v>
      </c>
      <c r="I154" s="59" t="s">
        <v>807</v>
      </c>
      <c r="J154" s="59">
        <v>1</v>
      </c>
      <c r="K154" s="63" t="s">
        <v>622</v>
      </c>
      <c r="L154" s="59">
        <v>5000</v>
      </c>
      <c r="M154" s="376">
        <v>0</v>
      </c>
      <c r="N154" s="67">
        <v>5000</v>
      </c>
      <c r="O154" s="376">
        <v>0</v>
      </c>
      <c r="P154" s="376">
        <v>0</v>
      </c>
      <c r="Q154" s="376">
        <v>0</v>
      </c>
      <c r="R154" s="376">
        <v>0</v>
      </c>
      <c r="S154" s="376">
        <v>0</v>
      </c>
      <c r="T154" s="376">
        <v>0</v>
      </c>
      <c r="U154" s="376">
        <v>0</v>
      </c>
      <c r="V154" s="376">
        <v>0</v>
      </c>
      <c r="W154" s="376">
        <v>0</v>
      </c>
      <c r="X154" s="376">
        <v>0</v>
      </c>
      <c r="Y154" s="376">
        <v>0</v>
      </c>
      <c r="Z154" s="376">
        <v>0</v>
      </c>
      <c r="AA154" s="376">
        <v>0</v>
      </c>
      <c r="AB154" s="376">
        <v>0</v>
      </c>
      <c r="AC154" s="376">
        <v>0</v>
      </c>
      <c r="AD154" s="59" t="s">
        <v>187</v>
      </c>
      <c r="AE154" s="59" t="s">
        <v>518</v>
      </c>
      <c r="AF154" s="59" t="s">
        <v>763</v>
      </c>
      <c r="AG154" s="59">
        <v>0</v>
      </c>
      <c r="AH154" s="376">
        <v>0</v>
      </c>
      <c r="AI154" s="59">
        <v>0</v>
      </c>
      <c r="AJ154" s="376">
        <v>0</v>
      </c>
      <c r="AK154" s="376">
        <v>0</v>
      </c>
      <c r="AL154" s="376">
        <v>0</v>
      </c>
      <c r="AM154" s="376">
        <v>0</v>
      </c>
      <c r="AN154" s="376">
        <v>0</v>
      </c>
      <c r="AO154" s="376">
        <v>0</v>
      </c>
      <c r="AP154" s="376">
        <v>0</v>
      </c>
      <c r="AQ154" s="376">
        <v>0</v>
      </c>
      <c r="AR154" s="376">
        <v>0</v>
      </c>
      <c r="AS154" s="376">
        <v>0</v>
      </c>
      <c r="AT154" s="376">
        <v>0</v>
      </c>
      <c r="AU154" s="376">
        <v>0</v>
      </c>
      <c r="AV154" s="376">
        <v>0</v>
      </c>
      <c r="AW154" s="376">
        <v>0</v>
      </c>
      <c r="AX154" s="376">
        <v>0</v>
      </c>
      <c r="AY154" s="59"/>
    </row>
    <row r="155" spans="1:71" s="72" customFormat="1" ht="114.75" x14ac:dyDescent="0.2">
      <c r="A155" s="59"/>
      <c r="C155" s="60" t="s">
        <v>42</v>
      </c>
      <c r="D155" s="72" t="s">
        <v>1300</v>
      </c>
      <c r="E155" s="72" t="s">
        <v>1310</v>
      </c>
      <c r="F155" s="377">
        <v>2017730010012</v>
      </c>
      <c r="G155" s="72" t="s">
        <v>1311</v>
      </c>
      <c r="H155" s="66" t="s">
        <v>808</v>
      </c>
      <c r="I155" s="59" t="s">
        <v>809</v>
      </c>
      <c r="J155" s="59">
        <v>1</v>
      </c>
      <c r="K155" s="63" t="s">
        <v>622</v>
      </c>
      <c r="L155" s="59">
        <v>0</v>
      </c>
      <c r="M155" s="376">
        <v>0</v>
      </c>
      <c r="N155" s="67">
        <v>0</v>
      </c>
      <c r="O155" s="376">
        <v>0</v>
      </c>
      <c r="P155" s="376">
        <v>0</v>
      </c>
      <c r="Q155" s="376">
        <v>0</v>
      </c>
      <c r="R155" s="376">
        <v>0</v>
      </c>
      <c r="S155" s="376">
        <v>0</v>
      </c>
      <c r="T155" s="376">
        <v>0</v>
      </c>
      <c r="U155" s="376">
        <v>0</v>
      </c>
      <c r="V155" s="376">
        <v>0</v>
      </c>
      <c r="W155" s="376">
        <v>0</v>
      </c>
      <c r="X155" s="376">
        <v>0</v>
      </c>
      <c r="Y155" s="376">
        <v>0</v>
      </c>
      <c r="Z155" s="376">
        <v>0</v>
      </c>
      <c r="AA155" s="376">
        <v>0</v>
      </c>
      <c r="AB155" s="376">
        <v>0</v>
      </c>
      <c r="AC155" s="376">
        <v>0</v>
      </c>
      <c r="AD155" s="59" t="s">
        <v>187</v>
      </c>
      <c r="AE155" s="59" t="s">
        <v>518</v>
      </c>
      <c r="AF155" s="59" t="s">
        <v>763</v>
      </c>
      <c r="AG155" s="59">
        <v>0</v>
      </c>
      <c r="AH155" s="376">
        <v>0</v>
      </c>
      <c r="AI155" s="59">
        <v>0</v>
      </c>
      <c r="AJ155" s="376">
        <v>0</v>
      </c>
      <c r="AK155" s="376">
        <v>0</v>
      </c>
      <c r="AL155" s="376">
        <v>0</v>
      </c>
      <c r="AM155" s="376">
        <v>0</v>
      </c>
      <c r="AN155" s="376">
        <v>0</v>
      </c>
      <c r="AO155" s="376">
        <v>0</v>
      </c>
      <c r="AP155" s="376">
        <v>0</v>
      </c>
      <c r="AQ155" s="376">
        <v>0</v>
      </c>
      <c r="AR155" s="376">
        <v>0</v>
      </c>
      <c r="AS155" s="376">
        <v>0</v>
      </c>
      <c r="AT155" s="376">
        <v>0</v>
      </c>
      <c r="AU155" s="376">
        <v>0</v>
      </c>
      <c r="AV155" s="376">
        <v>0</v>
      </c>
      <c r="AW155" s="376">
        <v>0</v>
      </c>
      <c r="AX155" s="376">
        <v>0</v>
      </c>
      <c r="AY155" s="59"/>
    </row>
    <row r="156" spans="1:71" s="72" customFormat="1" ht="114.75" x14ac:dyDescent="0.2">
      <c r="A156" s="59"/>
      <c r="C156" s="60" t="s">
        <v>42</v>
      </c>
      <c r="D156" s="72" t="s">
        <v>1300</v>
      </c>
      <c r="E156" s="72" t="s">
        <v>1310</v>
      </c>
      <c r="F156" s="377">
        <v>2017730010012</v>
      </c>
      <c r="G156" s="72" t="s">
        <v>1311</v>
      </c>
      <c r="H156" s="66" t="s">
        <v>810</v>
      </c>
      <c r="I156" s="59" t="s">
        <v>811</v>
      </c>
      <c r="J156" s="59">
        <v>1</v>
      </c>
      <c r="K156" s="63" t="s">
        <v>622</v>
      </c>
      <c r="L156" s="59">
        <v>0</v>
      </c>
      <c r="M156" s="376">
        <v>0</v>
      </c>
      <c r="N156" s="67">
        <v>0</v>
      </c>
      <c r="O156" s="376">
        <v>0</v>
      </c>
      <c r="P156" s="376">
        <v>0</v>
      </c>
      <c r="Q156" s="376">
        <v>0</v>
      </c>
      <c r="R156" s="376">
        <v>0</v>
      </c>
      <c r="S156" s="376">
        <v>0</v>
      </c>
      <c r="T156" s="376">
        <v>0</v>
      </c>
      <c r="U156" s="376">
        <v>0</v>
      </c>
      <c r="V156" s="376">
        <v>0</v>
      </c>
      <c r="W156" s="376">
        <v>0</v>
      </c>
      <c r="X156" s="376">
        <v>0</v>
      </c>
      <c r="Y156" s="376">
        <v>0</v>
      </c>
      <c r="Z156" s="376">
        <v>0</v>
      </c>
      <c r="AA156" s="376">
        <v>0</v>
      </c>
      <c r="AB156" s="376">
        <v>0</v>
      </c>
      <c r="AC156" s="376">
        <v>0</v>
      </c>
      <c r="AD156" s="59" t="s">
        <v>187</v>
      </c>
      <c r="AE156" s="59" t="s">
        <v>518</v>
      </c>
      <c r="AF156" s="59" t="s">
        <v>763</v>
      </c>
      <c r="AG156" s="59">
        <v>0</v>
      </c>
      <c r="AH156" s="376">
        <v>0</v>
      </c>
      <c r="AI156" s="59">
        <v>0</v>
      </c>
      <c r="AJ156" s="376">
        <v>0</v>
      </c>
      <c r="AK156" s="376">
        <v>0</v>
      </c>
      <c r="AL156" s="376">
        <v>0</v>
      </c>
      <c r="AM156" s="376">
        <v>0</v>
      </c>
      <c r="AN156" s="376">
        <v>0</v>
      </c>
      <c r="AO156" s="376">
        <v>0</v>
      </c>
      <c r="AP156" s="376">
        <v>0</v>
      </c>
      <c r="AQ156" s="376">
        <v>0</v>
      </c>
      <c r="AR156" s="376">
        <v>0</v>
      </c>
      <c r="AS156" s="376">
        <v>0</v>
      </c>
      <c r="AT156" s="376">
        <v>0</v>
      </c>
      <c r="AU156" s="376">
        <v>0</v>
      </c>
      <c r="AV156" s="376">
        <v>0</v>
      </c>
      <c r="AW156" s="376">
        <v>0</v>
      </c>
      <c r="AX156" s="376">
        <v>0</v>
      </c>
      <c r="AY156" s="59"/>
    </row>
    <row r="157" spans="1:71" s="72" customFormat="1" ht="114.75" x14ac:dyDescent="0.2">
      <c r="A157" s="59"/>
      <c r="C157" s="60" t="s">
        <v>42</v>
      </c>
      <c r="D157" s="72" t="s">
        <v>1300</v>
      </c>
      <c r="E157" s="72" t="s">
        <v>1310</v>
      </c>
      <c r="F157" s="377">
        <v>2017730010012</v>
      </c>
      <c r="G157" s="72" t="s">
        <v>1311</v>
      </c>
      <c r="H157" s="66" t="s">
        <v>812</v>
      </c>
      <c r="I157" s="59" t="s">
        <v>813</v>
      </c>
      <c r="J157" s="59">
        <v>1</v>
      </c>
      <c r="K157" s="63" t="s">
        <v>622</v>
      </c>
      <c r="L157" s="59">
        <v>0</v>
      </c>
      <c r="M157" s="376">
        <v>0</v>
      </c>
      <c r="N157" s="67">
        <v>0</v>
      </c>
      <c r="O157" s="376">
        <v>0</v>
      </c>
      <c r="P157" s="376">
        <v>0</v>
      </c>
      <c r="Q157" s="376">
        <v>0</v>
      </c>
      <c r="R157" s="376">
        <v>0</v>
      </c>
      <c r="S157" s="376">
        <v>0</v>
      </c>
      <c r="T157" s="376">
        <v>0</v>
      </c>
      <c r="U157" s="376">
        <v>0</v>
      </c>
      <c r="V157" s="376">
        <v>0</v>
      </c>
      <c r="W157" s="376">
        <v>0</v>
      </c>
      <c r="X157" s="376">
        <v>0</v>
      </c>
      <c r="Y157" s="376">
        <v>0</v>
      </c>
      <c r="Z157" s="376">
        <v>0</v>
      </c>
      <c r="AA157" s="376">
        <v>0</v>
      </c>
      <c r="AB157" s="376">
        <v>0</v>
      </c>
      <c r="AC157" s="376">
        <v>0</v>
      </c>
      <c r="AD157" s="59" t="s">
        <v>187</v>
      </c>
      <c r="AE157" s="59" t="s">
        <v>518</v>
      </c>
      <c r="AF157" s="59" t="s">
        <v>763</v>
      </c>
      <c r="AG157" s="59">
        <v>0</v>
      </c>
      <c r="AH157" s="376">
        <v>0</v>
      </c>
      <c r="AI157" s="59">
        <v>0</v>
      </c>
      <c r="AJ157" s="376">
        <v>0</v>
      </c>
      <c r="AK157" s="376">
        <v>0</v>
      </c>
      <c r="AL157" s="376">
        <v>0</v>
      </c>
      <c r="AM157" s="376">
        <v>0</v>
      </c>
      <c r="AN157" s="376">
        <v>0</v>
      </c>
      <c r="AO157" s="376">
        <v>0</v>
      </c>
      <c r="AP157" s="376">
        <v>0</v>
      </c>
      <c r="AQ157" s="376">
        <v>0</v>
      </c>
      <c r="AR157" s="376">
        <v>0</v>
      </c>
      <c r="AS157" s="376">
        <v>0</v>
      </c>
      <c r="AT157" s="376">
        <v>0</v>
      </c>
      <c r="AU157" s="376">
        <v>0</v>
      </c>
      <c r="AV157" s="376">
        <v>0</v>
      </c>
      <c r="AW157" s="376">
        <v>0</v>
      </c>
      <c r="AX157" s="376">
        <v>0</v>
      </c>
      <c r="AY157" s="59"/>
    </row>
    <row r="158" spans="1:71" s="72" customFormat="1" ht="114.75" x14ac:dyDescent="0.2">
      <c r="A158" s="59"/>
      <c r="C158" s="60" t="s">
        <v>42</v>
      </c>
      <c r="D158" s="72" t="s">
        <v>1300</v>
      </c>
      <c r="E158" s="72" t="s">
        <v>1310</v>
      </c>
      <c r="F158" s="377">
        <v>2017730010012</v>
      </c>
      <c r="G158" s="72" t="s">
        <v>1311</v>
      </c>
      <c r="H158" s="66" t="s">
        <v>814</v>
      </c>
      <c r="I158" s="59" t="s">
        <v>815</v>
      </c>
      <c r="J158" s="59">
        <v>5</v>
      </c>
      <c r="K158" s="63" t="s">
        <v>622</v>
      </c>
      <c r="L158" s="59">
        <v>0</v>
      </c>
      <c r="M158" s="376">
        <v>0</v>
      </c>
      <c r="N158" s="67">
        <f t="shared" ref="N158" si="0">L158</f>
        <v>0</v>
      </c>
      <c r="O158" s="376">
        <v>0</v>
      </c>
      <c r="P158" s="376">
        <v>0</v>
      </c>
      <c r="Q158" s="376">
        <v>0</v>
      </c>
      <c r="R158" s="376">
        <v>0</v>
      </c>
      <c r="S158" s="376">
        <v>0</v>
      </c>
      <c r="T158" s="376">
        <v>0</v>
      </c>
      <c r="U158" s="376">
        <v>0</v>
      </c>
      <c r="V158" s="376">
        <v>0</v>
      </c>
      <c r="W158" s="376">
        <v>0</v>
      </c>
      <c r="X158" s="376">
        <v>0</v>
      </c>
      <c r="Y158" s="376">
        <v>0</v>
      </c>
      <c r="Z158" s="376">
        <v>0</v>
      </c>
      <c r="AA158" s="376">
        <v>0</v>
      </c>
      <c r="AB158" s="376">
        <v>0</v>
      </c>
      <c r="AC158" s="376">
        <v>0</v>
      </c>
      <c r="AD158" s="59" t="s">
        <v>187</v>
      </c>
      <c r="AE158" s="59" t="s">
        <v>518</v>
      </c>
      <c r="AF158" s="59" t="s">
        <v>763</v>
      </c>
      <c r="AG158" s="59">
        <v>0</v>
      </c>
      <c r="AH158" s="376">
        <v>0</v>
      </c>
      <c r="AI158" s="59">
        <v>0</v>
      </c>
      <c r="AJ158" s="376">
        <v>0</v>
      </c>
      <c r="AK158" s="376">
        <v>0</v>
      </c>
      <c r="AL158" s="376">
        <v>0</v>
      </c>
      <c r="AM158" s="376">
        <v>0</v>
      </c>
      <c r="AN158" s="376">
        <v>0</v>
      </c>
      <c r="AO158" s="376">
        <v>0</v>
      </c>
      <c r="AP158" s="376">
        <v>0</v>
      </c>
      <c r="AQ158" s="376">
        <v>0</v>
      </c>
      <c r="AR158" s="376">
        <v>0</v>
      </c>
      <c r="AS158" s="376">
        <v>0</v>
      </c>
      <c r="AT158" s="376">
        <v>0</v>
      </c>
      <c r="AU158" s="376">
        <v>0</v>
      </c>
      <c r="AV158" s="376">
        <v>0</v>
      </c>
      <c r="AW158" s="376">
        <v>0</v>
      </c>
      <c r="AX158" s="376">
        <v>0</v>
      </c>
      <c r="AY158" s="59"/>
    </row>
    <row r="159" spans="1:71" s="77" customFormat="1" ht="31.5" customHeight="1" x14ac:dyDescent="0.2">
      <c r="G159" s="78"/>
      <c r="H159" s="78"/>
      <c r="I159" s="78"/>
      <c r="L159" s="79">
        <f>SUM(L15:L158)</f>
        <v>19803049</v>
      </c>
      <c r="M159" s="80"/>
      <c r="N159" s="79">
        <f>SUM(N15:N158)</f>
        <v>9919949</v>
      </c>
      <c r="O159" s="80"/>
      <c r="P159" s="80"/>
      <c r="Q159" s="80"/>
      <c r="R159" s="80"/>
      <c r="S159" s="80"/>
      <c r="T159" s="80"/>
      <c r="U159" s="80"/>
      <c r="V159" s="81">
        <f>SUM(V15:V158)</f>
        <v>690234</v>
      </c>
      <c r="W159" s="80"/>
      <c r="X159" s="80"/>
      <c r="Y159" s="80"/>
      <c r="Z159" s="80"/>
      <c r="AA159" s="80"/>
      <c r="AB159" s="80"/>
      <c r="AC159" s="79">
        <f>SUM(AC15:AC158)</f>
        <v>9192866</v>
      </c>
      <c r="AD159" s="80"/>
      <c r="AE159" s="80"/>
      <c r="AF159" s="80"/>
      <c r="AG159" s="82">
        <f>SUM(AG15:AG158)</f>
        <v>13838561</v>
      </c>
      <c r="AH159" s="83"/>
      <c r="AI159" s="82">
        <f>SUM(AI15:AI158)</f>
        <v>8715505</v>
      </c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2">
        <f>SUM(AX15:AX158)</f>
        <v>5115589</v>
      </c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</row>
    <row r="160" spans="1:71" x14ac:dyDescent="0.2">
      <c r="N160" s="85"/>
    </row>
    <row r="164" spans="9:9" ht="140.25" x14ac:dyDescent="0.2">
      <c r="I164" s="379" t="s">
        <v>1365</v>
      </c>
    </row>
    <row r="224" spans="29:29" x14ac:dyDescent="0.2">
      <c r="AC224" s="54">
        <v>250000</v>
      </c>
    </row>
    <row r="225" spans="29:29" x14ac:dyDescent="0.2">
      <c r="AC225" s="54">
        <v>50000</v>
      </c>
    </row>
    <row r="226" spans="29:29" x14ac:dyDescent="0.2">
      <c r="AC226" s="54">
        <v>300000</v>
      </c>
    </row>
    <row r="227" spans="29:29" x14ac:dyDescent="0.2">
      <c r="AC227" s="54">
        <v>30000</v>
      </c>
    </row>
    <row r="228" spans="29:29" x14ac:dyDescent="0.2">
      <c r="AC228" s="54">
        <v>300000</v>
      </c>
    </row>
    <row r="229" spans="29:29" x14ac:dyDescent="0.2">
      <c r="AC229" s="54">
        <v>1600000</v>
      </c>
    </row>
    <row r="230" spans="29:29" x14ac:dyDescent="0.2">
      <c r="AC230" s="54">
        <v>600000</v>
      </c>
    </row>
    <row r="231" spans="29:29" x14ac:dyDescent="0.2">
      <c r="AC231" s="54">
        <v>271000</v>
      </c>
    </row>
    <row r="232" spans="29:29" x14ac:dyDescent="0.2">
      <c r="AC232" s="54">
        <v>4000094</v>
      </c>
    </row>
    <row r="278" spans="29:29" x14ac:dyDescent="0.2">
      <c r="AC278" s="54">
        <v>1791772</v>
      </c>
    </row>
    <row r="299" spans="22:29" x14ac:dyDescent="0.2">
      <c r="V299" s="54">
        <v>61827</v>
      </c>
      <c r="AC299" s="54">
        <v>9192866</v>
      </c>
    </row>
  </sheetData>
  <autoFilter ref="A14:AY79"/>
  <mergeCells count="36"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</mergeCells>
  <conditionalFormatting sqref="I17:I27">
    <cfRule type="duplicateValues" dxfId="25" priority="13"/>
    <cfRule type="duplicateValues" dxfId="24" priority="14"/>
  </conditionalFormatting>
  <conditionalFormatting sqref="I28:I29">
    <cfRule type="duplicateValues" dxfId="23" priority="11"/>
    <cfRule type="duplicateValues" dxfId="22" priority="12"/>
  </conditionalFormatting>
  <conditionalFormatting sqref="I84:I92">
    <cfRule type="duplicateValues" dxfId="21" priority="9"/>
    <cfRule type="duplicateValues" dxfId="20" priority="10"/>
  </conditionalFormatting>
  <conditionalFormatting sqref="I65:I66 I68:I79">
    <cfRule type="duplicateValues" dxfId="19" priority="7"/>
    <cfRule type="duplicateValues" dxfId="18" priority="8"/>
  </conditionalFormatting>
  <conditionalFormatting sqref="I114">
    <cfRule type="duplicateValues" dxfId="17" priority="5"/>
    <cfRule type="duplicateValues" dxfId="16" priority="6"/>
  </conditionalFormatting>
  <conditionalFormatting sqref="I67">
    <cfRule type="duplicateValues" dxfId="15" priority="3"/>
    <cfRule type="duplicateValues" dxfId="14" priority="4"/>
  </conditionalFormatting>
  <conditionalFormatting sqref="I93:I104">
    <cfRule type="duplicateValues" dxfId="13" priority="15"/>
    <cfRule type="duplicateValues" dxfId="12" priority="16"/>
  </conditionalFormatting>
  <conditionalFormatting sqref="I80:I83">
    <cfRule type="duplicateValues" dxfId="11" priority="17"/>
    <cfRule type="duplicateValues" dxfId="10" priority="18"/>
  </conditionalFormatting>
  <conditionalFormatting sqref="I105:I109">
    <cfRule type="duplicateValues" dxfId="9" priority="19"/>
    <cfRule type="duplicateValues" dxfId="8" priority="20"/>
  </conditionalFormatting>
  <conditionalFormatting sqref="I132:I158">
    <cfRule type="duplicateValues" dxfId="7" priority="21"/>
    <cfRule type="duplicateValues" dxfId="6" priority="22"/>
  </conditionalFormatting>
  <conditionalFormatting sqref="I115:I131 I110:I113">
    <cfRule type="duplicateValues" dxfId="5" priority="23"/>
    <cfRule type="duplicateValues" dxfId="4" priority="24"/>
  </conditionalFormatting>
  <conditionalFormatting sqref="I38:I64">
    <cfRule type="duplicateValues" dxfId="3" priority="1"/>
    <cfRule type="duplicateValues" dxfId="2" priority="2"/>
  </conditionalFormatting>
  <conditionalFormatting sqref="I30:I37"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G389"/>
  <sheetViews>
    <sheetView topLeftCell="A16" zoomScale="90" zoomScaleNormal="90" workbookViewId="0">
      <selection activeCell="G20" sqref="G20"/>
    </sheetView>
  </sheetViews>
  <sheetFormatPr baseColWidth="10" defaultRowHeight="26.25" customHeight="1" x14ac:dyDescent="0.2"/>
  <cols>
    <col min="1" max="1" width="3.140625" style="16" customWidth="1"/>
    <col min="2" max="2" width="11.42578125" style="16"/>
    <col min="3" max="3" width="25" style="16" customWidth="1"/>
    <col min="4" max="4" width="11.42578125" style="16"/>
    <col min="5" max="5" width="26" style="16" customWidth="1"/>
    <col min="6" max="6" width="17" style="16" customWidth="1"/>
    <col min="7" max="7" width="25.42578125" style="16" customWidth="1"/>
    <col min="8" max="8" width="27" style="16" customWidth="1"/>
    <col min="9" max="9" width="18.140625" style="16" customWidth="1"/>
    <col min="10" max="10" width="11.42578125" style="16"/>
    <col min="11" max="11" width="15" style="16" customWidth="1"/>
    <col min="12" max="12" width="19.5703125" style="16" bestFit="1" customWidth="1"/>
    <col min="13" max="14" width="18.28515625" style="16" bestFit="1" customWidth="1"/>
    <col min="15" max="16" width="18.28515625" style="16" customWidth="1"/>
    <col min="17" max="17" width="12.85546875" style="16" customWidth="1"/>
    <col min="18" max="18" width="15.85546875" style="16" customWidth="1"/>
    <col min="19" max="20" width="19.28515625" style="16" customWidth="1"/>
    <col min="21" max="21" width="15" style="16" customWidth="1"/>
    <col min="22" max="22" width="15.28515625" style="16" bestFit="1" customWidth="1"/>
    <col min="23" max="25" width="14.140625" style="16" customWidth="1"/>
    <col min="26" max="26" width="14.140625" style="16" bestFit="1" customWidth="1"/>
    <col min="27" max="27" width="11.42578125" style="16"/>
    <col min="28" max="28" width="12.7109375" style="16" bestFit="1" customWidth="1"/>
    <col min="29" max="29" width="14.5703125" style="16" customWidth="1"/>
    <col min="30" max="30" width="10.42578125" style="16" customWidth="1"/>
    <col min="31" max="31" width="15.7109375" style="54" customWidth="1"/>
    <col min="32" max="32" width="13.85546875" style="54" customWidth="1"/>
    <col min="33" max="33" width="14.5703125" style="16" customWidth="1"/>
    <col min="34" max="35" width="11.42578125" style="16"/>
    <col min="36" max="37" width="11.42578125" style="14"/>
    <col min="38" max="40" width="11.42578125" style="16"/>
    <col min="41" max="41" width="11.42578125" style="14"/>
    <col min="42" max="44" width="11.42578125" style="16"/>
    <col min="45" max="46" width="11.42578125" style="14"/>
    <col min="47" max="16384" width="11.42578125" style="16"/>
  </cols>
  <sheetData>
    <row r="1" spans="2:53" ht="12.75" x14ac:dyDescent="0.2">
      <c r="AE1" s="16"/>
      <c r="AF1" s="16"/>
    </row>
    <row r="2" spans="2:53" ht="12.75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2:53" ht="12.75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2:53" ht="12.75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2:53" ht="12.75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2:53" ht="12.75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2:53" ht="12.75" customHeight="1" x14ac:dyDescent="0.2">
      <c r="B7" s="17"/>
      <c r="C7" s="641" t="s">
        <v>0</v>
      </c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365"/>
      <c r="AE7" s="365"/>
      <c r="AF7" s="17"/>
      <c r="AG7" s="365"/>
      <c r="AH7" s="19"/>
      <c r="AI7" s="19"/>
      <c r="AJ7" s="18"/>
      <c r="AK7" s="18"/>
      <c r="AL7" s="19"/>
      <c r="AM7" s="19"/>
      <c r="AN7" s="19"/>
      <c r="AO7" s="18"/>
      <c r="AP7" s="19"/>
    </row>
    <row r="8" spans="2:53" ht="12.75" customHeight="1" x14ac:dyDescent="0.2">
      <c r="B8" s="17"/>
      <c r="C8" s="641" t="s">
        <v>1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365"/>
      <c r="AE8" s="365"/>
      <c r="AF8" s="17"/>
      <c r="AG8" s="365"/>
      <c r="AH8" s="19"/>
      <c r="AI8" s="19"/>
      <c r="AJ8" s="18"/>
      <c r="AK8" s="18"/>
      <c r="AL8" s="19"/>
      <c r="AM8" s="19"/>
      <c r="AN8" s="19"/>
      <c r="AO8" s="18"/>
      <c r="AP8" s="19"/>
    </row>
    <row r="9" spans="2:53" ht="12.75" customHeight="1" x14ac:dyDescent="0.2">
      <c r="B9" s="17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17"/>
      <c r="AG9" s="365"/>
      <c r="AH9" s="21"/>
    </row>
    <row r="10" spans="2:53" ht="21.75" customHeight="1" x14ac:dyDescent="0.2">
      <c r="B10" s="17"/>
      <c r="C10" s="20" t="s">
        <v>822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00"/>
      <c r="AF10" s="101"/>
      <c r="AG10" s="22"/>
      <c r="AH10" s="21"/>
    </row>
    <row r="11" spans="2:53" ht="26.25" customHeight="1" x14ac:dyDescent="0.2">
      <c r="B11" s="643" t="s">
        <v>2</v>
      </c>
      <c r="C11" s="644"/>
      <c r="D11" s="644"/>
      <c r="E11" s="644"/>
      <c r="F11" s="644"/>
      <c r="G11" s="644"/>
      <c r="H11" s="366"/>
      <c r="I11" s="375"/>
      <c r="J11" s="23"/>
      <c r="K11" s="639" t="s">
        <v>823</v>
      </c>
      <c r="L11" s="636" t="s">
        <v>824</v>
      </c>
      <c r="M11" s="634" t="s">
        <v>825</v>
      </c>
      <c r="N11" s="635"/>
      <c r="O11" s="635"/>
      <c r="P11" s="635"/>
      <c r="Q11" s="635"/>
      <c r="R11" s="635"/>
      <c r="S11" s="635"/>
      <c r="T11" s="635"/>
      <c r="U11" s="635"/>
      <c r="V11" s="635"/>
      <c r="W11" s="635"/>
      <c r="X11" s="635"/>
      <c r="Y11" s="635"/>
      <c r="Z11" s="635"/>
      <c r="AA11" s="635"/>
      <c r="AB11" s="635"/>
      <c r="AC11" s="666"/>
      <c r="AD11" s="634" t="s">
        <v>5</v>
      </c>
      <c r="AE11" s="635"/>
      <c r="AF11" s="666"/>
      <c r="AG11" s="659" t="s">
        <v>1476</v>
      </c>
      <c r="AH11" s="634" t="s">
        <v>36</v>
      </c>
      <c r="AI11" s="635"/>
      <c r="AJ11" s="635"/>
      <c r="AK11" s="635"/>
      <c r="AL11" s="635"/>
      <c r="AM11" s="635"/>
      <c r="AN11" s="635"/>
      <c r="AO11" s="635"/>
      <c r="AP11" s="635"/>
      <c r="AQ11" s="635"/>
      <c r="AR11" s="635"/>
      <c r="AS11" s="635"/>
      <c r="AT11" s="635"/>
      <c r="AU11" s="635"/>
      <c r="AV11" s="635"/>
      <c r="AW11" s="635"/>
      <c r="AX11" s="666"/>
    </row>
    <row r="12" spans="2:53" ht="26.25" customHeight="1" x14ac:dyDescent="0.2">
      <c r="B12" s="625" t="s">
        <v>6</v>
      </c>
      <c r="C12" s="639" t="s">
        <v>7</v>
      </c>
      <c r="D12" s="625" t="s">
        <v>6</v>
      </c>
      <c r="E12" s="639" t="s">
        <v>8</v>
      </c>
      <c r="F12" s="625" t="s">
        <v>6</v>
      </c>
      <c r="G12" s="639" t="s">
        <v>9</v>
      </c>
      <c r="H12" s="646" t="s">
        <v>1477</v>
      </c>
      <c r="I12" s="646" t="s">
        <v>10</v>
      </c>
      <c r="J12" s="646" t="s">
        <v>826</v>
      </c>
      <c r="K12" s="645"/>
      <c r="L12" s="637"/>
      <c r="M12" s="629" t="s">
        <v>12</v>
      </c>
      <c r="N12" s="630"/>
      <c r="O12" s="629" t="s">
        <v>1478</v>
      </c>
      <c r="P12" s="630"/>
      <c r="Q12" s="629" t="s">
        <v>13</v>
      </c>
      <c r="R12" s="663"/>
      <c r="S12" s="663"/>
      <c r="T12" s="663"/>
      <c r="U12" s="663"/>
      <c r="V12" s="663"/>
      <c r="W12" s="630"/>
      <c r="X12" s="362"/>
      <c r="Y12" s="362"/>
      <c r="Z12" s="625" t="s">
        <v>14</v>
      </c>
      <c r="AA12" s="625" t="s">
        <v>15</v>
      </c>
      <c r="AB12" s="625" t="s">
        <v>16</v>
      </c>
      <c r="AC12" s="625" t="s">
        <v>827</v>
      </c>
      <c r="AD12" s="664" t="s">
        <v>18</v>
      </c>
      <c r="AE12" s="648" t="s">
        <v>19</v>
      </c>
      <c r="AF12" s="660" t="s">
        <v>20</v>
      </c>
      <c r="AG12" s="659"/>
      <c r="AH12" s="629" t="s">
        <v>12</v>
      </c>
      <c r="AI12" s="630"/>
      <c r="AJ12" s="629" t="s">
        <v>31</v>
      </c>
      <c r="AK12" s="630"/>
      <c r="AL12" s="631" t="s">
        <v>13</v>
      </c>
      <c r="AM12" s="632"/>
      <c r="AN12" s="632"/>
      <c r="AO12" s="632"/>
      <c r="AP12" s="632"/>
      <c r="AQ12" s="632"/>
      <c r="AR12" s="632"/>
      <c r="AS12" s="633"/>
      <c r="AT12" s="362"/>
      <c r="AU12" s="625" t="s">
        <v>14</v>
      </c>
      <c r="AV12" s="625" t="s">
        <v>15</v>
      </c>
      <c r="AW12" s="625" t="s">
        <v>16</v>
      </c>
      <c r="AX12" s="625" t="s">
        <v>17</v>
      </c>
    </row>
    <row r="13" spans="2:53" ht="79.150000000000006" customHeight="1" x14ac:dyDescent="0.2">
      <c r="B13" s="626"/>
      <c r="C13" s="640"/>
      <c r="D13" s="626"/>
      <c r="E13" s="640"/>
      <c r="F13" s="626"/>
      <c r="G13" s="640"/>
      <c r="H13" s="647"/>
      <c r="I13" s="647"/>
      <c r="J13" s="647"/>
      <c r="K13" s="640"/>
      <c r="L13" s="638"/>
      <c r="M13" s="370" t="s">
        <v>21</v>
      </c>
      <c r="N13" s="370" t="s">
        <v>22</v>
      </c>
      <c r="O13" s="370" t="s">
        <v>828</v>
      </c>
      <c r="P13" s="370" t="s">
        <v>829</v>
      </c>
      <c r="Q13" s="370" t="s">
        <v>23</v>
      </c>
      <c r="R13" s="370" t="s">
        <v>24</v>
      </c>
      <c r="S13" s="370" t="s">
        <v>25</v>
      </c>
      <c r="T13" s="370" t="s">
        <v>1479</v>
      </c>
      <c r="U13" s="370" t="s">
        <v>26</v>
      </c>
      <c r="V13" s="370" t="s">
        <v>27</v>
      </c>
      <c r="W13" s="370" t="s">
        <v>28</v>
      </c>
      <c r="X13" s="368" t="s">
        <v>1480</v>
      </c>
      <c r="Y13" s="368" t="s">
        <v>1481</v>
      </c>
      <c r="Z13" s="626"/>
      <c r="AA13" s="626"/>
      <c r="AB13" s="626"/>
      <c r="AC13" s="626"/>
      <c r="AD13" s="665"/>
      <c r="AE13" s="648"/>
      <c r="AF13" s="660"/>
      <c r="AG13" s="659"/>
      <c r="AH13" s="370" t="s">
        <v>21</v>
      </c>
      <c r="AI13" s="370" t="s">
        <v>22</v>
      </c>
      <c r="AJ13" s="370" t="s">
        <v>33</v>
      </c>
      <c r="AK13" s="370" t="s">
        <v>34</v>
      </c>
      <c r="AL13" s="370" t="s">
        <v>23</v>
      </c>
      <c r="AM13" s="370" t="s">
        <v>24</v>
      </c>
      <c r="AN13" s="370" t="s">
        <v>25</v>
      </c>
      <c r="AO13" s="370" t="s">
        <v>29</v>
      </c>
      <c r="AP13" s="370" t="s">
        <v>26</v>
      </c>
      <c r="AQ13" s="370" t="s">
        <v>27</v>
      </c>
      <c r="AR13" s="370" t="s">
        <v>28</v>
      </c>
      <c r="AS13" s="370" t="s">
        <v>30</v>
      </c>
      <c r="AT13" s="370" t="s">
        <v>37</v>
      </c>
      <c r="AU13" s="626"/>
      <c r="AV13" s="626"/>
      <c r="AW13" s="626"/>
      <c r="AX13" s="626"/>
      <c r="AY13" s="14"/>
      <c r="AZ13" s="14"/>
      <c r="BA13" s="14"/>
    </row>
    <row r="14" spans="2:53" s="14" customFormat="1" ht="74.25" customHeight="1" x14ac:dyDescent="0.2">
      <c r="B14" s="95" t="s">
        <v>830</v>
      </c>
      <c r="C14" s="551" t="s">
        <v>831</v>
      </c>
      <c r="D14" s="102" t="s">
        <v>832</v>
      </c>
      <c r="E14" s="97" t="s">
        <v>833</v>
      </c>
      <c r="F14" s="103">
        <v>2018730010013</v>
      </c>
      <c r="G14" s="97" t="s">
        <v>834</v>
      </c>
      <c r="H14" s="97" t="s">
        <v>1263</v>
      </c>
      <c r="I14" s="97" t="s">
        <v>835</v>
      </c>
      <c r="J14" s="97">
        <v>4</v>
      </c>
      <c r="K14" s="552" t="s">
        <v>836</v>
      </c>
      <c r="L14" s="217">
        <v>206000</v>
      </c>
      <c r="M14" s="217">
        <v>0</v>
      </c>
      <c r="N14" s="217">
        <f>L14</f>
        <v>206000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  <c r="T14" s="217">
        <v>0</v>
      </c>
      <c r="U14" s="217">
        <v>0</v>
      </c>
      <c r="V14" s="217">
        <v>0</v>
      </c>
      <c r="W14" s="217">
        <v>0</v>
      </c>
      <c r="X14" s="217">
        <v>0</v>
      </c>
      <c r="Y14" s="217">
        <v>0</v>
      </c>
      <c r="Z14" s="217">
        <v>0</v>
      </c>
      <c r="AA14" s="217">
        <v>0</v>
      </c>
      <c r="AB14" s="217">
        <v>0</v>
      </c>
      <c r="AC14" s="217">
        <v>0</v>
      </c>
      <c r="AD14" s="218" t="s">
        <v>187</v>
      </c>
      <c r="AE14" s="217" t="s">
        <v>837</v>
      </c>
      <c r="AF14" s="552" t="s">
        <v>838</v>
      </c>
      <c r="AG14" s="217">
        <v>190806</v>
      </c>
      <c r="AH14" s="553">
        <v>0</v>
      </c>
      <c r="AI14" s="217">
        <v>190806</v>
      </c>
      <c r="AJ14" s="553">
        <v>0</v>
      </c>
      <c r="AK14" s="553">
        <v>0</v>
      </c>
      <c r="AL14" s="553">
        <v>0</v>
      </c>
      <c r="AM14" s="553">
        <v>0</v>
      </c>
      <c r="AN14" s="553">
        <v>0</v>
      </c>
      <c r="AO14" s="553">
        <v>0</v>
      </c>
      <c r="AP14" s="553">
        <v>0</v>
      </c>
      <c r="AQ14" s="553">
        <v>0</v>
      </c>
      <c r="AR14" s="553">
        <v>0</v>
      </c>
      <c r="AS14" s="553">
        <v>0</v>
      </c>
      <c r="AT14" s="553">
        <v>0</v>
      </c>
      <c r="AU14" s="553">
        <v>0</v>
      </c>
      <c r="AV14" s="553">
        <v>0</v>
      </c>
      <c r="AW14" s="553">
        <v>0</v>
      </c>
      <c r="AX14" s="553">
        <v>0</v>
      </c>
    </row>
    <row r="15" spans="2:53" s="14" customFormat="1" ht="70.5" customHeight="1" x14ac:dyDescent="0.2">
      <c r="B15" s="95" t="s">
        <v>830</v>
      </c>
      <c r="C15" s="551" t="s">
        <v>831</v>
      </c>
      <c r="D15" s="102" t="s">
        <v>839</v>
      </c>
      <c r="E15" s="97" t="s">
        <v>840</v>
      </c>
      <c r="F15" s="103">
        <v>2017730010040</v>
      </c>
      <c r="G15" s="554" t="s">
        <v>841</v>
      </c>
      <c r="H15" s="97" t="s">
        <v>1264</v>
      </c>
      <c r="I15" s="104" t="s">
        <v>842</v>
      </c>
      <c r="J15" s="97">
        <v>203</v>
      </c>
      <c r="K15" s="552" t="s">
        <v>836</v>
      </c>
      <c r="L15" s="217">
        <f>N15</f>
        <v>140000</v>
      </c>
      <c r="M15" s="217">
        <v>0</v>
      </c>
      <c r="N15" s="217">
        <v>140000</v>
      </c>
      <c r="O15" s="217">
        <v>0</v>
      </c>
      <c r="P15" s="217">
        <v>0</v>
      </c>
      <c r="Q15" s="217">
        <v>0</v>
      </c>
      <c r="R15" s="217">
        <v>0</v>
      </c>
      <c r="S15" s="217">
        <v>0</v>
      </c>
      <c r="T15" s="217">
        <v>0</v>
      </c>
      <c r="U15" s="217">
        <v>0</v>
      </c>
      <c r="V15" s="217">
        <v>0</v>
      </c>
      <c r="W15" s="217">
        <v>0</v>
      </c>
      <c r="X15" s="217">
        <v>0</v>
      </c>
      <c r="Y15" s="217">
        <v>0</v>
      </c>
      <c r="Z15" s="217">
        <v>0</v>
      </c>
      <c r="AA15" s="217">
        <v>0</v>
      </c>
      <c r="AB15" s="217">
        <v>0</v>
      </c>
      <c r="AC15" s="217">
        <v>0</v>
      </c>
      <c r="AD15" s="218" t="s">
        <v>187</v>
      </c>
      <c r="AE15" s="217" t="s">
        <v>837</v>
      </c>
      <c r="AF15" s="552" t="s">
        <v>843</v>
      </c>
      <c r="AG15" s="217">
        <v>137030</v>
      </c>
      <c r="AH15" s="553">
        <v>0</v>
      </c>
      <c r="AI15" s="217">
        <v>137030</v>
      </c>
      <c r="AJ15" s="553">
        <v>0</v>
      </c>
      <c r="AK15" s="553">
        <v>0</v>
      </c>
      <c r="AL15" s="553">
        <v>0</v>
      </c>
      <c r="AM15" s="553">
        <v>0</v>
      </c>
      <c r="AN15" s="553">
        <v>0</v>
      </c>
      <c r="AO15" s="553">
        <v>0</v>
      </c>
      <c r="AP15" s="553">
        <v>0</v>
      </c>
      <c r="AQ15" s="553">
        <v>0</v>
      </c>
      <c r="AR15" s="553">
        <v>0</v>
      </c>
      <c r="AS15" s="553">
        <v>0</v>
      </c>
      <c r="AT15" s="553">
        <v>0</v>
      </c>
      <c r="AU15" s="553">
        <v>0</v>
      </c>
      <c r="AV15" s="553">
        <v>0</v>
      </c>
      <c r="AW15" s="553">
        <v>0</v>
      </c>
      <c r="AX15" s="553">
        <v>0</v>
      </c>
    </row>
    <row r="16" spans="2:53" s="14" customFormat="1" ht="75" customHeight="1" x14ac:dyDescent="0.2">
      <c r="B16" s="95" t="s">
        <v>830</v>
      </c>
      <c r="C16" s="551" t="s">
        <v>831</v>
      </c>
      <c r="D16" s="102" t="s">
        <v>839</v>
      </c>
      <c r="E16" s="97" t="s">
        <v>840</v>
      </c>
      <c r="F16" s="103">
        <v>2017730010040</v>
      </c>
      <c r="G16" s="554" t="s">
        <v>841</v>
      </c>
      <c r="H16" s="97" t="s">
        <v>1265</v>
      </c>
      <c r="I16" s="97" t="s">
        <v>844</v>
      </c>
      <c r="J16" s="97">
        <v>270</v>
      </c>
      <c r="K16" s="552" t="s">
        <v>836</v>
      </c>
      <c r="L16" s="217">
        <f>N16</f>
        <v>73000</v>
      </c>
      <c r="M16" s="217">
        <v>0</v>
      </c>
      <c r="N16" s="217">
        <v>73000</v>
      </c>
      <c r="O16" s="217">
        <v>0</v>
      </c>
      <c r="P16" s="217">
        <v>0</v>
      </c>
      <c r="Q16" s="217">
        <v>0</v>
      </c>
      <c r="R16" s="217">
        <v>0</v>
      </c>
      <c r="S16" s="217">
        <v>0</v>
      </c>
      <c r="T16" s="217">
        <v>0</v>
      </c>
      <c r="U16" s="217">
        <v>0</v>
      </c>
      <c r="V16" s="217">
        <v>0</v>
      </c>
      <c r="W16" s="217">
        <v>0</v>
      </c>
      <c r="X16" s="217">
        <v>0</v>
      </c>
      <c r="Y16" s="217">
        <v>0</v>
      </c>
      <c r="Z16" s="217">
        <v>0</v>
      </c>
      <c r="AA16" s="217">
        <v>0</v>
      </c>
      <c r="AB16" s="217">
        <v>0</v>
      </c>
      <c r="AC16" s="217">
        <v>0</v>
      </c>
      <c r="AD16" s="218" t="s">
        <v>187</v>
      </c>
      <c r="AE16" s="217" t="s">
        <v>837</v>
      </c>
      <c r="AF16" s="552" t="s">
        <v>838</v>
      </c>
      <c r="AG16" s="217">
        <v>72080</v>
      </c>
      <c r="AH16" s="553">
        <v>0</v>
      </c>
      <c r="AI16" s="217">
        <v>72080</v>
      </c>
      <c r="AJ16" s="553">
        <v>0</v>
      </c>
      <c r="AK16" s="553">
        <v>0</v>
      </c>
      <c r="AL16" s="553">
        <v>0</v>
      </c>
      <c r="AM16" s="553">
        <v>0</v>
      </c>
      <c r="AN16" s="553">
        <v>0</v>
      </c>
      <c r="AO16" s="553">
        <v>0</v>
      </c>
      <c r="AP16" s="553">
        <v>0</v>
      </c>
      <c r="AQ16" s="553">
        <v>0</v>
      </c>
      <c r="AR16" s="553">
        <v>0</v>
      </c>
      <c r="AS16" s="553">
        <v>0</v>
      </c>
      <c r="AT16" s="553">
        <v>0</v>
      </c>
      <c r="AU16" s="553">
        <v>0</v>
      </c>
      <c r="AV16" s="553">
        <v>0</v>
      </c>
      <c r="AW16" s="553">
        <v>0</v>
      </c>
      <c r="AX16" s="553">
        <v>0</v>
      </c>
    </row>
    <row r="17" spans="2:163" s="14" customFormat="1" ht="73.5" customHeight="1" x14ac:dyDescent="0.2">
      <c r="B17" s="95" t="s">
        <v>830</v>
      </c>
      <c r="C17" s="551" t="s">
        <v>831</v>
      </c>
      <c r="D17" s="102" t="s">
        <v>839</v>
      </c>
      <c r="E17" s="97" t="s">
        <v>840</v>
      </c>
      <c r="F17" s="103">
        <v>2017730010040</v>
      </c>
      <c r="G17" s="554" t="s">
        <v>841</v>
      </c>
      <c r="H17" s="97" t="s">
        <v>1266</v>
      </c>
      <c r="I17" s="97" t="s">
        <v>845</v>
      </c>
      <c r="J17" s="97">
        <v>40</v>
      </c>
      <c r="K17" s="552" t="s">
        <v>836</v>
      </c>
      <c r="L17" s="217">
        <f>N17</f>
        <v>66000</v>
      </c>
      <c r="M17" s="217">
        <v>0</v>
      </c>
      <c r="N17" s="217">
        <v>66000</v>
      </c>
      <c r="O17" s="217">
        <v>0</v>
      </c>
      <c r="P17" s="217">
        <v>0</v>
      </c>
      <c r="Q17" s="217">
        <v>0</v>
      </c>
      <c r="R17" s="217">
        <v>0</v>
      </c>
      <c r="S17" s="217">
        <v>0</v>
      </c>
      <c r="T17" s="217">
        <v>0</v>
      </c>
      <c r="U17" s="217">
        <v>0</v>
      </c>
      <c r="V17" s="217">
        <v>0</v>
      </c>
      <c r="W17" s="217">
        <v>0</v>
      </c>
      <c r="X17" s="217">
        <v>0</v>
      </c>
      <c r="Y17" s="217">
        <v>0</v>
      </c>
      <c r="Z17" s="217">
        <v>0</v>
      </c>
      <c r="AA17" s="217">
        <v>0</v>
      </c>
      <c r="AB17" s="217">
        <v>0</v>
      </c>
      <c r="AC17" s="217">
        <v>0</v>
      </c>
      <c r="AD17" s="218" t="s">
        <v>187</v>
      </c>
      <c r="AE17" s="217" t="s">
        <v>837</v>
      </c>
      <c r="AF17" s="552" t="s">
        <v>843</v>
      </c>
      <c r="AG17" s="217">
        <v>57905</v>
      </c>
      <c r="AH17" s="553">
        <v>0</v>
      </c>
      <c r="AI17" s="217">
        <v>57905</v>
      </c>
      <c r="AJ17" s="553">
        <v>0</v>
      </c>
      <c r="AK17" s="553">
        <v>0</v>
      </c>
      <c r="AL17" s="553">
        <v>0</v>
      </c>
      <c r="AM17" s="553">
        <v>0</v>
      </c>
      <c r="AN17" s="553">
        <v>0</v>
      </c>
      <c r="AO17" s="553">
        <v>0</v>
      </c>
      <c r="AP17" s="553">
        <v>0</v>
      </c>
      <c r="AQ17" s="553">
        <v>0</v>
      </c>
      <c r="AR17" s="553">
        <v>0</v>
      </c>
      <c r="AS17" s="553">
        <v>0</v>
      </c>
      <c r="AT17" s="553">
        <v>0</v>
      </c>
      <c r="AU17" s="553">
        <v>0</v>
      </c>
      <c r="AV17" s="553">
        <v>0</v>
      </c>
      <c r="AW17" s="553">
        <v>0</v>
      </c>
      <c r="AX17" s="553">
        <v>0</v>
      </c>
    </row>
    <row r="18" spans="2:163" s="14" customFormat="1" ht="76.5" customHeight="1" x14ac:dyDescent="0.2">
      <c r="B18" s="95" t="s">
        <v>830</v>
      </c>
      <c r="C18" s="551" t="s">
        <v>831</v>
      </c>
      <c r="D18" s="102" t="s">
        <v>839</v>
      </c>
      <c r="E18" s="97" t="s">
        <v>840</v>
      </c>
      <c r="F18" s="103">
        <v>2017730010040</v>
      </c>
      <c r="G18" s="554" t="s">
        <v>841</v>
      </c>
      <c r="H18" s="97" t="s">
        <v>1267</v>
      </c>
      <c r="I18" s="97" t="s">
        <v>846</v>
      </c>
      <c r="J18" s="97">
        <v>110</v>
      </c>
      <c r="K18" s="552" t="s">
        <v>836</v>
      </c>
      <c r="L18" s="217">
        <f t="shared" ref="L18" si="0">N18</f>
        <v>70000</v>
      </c>
      <c r="M18" s="217">
        <v>0</v>
      </c>
      <c r="N18" s="217">
        <v>70000</v>
      </c>
      <c r="O18" s="217">
        <v>0</v>
      </c>
      <c r="P18" s="217">
        <v>0</v>
      </c>
      <c r="Q18" s="217">
        <v>0</v>
      </c>
      <c r="R18" s="217">
        <v>0</v>
      </c>
      <c r="S18" s="217">
        <v>0</v>
      </c>
      <c r="T18" s="217">
        <v>0</v>
      </c>
      <c r="U18" s="217">
        <v>0</v>
      </c>
      <c r="V18" s="217">
        <v>0</v>
      </c>
      <c r="W18" s="217">
        <v>0</v>
      </c>
      <c r="X18" s="217">
        <v>0</v>
      </c>
      <c r="Y18" s="217">
        <v>0</v>
      </c>
      <c r="Z18" s="217">
        <v>0</v>
      </c>
      <c r="AA18" s="217">
        <v>0</v>
      </c>
      <c r="AB18" s="217">
        <v>0</v>
      </c>
      <c r="AC18" s="217">
        <v>0</v>
      </c>
      <c r="AD18" s="218" t="s">
        <v>187</v>
      </c>
      <c r="AE18" s="217" t="s">
        <v>837</v>
      </c>
      <c r="AF18" s="552" t="s">
        <v>847</v>
      </c>
      <c r="AG18" s="217">
        <v>71867</v>
      </c>
      <c r="AH18" s="553">
        <v>0</v>
      </c>
      <c r="AI18" s="217">
        <v>71867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0</v>
      </c>
      <c r="AQ18" s="553">
        <v>0</v>
      </c>
      <c r="AR18" s="553">
        <v>0</v>
      </c>
      <c r="AS18" s="553">
        <v>0</v>
      </c>
      <c r="AT18" s="553">
        <v>0</v>
      </c>
      <c r="AU18" s="553">
        <v>0</v>
      </c>
      <c r="AV18" s="553">
        <v>0</v>
      </c>
      <c r="AW18" s="553">
        <v>0</v>
      </c>
      <c r="AX18" s="553">
        <v>0</v>
      </c>
    </row>
    <row r="19" spans="2:163" s="14" customFormat="1" ht="76.5" customHeight="1" x14ac:dyDescent="0.2">
      <c r="B19" s="95" t="s">
        <v>830</v>
      </c>
      <c r="C19" s="551" t="s">
        <v>831</v>
      </c>
      <c r="D19" s="102" t="s">
        <v>839</v>
      </c>
      <c r="E19" s="97" t="s">
        <v>840</v>
      </c>
      <c r="F19" s="103">
        <v>2017730010040</v>
      </c>
      <c r="G19" s="554" t="s">
        <v>841</v>
      </c>
      <c r="H19" s="97" t="s">
        <v>1268</v>
      </c>
      <c r="I19" s="97" t="s">
        <v>848</v>
      </c>
      <c r="J19" s="97">
        <v>40</v>
      </c>
      <c r="K19" s="552" t="s">
        <v>836</v>
      </c>
      <c r="L19" s="217">
        <f>N19</f>
        <v>150000</v>
      </c>
      <c r="M19" s="217">
        <v>0</v>
      </c>
      <c r="N19" s="217">
        <v>150000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T19" s="217">
        <v>0</v>
      </c>
      <c r="U19" s="217">
        <v>0</v>
      </c>
      <c r="V19" s="217">
        <v>0</v>
      </c>
      <c r="W19" s="217">
        <v>0</v>
      </c>
      <c r="X19" s="217">
        <v>0</v>
      </c>
      <c r="Y19" s="217">
        <v>0</v>
      </c>
      <c r="Z19" s="217">
        <v>0</v>
      </c>
      <c r="AA19" s="217">
        <v>0</v>
      </c>
      <c r="AB19" s="217">
        <v>0</v>
      </c>
      <c r="AC19" s="217">
        <v>0</v>
      </c>
      <c r="AD19" s="218" t="s">
        <v>187</v>
      </c>
      <c r="AE19" s="217" t="s">
        <v>837</v>
      </c>
      <c r="AF19" s="552" t="s">
        <v>849</v>
      </c>
      <c r="AG19" s="217">
        <v>13867</v>
      </c>
      <c r="AH19" s="553">
        <v>0</v>
      </c>
      <c r="AI19" s="217">
        <v>13867</v>
      </c>
      <c r="AJ19" s="553">
        <v>0</v>
      </c>
      <c r="AK19" s="553">
        <v>0</v>
      </c>
      <c r="AL19" s="553">
        <v>0</v>
      </c>
      <c r="AM19" s="553">
        <v>0</v>
      </c>
      <c r="AN19" s="553">
        <v>0</v>
      </c>
      <c r="AO19" s="553">
        <v>0</v>
      </c>
      <c r="AP19" s="553">
        <v>0</v>
      </c>
      <c r="AQ19" s="553">
        <v>0</v>
      </c>
      <c r="AR19" s="553">
        <v>0</v>
      </c>
      <c r="AS19" s="553">
        <v>0</v>
      </c>
      <c r="AT19" s="553">
        <v>0</v>
      </c>
      <c r="AU19" s="553">
        <v>0</v>
      </c>
      <c r="AV19" s="553">
        <v>0</v>
      </c>
      <c r="AW19" s="553">
        <v>0</v>
      </c>
      <c r="AX19" s="553">
        <v>0</v>
      </c>
    </row>
    <row r="20" spans="2:163" s="14" customFormat="1" ht="78" customHeight="1" x14ac:dyDescent="0.2">
      <c r="B20" s="95" t="s">
        <v>830</v>
      </c>
      <c r="C20" s="551" t="s">
        <v>831</v>
      </c>
      <c r="D20" s="102" t="s">
        <v>839</v>
      </c>
      <c r="E20" s="97" t="s">
        <v>840</v>
      </c>
      <c r="F20" s="103">
        <v>2017730010040</v>
      </c>
      <c r="G20" s="554" t="s">
        <v>841</v>
      </c>
      <c r="H20" s="97" t="s">
        <v>1482</v>
      </c>
      <c r="I20" s="97" t="s">
        <v>850</v>
      </c>
      <c r="J20" s="97">
        <v>1</v>
      </c>
      <c r="K20" s="552" t="s">
        <v>836</v>
      </c>
      <c r="L20" s="217">
        <f t="shared" ref="L20:L31" si="1">N20</f>
        <v>14000</v>
      </c>
      <c r="M20" s="217">
        <v>0</v>
      </c>
      <c r="N20" s="217">
        <v>14000</v>
      </c>
      <c r="O20" s="217">
        <v>0</v>
      </c>
      <c r="P20" s="217">
        <v>0</v>
      </c>
      <c r="Q20" s="217">
        <v>0</v>
      </c>
      <c r="R20" s="217">
        <v>0</v>
      </c>
      <c r="S20" s="217">
        <v>0</v>
      </c>
      <c r="T20" s="217">
        <v>0</v>
      </c>
      <c r="U20" s="217">
        <v>0</v>
      </c>
      <c r="V20" s="217">
        <v>0</v>
      </c>
      <c r="W20" s="217">
        <v>0</v>
      </c>
      <c r="X20" s="217">
        <v>0</v>
      </c>
      <c r="Y20" s="217">
        <v>0</v>
      </c>
      <c r="Z20" s="217">
        <v>0</v>
      </c>
      <c r="AA20" s="217">
        <v>0</v>
      </c>
      <c r="AB20" s="217">
        <v>0</v>
      </c>
      <c r="AC20" s="217">
        <v>0</v>
      </c>
      <c r="AD20" s="218" t="s">
        <v>187</v>
      </c>
      <c r="AE20" s="217" t="s">
        <v>837</v>
      </c>
      <c r="AF20" s="552" t="s">
        <v>851</v>
      </c>
      <c r="AG20" s="217">
        <v>13600</v>
      </c>
      <c r="AH20" s="553">
        <v>0</v>
      </c>
      <c r="AI20" s="217">
        <v>13600</v>
      </c>
      <c r="AJ20" s="553">
        <v>0</v>
      </c>
      <c r="AK20" s="553">
        <v>0</v>
      </c>
      <c r="AL20" s="553">
        <v>0</v>
      </c>
      <c r="AM20" s="553">
        <v>0</v>
      </c>
      <c r="AN20" s="553">
        <v>0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3">
        <v>0</v>
      </c>
      <c r="AV20" s="553">
        <v>0</v>
      </c>
      <c r="AW20" s="553">
        <v>0</v>
      </c>
      <c r="AX20" s="553">
        <v>0</v>
      </c>
    </row>
    <row r="21" spans="2:163" s="14" customFormat="1" ht="82.5" customHeight="1" x14ac:dyDescent="0.2">
      <c r="B21" s="95" t="s">
        <v>830</v>
      </c>
      <c r="C21" s="551" t="s">
        <v>831</v>
      </c>
      <c r="D21" s="102" t="s">
        <v>839</v>
      </c>
      <c r="E21" s="97" t="s">
        <v>840</v>
      </c>
      <c r="F21" s="103">
        <v>2017730010040</v>
      </c>
      <c r="G21" s="554" t="s">
        <v>841</v>
      </c>
      <c r="H21" s="97" t="s">
        <v>1269</v>
      </c>
      <c r="I21" s="97" t="s">
        <v>852</v>
      </c>
      <c r="J21" s="97">
        <v>400</v>
      </c>
      <c r="K21" s="552" t="s">
        <v>836</v>
      </c>
      <c r="L21" s="217">
        <f t="shared" si="1"/>
        <v>88000</v>
      </c>
      <c r="M21" s="217">
        <v>0</v>
      </c>
      <c r="N21" s="217">
        <v>88000</v>
      </c>
      <c r="O21" s="217">
        <v>0</v>
      </c>
      <c r="P21" s="217">
        <v>0</v>
      </c>
      <c r="Q21" s="217">
        <v>0</v>
      </c>
      <c r="R21" s="217">
        <v>0</v>
      </c>
      <c r="S21" s="217">
        <v>0</v>
      </c>
      <c r="T21" s="217">
        <v>0</v>
      </c>
      <c r="U21" s="217">
        <v>0</v>
      </c>
      <c r="V21" s="217">
        <v>0</v>
      </c>
      <c r="W21" s="217">
        <v>0</v>
      </c>
      <c r="X21" s="217">
        <v>0</v>
      </c>
      <c r="Y21" s="217">
        <v>0</v>
      </c>
      <c r="Z21" s="217">
        <v>0</v>
      </c>
      <c r="AA21" s="217">
        <v>0</v>
      </c>
      <c r="AB21" s="217">
        <v>0</v>
      </c>
      <c r="AC21" s="217">
        <v>0</v>
      </c>
      <c r="AD21" s="218" t="s">
        <v>187</v>
      </c>
      <c r="AE21" s="217" t="s">
        <v>837</v>
      </c>
      <c r="AF21" s="552" t="s">
        <v>838</v>
      </c>
      <c r="AG21" s="217">
        <v>71933</v>
      </c>
      <c r="AH21" s="553">
        <v>0</v>
      </c>
      <c r="AI21" s="217">
        <v>71933</v>
      </c>
      <c r="AJ21" s="553">
        <v>0</v>
      </c>
      <c r="AK21" s="553">
        <v>0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0</v>
      </c>
      <c r="AU21" s="553">
        <v>0</v>
      </c>
      <c r="AV21" s="553">
        <v>0</v>
      </c>
      <c r="AW21" s="553">
        <v>0</v>
      </c>
      <c r="AX21" s="553">
        <v>0</v>
      </c>
    </row>
    <row r="22" spans="2:163" s="14" customFormat="1" ht="84.75" customHeight="1" x14ac:dyDescent="0.2">
      <c r="B22" s="95" t="s">
        <v>830</v>
      </c>
      <c r="C22" s="551" t="s">
        <v>831</v>
      </c>
      <c r="D22" s="102" t="s">
        <v>839</v>
      </c>
      <c r="E22" s="97" t="s">
        <v>840</v>
      </c>
      <c r="F22" s="103">
        <v>2017730010040</v>
      </c>
      <c r="G22" s="554" t="s">
        <v>841</v>
      </c>
      <c r="H22" s="97" t="s">
        <v>1270</v>
      </c>
      <c r="I22" s="97" t="s">
        <v>853</v>
      </c>
      <c r="J22" s="97">
        <v>10</v>
      </c>
      <c r="K22" s="552" t="s">
        <v>836</v>
      </c>
      <c r="L22" s="217">
        <f t="shared" si="1"/>
        <v>650000</v>
      </c>
      <c r="M22" s="217">
        <v>0</v>
      </c>
      <c r="N22" s="217">
        <v>650000</v>
      </c>
      <c r="O22" s="217">
        <v>0</v>
      </c>
      <c r="P22" s="217">
        <v>0</v>
      </c>
      <c r="Q22" s="217">
        <v>0</v>
      </c>
      <c r="R22" s="217">
        <v>0</v>
      </c>
      <c r="S22" s="217">
        <v>0</v>
      </c>
      <c r="T22" s="217">
        <v>0</v>
      </c>
      <c r="U22" s="217">
        <v>0</v>
      </c>
      <c r="V22" s="217">
        <v>0</v>
      </c>
      <c r="W22" s="217">
        <v>0</v>
      </c>
      <c r="X22" s="217">
        <v>0</v>
      </c>
      <c r="Y22" s="217">
        <v>0</v>
      </c>
      <c r="Z22" s="217">
        <v>0</v>
      </c>
      <c r="AA22" s="217">
        <v>0</v>
      </c>
      <c r="AB22" s="217">
        <v>0</v>
      </c>
      <c r="AC22" s="217">
        <v>0</v>
      </c>
      <c r="AD22" s="218" t="s">
        <v>187</v>
      </c>
      <c r="AE22" s="217" t="s">
        <v>837</v>
      </c>
      <c r="AF22" s="552" t="s">
        <v>854</v>
      </c>
      <c r="AG22" s="217">
        <v>492618</v>
      </c>
      <c r="AH22" s="553">
        <v>0</v>
      </c>
      <c r="AI22" s="217">
        <v>492618</v>
      </c>
      <c r="AJ22" s="553">
        <v>0</v>
      </c>
      <c r="AK22" s="553">
        <v>0</v>
      </c>
      <c r="AL22" s="553">
        <v>0</v>
      </c>
      <c r="AM22" s="553">
        <v>0</v>
      </c>
      <c r="AN22" s="553">
        <v>0</v>
      </c>
      <c r="AO22" s="553">
        <v>0</v>
      </c>
      <c r="AP22" s="553">
        <v>0</v>
      </c>
      <c r="AQ22" s="553">
        <v>0</v>
      </c>
      <c r="AR22" s="553">
        <v>0</v>
      </c>
      <c r="AS22" s="553">
        <v>0</v>
      </c>
      <c r="AT22" s="553">
        <v>0</v>
      </c>
      <c r="AU22" s="553">
        <v>0</v>
      </c>
      <c r="AV22" s="553">
        <v>0</v>
      </c>
      <c r="AW22" s="553">
        <v>0</v>
      </c>
      <c r="AX22" s="553">
        <v>0</v>
      </c>
    </row>
    <row r="23" spans="2:163" s="14" customFormat="1" ht="114" customHeight="1" x14ac:dyDescent="0.2">
      <c r="B23" s="95" t="s">
        <v>830</v>
      </c>
      <c r="C23" s="551" t="s">
        <v>831</v>
      </c>
      <c r="D23" s="102" t="s">
        <v>839</v>
      </c>
      <c r="E23" s="97" t="s">
        <v>840</v>
      </c>
      <c r="F23" s="103">
        <v>2017730010040</v>
      </c>
      <c r="G23" s="554" t="s">
        <v>841</v>
      </c>
      <c r="H23" s="97" t="s">
        <v>1271</v>
      </c>
      <c r="I23" s="97" t="s">
        <v>855</v>
      </c>
      <c r="J23" s="97">
        <v>100</v>
      </c>
      <c r="K23" s="552" t="s">
        <v>836</v>
      </c>
      <c r="L23" s="217">
        <f t="shared" si="1"/>
        <v>25500</v>
      </c>
      <c r="M23" s="217">
        <v>0</v>
      </c>
      <c r="N23" s="217">
        <v>25500</v>
      </c>
      <c r="O23" s="217">
        <v>0</v>
      </c>
      <c r="P23" s="217">
        <v>0</v>
      </c>
      <c r="Q23" s="217">
        <v>0</v>
      </c>
      <c r="R23" s="217">
        <v>0</v>
      </c>
      <c r="S23" s="217">
        <v>0</v>
      </c>
      <c r="T23" s="217">
        <v>0</v>
      </c>
      <c r="U23" s="217">
        <v>0</v>
      </c>
      <c r="V23" s="217">
        <v>0</v>
      </c>
      <c r="W23" s="217">
        <v>0</v>
      </c>
      <c r="X23" s="217">
        <v>0</v>
      </c>
      <c r="Y23" s="217">
        <v>0</v>
      </c>
      <c r="Z23" s="217">
        <v>0</v>
      </c>
      <c r="AA23" s="217">
        <v>0</v>
      </c>
      <c r="AB23" s="217">
        <v>0</v>
      </c>
      <c r="AC23" s="217">
        <v>0</v>
      </c>
      <c r="AD23" s="218" t="s">
        <v>187</v>
      </c>
      <c r="AE23" s="217" t="s">
        <v>837</v>
      </c>
      <c r="AF23" s="552" t="s">
        <v>856</v>
      </c>
      <c r="AG23" s="217">
        <v>40933</v>
      </c>
      <c r="AH23" s="553">
        <v>0</v>
      </c>
      <c r="AI23" s="217">
        <v>40933</v>
      </c>
      <c r="AJ23" s="553">
        <v>0</v>
      </c>
      <c r="AK23" s="553">
        <v>0</v>
      </c>
      <c r="AL23" s="553">
        <v>0</v>
      </c>
      <c r="AM23" s="553">
        <v>0</v>
      </c>
      <c r="AN23" s="553">
        <v>0</v>
      </c>
      <c r="AO23" s="553">
        <v>0</v>
      </c>
      <c r="AP23" s="553">
        <v>0</v>
      </c>
      <c r="AQ23" s="553">
        <v>0</v>
      </c>
      <c r="AR23" s="553">
        <v>0</v>
      </c>
      <c r="AS23" s="553">
        <v>0</v>
      </c>
      <c r="AT23" s="553">
        <v>0</v>
      </c>
      <c r="AU23" s="553">
        <v>0</v>
      </c>
      <c r="AV23" s="553">
        <v>0</v>
      </c>
      <c r="AW23" s="553">
        <v>0</v>
      </c>
      <c r="AX23" s="553">
        <v>0</v>
      </c>
    </row>
    <row r="24" spans="2:163" s="14" customFormat="1" ht="79.5" customHeight="1" x14ac:dyDescent="0.2">
      <c r="B24" s="95" t="s">
        <v>830</v>
      </c>
      <c r="C24" s="551" t="s">
        <v>831</v>
      </c>
      <c r="D24" s="102" t="s">
        <v>839</v>
      </c>
      <c r="E24" s="97" t="s">
        <v>840</v>
      </c>
      <c r="F24" s="103">
        <v>2017730010040</v>
      </c>
      <c r="G24" s="554" t="s">
        <v>841</v>
      </c>
      <c r="H24" s="97" t="s">
        <v>1272</v>
      </c>
      <c r="I24" s="97" t="s">
        <v>857</v>
      </c>
      <c r="J24" s="97">
        <v>50</v>
      </c>
      <c r="K24" s="552" t="s">
        <v>836</v>
      </c>
      <c r="L24" s="217">
        <f t="shared" si="1"/>
        <v>24000</v>
      </c>
      <c r="M24" s="217">
        <v>0</v>
      </c>
      <c r="N24" s="217">
        <v>24000</v>
      </c>
      <c r="O24" s="217">
        <v>0</v>
      </c>
      <c r="P24" s="217">
        <v>0</v>
      </c>
      <c r="Q24" s="217">
        <v>0</v>
      </c>
      <c r="R24" s="217">
        <v>0</v>
      </c>
      <c r="S24" s="217">
        <v>0</v>
      </c>
      <c r="T24" s="217">
        <v>0</v>
      </c>
      <c r="U24" s="217">
        <v>0</v>
      </c>
      <c r="V24" s="217">
        <v>0</v>
      </c>
      <c r="W24" s="217">
        <v>0</v>
      </c>
      <c r="X24" s="217">
        <v>0</v>
      </c>
      <c r="Y24" s="217">
        <v>0</v>
      </c>
      <c r="Z24" s="217">
        <v>0</v>
      </c>
      <c r="AA24" s="217">
        <v>0</v>
      </c>
      <c r="AB24" s="217">
        <v>0</v>
      </c>
      <c r="AC24" s="217">
        <v>0</v>
      </c>
      <c r="AD24" s="218" t="s">
        <v>187</v>
      </c>
      <c r="AE24" s="217" t="s">
        <v>837</v>
      </c>
      <c r="AF24" s="552" t="s">
        <v>843</v>
      </c>
      <c r="AG24" s="217">
        <v>13866</v>
      </c>
      <c r="AH24" s="553">
        <v>0</v>
      </c>
      <c r="AI24" s="217">
        <v>13866</v>
      </c>
      <c r="AJ24" s="553">
        <v>0</v>
      </c>
      <c r="AK24" s="553">
        <v>0</v>
      </c>
      <c r="AL24" s="553">
        <v>0</v>
      </c>
      <c r="AM24" s="553">
        <v>0</v>
      </c>
      <c r="AN24" s="553">
        <v>0</v>
      </c>
      <c r="AO24" s="553">
        <v>0</v>
      </c>
      <c r="AP24" s="553">
        <v>0</v>
      </c>
      <c r="AQ24" s="553">
        <v>0</v>
      </c>
      <c r="AR24" s="553">
        <v>0</v>
      </c>
      <c r="AS24" s="553">
        <v>0</v>
      </c>
      <c r="AT24" s="553">
        <v>0</v>
      </c>
      <c r="AU24" s="553">
        <v>0</v>
      </c>
      <c r="AV24" s="553">
        <v>0</v>
      </c>
      <c r="AW24" s="553">
        <v>0</v>
      </c>
      <c r="AX24" s="553">
        <v>0</v>
      </c>
    </row>
    <row r="25" spans="2:163" s="14" customFormat="1" ht="70.5" customHeight="1" x14ac:dyDescent="0.2">
      <c r="B25" s="95" t="s">
        <v>830</v>
      </c>
      <c r="C25" s="551" t="s">
        <v>831</v>
      </c>
      <c r="D25" s="102" t="s">
        <v>839</v>
      </c>
      <c r="E25" s="97" t="s">
        <v>840</v>
      </c>
      <c r="F25" s="103">
        <v>2017730010040</v>
      </c>
      <c r="G25" s="554" t="s">
        <v>841</v>
      </c>
      <c r="H25" s="97" t="s">
        <v>1273</v>
      </c>
      <c r="I25" s="97" t="s">
        <v>858</v>
      </c>
      <c r="J25" s="97">
        <v>430</v>
      </c>
      <c r="K25" s="552" t="s">
        <v>836</v>
      </c>
      <c r="L25" s="217">
        <f t="shared" si="1"/>
        <v>326000</v>
      </c>
      <c r="M25" s="217">
        <v>0</v>
      </c>
      <c r="N25" s="217">
        <v>326000</v>
      </c>
      <c r="O25" s="217">
        <v>0</v>
      </c>
      <c r="P25" s="217">
        <v>0</v>
      </c>
      <c r="Q25" s="217">
        <v>0</v>
      </c>
      <c r="R25" s="217">
        <v>0</v>
      </c>
      <c r="S25" s="217">
        <v>0</v>
      </c>
      <c r="T25" s="217">
        <v>0</v>
      </c>
      <c r="U25" s="217">
        <v>0</v>
      </c>
      <c r="V25" s="217">
        <v>0</v>
      </c>
      <c r="W25" s="217">
        <v>0</v>
      </c>
      <c r="X25" s="217">
        <v>0</v>
      </c>
      <c r="Y25" s="217">
        <v>0</v>
      </c>
      <c r="Z25" s="217">
        <v>0</v>
      </c>
      <c r="AA25" s="217">
        <v>0</v>
      </c>
      <c r="AB25" s="217">
        <v>0</v>
      </c>
      <c r="AC25" s="217">
        <v>0</v>
      </c>
      <c r="AD25" s="218" t="s">
        <v>187</v>
      </c>
      <c r="AE25" s="217" t="s">
        <v>837</v>
      </c>
      <c r="AF25" s="552" t="s">
        <v>847</v>
      </c>
      <c r="AG25" s="217">
        <v>221249</v>
      </c>
      <c r="AH25" s="553">
        <v>0</v>
      </c>
      <c r="AI25" s="217">
        <v>221249</v>
      </c>
      <c r="AJ25" s="553">
        <v>0</v>
      </c>
      <c r="AK25" s="553">
        <v>0</v>
      </c>
      <c r="AL25" s="553">
        <v>0</v>
      </c>
      <c r="AM25" s="553">
        <v>0</v>
      </c>
      <c r="AN25" s="553">
        <v>0</v>
      </c>
      <c r="AO25" s="553">
        <v>0</v>
      </c>
      <c r="AP25" s="553">
        <v>0</v>
      </c>
      <c r="AQ25" s="553">
        <v>0</v>
      </c>
      <c r="AR25" s="553">
        <v>0</v>
      </c>
      <c r="AS25" s="553">
        <v>0</v>
      </c>
      <c r="AT25" s="553">
        <v>0</v>
      </c>
      <c r="AU25" s="553">
        <v>0</v>
      </c>
      <c r="AV25" s="553">
        <v>0</v>
      </c>
      <c r="AW25" s="553">
        <v>0</v>
      </c>
      <c r="AX25" s="553">
        <v>0</v>
      </c>
    </row>
    <row r="26" spans="2:163" s="14" customFormat="1" ht="74.25" customHeight="1" x14ac:dyDescent="0.2">
      <c r="B26" s="95" t="s">
        <v>830</v>
      </c>
      <c r="C26" s="551" t="s">
        <v>831</v>
      </c>
      <c r="D26" s="102" t="s">
        <v>839</v>
      </c>
      <c r="E26" s="97" t="s">
        <v>840</v>
      </c>
      <c r="F26" s="103">
        <v>2017730010040</v>
      </c>
      <c r="G26" s="554" t="s">
        <v>841</v>
      </c>
      <c r="H26" s="97" t="s">
        <v>1274</v>
      </c>
      <c r="I26" s="97" t="s">
        <v>859</v>
      </c>
      <c r="J26" s="97">
        <v>40</v>
      </c>
      <c r="K26" s="552" t="s">
        <v>836</v>
      </c>
      <c r="L26" s="217">
        <f t="shared" si="1"/>
        <v>148500</v>
      </c>
      <c r="M26" s="217">
        <v>0</v>
      </c>
      <c r="N26" s="217">
        <f>148500</f>
        <v>148500</v>
      </c>
      <c r="O26" s="217">
        <v>0</v>
      </c>
      <c r="P26" s="217">
        <v>0</v>
      </c>
      <c r="Q26" s="217">
        <v>0</v>
      </c>
      <c r="R26" s="217">
        <v>0</v>
      </c>
      <c r="S26" s="217">
        <v>0</v>
      </c>
      <c r="T26" s="217">
        <v>0</v>
      </c>
      <c r="U26" s="217">
        <v>0</v>
      </c>
      <c r="V26" s="217">
        <v>0</v>
      </c>
      <c r="W26" s="217">
        <v>0</v>
      </c>
      <c r="X26" s="217">
        <v>0</v>
      </c>
      <c r="Y26" s="217">
        <v>0</v>
      </c>
      <c r="Z26" s="217">
        <v>0</v>
      </c>
      <c r="AA26" s="217">
        <v>0</v>
      </c>
      <c r="AB26" s="217">
        <v>0</v>
      </c>
      <c r="AC26" s="217">
        <v>0</v>
      </c>
      <c r="AD26" s="218" t="s">
        <v>187</v>
      </c>
      <c r="AE26" s="217" t="s">
        <v>837</v>
      </c>
      <c r="AF26" s="552" t="s">
        <v>847</v>
      </c>
      <c r="AG26" s="217">
        <v>147525</v>
      </c>
      <c r="AH26" s="553">
        <v>0</v>
      </c>
      <c r="AI26" s="217">
        <v>147525</v>
      </c>
      <c r="AJ26" s="553">
        <v>0</v>
      </c>
      <c r="AK26" s="553">
        <v>0</v>
      </c>
      <c r="AL26" s="553">
        <v>0</v>
      </c>
      <c r="AM26" s="553">
        <v>0</v>
      </c>
      <c r="AN26" s="553">
        <v>0</v>
      </c>
      <c r="AO26" s="553">
        <v>0</v>
      </c>
      <c r="AP26" s="553">
        <v>0</v>
      </c>
      <c r="AQ26" s="553">
        <v>0</v>
      </c>
      <c r="AR26" s="553">
        <v>0</v>
      </c>
      <c r="AS26" s="553">
        <v>0</v>
      </c>
      <c r="AT26" s="553">
        <v>0</v>
      </c>
      <c r="AU26" s="553">
        <v>0</v>
      </c>
      <c r="AV26" s="553">
        <v>0</v>
      </c>
      <c r="AW26" s="553">
        <v>0</v>
      </c>
      <c r="AX26" s="553">
        <v>0</v>
      </c>
    </row>
    <row r="27" spans="2:163" s="14" customFormat="1" ht="73.5" customHeight="1" x14ac:dyDescent="0.2">
      <c r="B27" s="95" t="s">
        <v>830</v>
      </c>
      <c r="C27" s="551" t="s">
        <v>831</v>
      </c>
      <c r="D27" s="102" t="s">
        <v>860</v>
      </c>
      <c r="E27" s="97" t="s">
        <v>861</v>
      </c>
      <c r="F27" s="103">
        <v>2017730010040</v>
      </c>
      <c r="G27" s="554" t="s">
        <v>841</v>
      </c>
      <c r="H27" s="97" t="s">
        <v>1275</v>
      </c>
      <c r="I27" s="97" t="s">
        <v>862</v>
      </c>
      <c r="J27" s="97">
        <v>120</v>
      </c>
      <c r="K27" s="552" t="s">
        <v>836</v>
      </c>
      <c r="L27" s="217">
        <f t="shared" si="1"/>
        <v>100000</v>
      </c>
      <c r="M27" s="217">
        <v>0</v>
      </c>
      <c r="N27" s="217">
        <v>100000</v>
      </c>
      <c r="O27" s="217">
        <v>0</v>
      </c>
      <c r="P27" s="217">
        <v>0</v>
      </c>
      <c r="Q27" s="217">
        <v>0</v>
      </c>
      <c r="R27" s="217">
        <v>0</v>
      </c>
      <c r="S27" s="217">
        <v>0</v>
      </c>
      <c r="T27" s="217">
        <v>0</v>
      </c>
      <c r="U27" s="217">
        <v>0</v>
      </c>
      <c r="V27" s="217">
        <v>0</v>
      </c>
      <c r="W27" s="217">
        <v>0</v>
      </c>
      <c r="X27" s="217">
        <v>0</v>
      </c>
      <c r="Y27" s="217">
        <v>0</v>
      </c>
      <c r="Z27" s="217">
        <v>0</v>
      </c>
      <c r="AA27" s="217">
        <v>0</v>
      </c>
      <c r="AB27" s="217">
        <v>0</v>
      </c>
      <c r="AC27" s="217">
        <v>0</v>
      </c>
      <c r="AD27" s="218" t="s">
        <v>187</v>
      </c>
      <c r="AE27" s="217" t="s">
        <v>837</v>
      </c>
      <c r="AF27" s="552" t="s">
        <v>856</v>
      </c>
      <c r="AG27" s="217">
        <v>88612</v>
      </c>
      <c r="AH27" s="553">
        <v>0</v>
      </c>
      <c r="AI27" s="217">
        <v>88612</v>
      </c>
      <c r="AJ27" s="553">
        <v>0</v>
      </c>
      <c r="AK27" s="553">
        <v>0</v>
      </c>
      <c r="AL27" s="553">
        <v>0</v>
      </c>
      <c r="AM27" s="553">
        <v>0</v>
      </c>
      <c r="AN27" s="553">
        <v>0</v>
      </c>
      <c r="AO27" s="553">
        <v>0</v>
      </c>
      <c r="AP27" s="553">
        <v>0</v>
      </c>
      <c r="AQ27" s="553">
        <v>0</v>
      </c>
      <c r="AR27" s="553">
        <v>0</v>
      </c>
      <c r="AS27" s="553">
        <v>0</v>
      </c>
      <c r="AT27" s="553">
        <v>0</v>
      </c>
      <c r="AU27" s="553">
        <v>0</v>
      </c>
      <c r="AV27" s="553">
        <v>0</v>
      </c>
      <c r="AW27" s="553">
        <v>0</v>
      </c>
      <c r="AX27" s="553">
        <v>0</v>
      </c>
      <c r="AY27" s="18"/>
      <c r="AZ27" s="18"/>
      <c r="BA27" s="18"/>
    </row>
    <row r="28" spans="2:163" s="52" customFormat="1" ht="71.25" customHeight="1" x14ac:dyDescent="0.2">
      <c r="B28" s="95" t="s">
        <v>830</v>
      </c>
      <c r="C28" s="551" t="s">
        <v>831</v>
      </c>
      <c r="D28" s="102" t="s">
        <v>860</v>
      </c>
      <c r="E28" s="97" t="s">
        <v>861</v>
      </c>
      <c r="F28" s="103">
        <v>2017730010040</v>
      </c>
      <c r="G28" s="554" t="s">
        <v>841</v>
      </c>
      <c r="H28" s="97" t="s">
        <v>1276</v>
      </c>
      <c r="I28" s="97" t="s">
        <v>863</v>
      </c>
      <c r="J28" s="97">
        <v>40</v>
      </c>
      <c r="K28" s="552" t="s">
        <v>836</v>
      </c>
      <c r="L28" s="217">
        <f t="shared" si="1"/>
        <v>10000</v>
      </c>
      <c r="M28" s="217">
        <v>0</v>
      </c>
      <c r="N28" s="217">
        <v>10000</v>
      </c>
      <c r="O28" s="217">
        <v>0</v>
      </c>
      <c r="P28" s="217">
        <v>0</v>
      </c>
      <c r="Q28" s="217">
        <v>0</v>
      </c>
      <c r="R28" s="217">
        <v>0</v>
      </c>
      <c r="S28" s="217">
        <v>0</v>
      </c>
      <c r="T28" s="217">
        <v>0</v>
      </c>
      <c r="U28" s="217">
        <v>0</v>
      </c>
      <c r="V28" s="217">
        <v>0</v>
      </c>
      <c r="W28" s="217">
        <v>0</v>
      </c>
      <c r="X28" s="217">
        <v>0</v>
      </c>
      <c r="Y28" s="217">
        <v>0</v>
      </c>
      <c r="Z28" s="217">
        <v>0</v>
      </c>
      <c r="AA28" s="217">
        <v>0</v>
      </c>
      <c r="AB28" s="217">
        <v>0</v>
      </c>
      <c r="AC28" s="217">
        <v>0</v>
      </c>
      <c r="AD28" s="218" t="s">
        <v>187</v>
      </c>
      <c r="AE28" s="217" t="s">
        <v>837</v>
      </c>
      <c r="AF28" s="552" t="s">
        <v>856</v>
      </c>
      <c r="AG28" s="217">
        <v>0</v>
      </c>
      <c r="AH28" s="553">
        <v>0</v>
      </c>
      <c r="AI28" s="217">
        <v>0</v>
      </c>
      <c r="AJ28" s="553">
        <v>0</v>
      </c>
      <c r="AK28" s="553">
        <v>0</v>
      </c>
      <c r="AL28" s="553">
        <v>0</v>
      </c>
      <c r="AM28" s="553">
        <v>0</v>
      </c>
      <c r="AN28" s="553">
        <v>0</v>
      </c>
      <c r="AO28" s="553">
        <v>0</v>
      </c>
      <c r="AP28" s="553">
        <v>0</v>
      </c>
      <c r="AQ28" s="553">
        <v>0</v>
      </c>
      <c r="AR28" s="553">
        <v>0</v>
      </c>
      <c r="AS28" s="553">
        <v>0</v>
      </c>
      <c r="AT28" s="553">
        <v>0</v>
      </c>
      <c r="AU28" s="553">
        <v>0</v>
      </c>
      <c r="AV28" s="553">
        <v>0</v>
      </c>
      <c r="AW28" s="553">
        <v>0</v>
      </c>
      <c r="AX28" s="553">
        <v>0</v>
      </c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</row>
    <row r="29" spans="2:163" s="52" customFormat="1" ht="75.75" customHeight="1" x14ac:dyDescent="0.2">
      <c r="B29" s="95" t="s">
        <v>830</v>
      </c>
      <c r="C29" s="551" t="s">
        <v>831</v>
      </c>
      <c r="D29" s="102" t="s">
        <v>860</v>
      </c>
      <c r="E29" s="97" t="s">
        <v>861</v>
      </c>
      <c r="F29" s="103">
        <v>2017730010040</v>
      </c>
      <c r="G29" s="554" t="s">
        <v>841</v>
      </c>
      <c r="H29" s="97" t="s">
        <v>1277</v>
      </c>
      <c r="I29" s="97" t="s">
        <v>864</v>
      </c>
      <c r="J29" s="97">
        <v>400</v>
      </c>
      <c r="K29" s="552" t="s">
        <v>836</v>
      </c>
      <c r="L29" s="217">
        <f t="shared" si="1"/>
        <v>10000</v>
      </c>
      <c r="M29" s="217">
        <v>0</v>
      </c>
      <c r="N29" s="217">
        <v>10000</v>
      </c>
      <c r="O29" s="217">
        <v>0</v>
      </c>
      <c r="P29" s="217">
        <v>0</v>
      </c>
      <c r="Q29" s="217">
        <v>0</v>
      </c>
      <c r="R29" s="217">
        <v>0</v>
      </c>
      <c r="S29" s="217">
        <v>0</v>
      </c>
      <c r="T29" s="217">
        <v>0</v>
      </c>
      <c r="U29" s="217">
        <v>0</v>
      </c>
      <c r="V29" s="217">
        <v>0</v>
      </c>
      <c r="W29" s="217">
        <v>0</v>
      </c>
      <c r="X29" s="217">
        <v>0</v>
      </c>
      <c r="Y29" s="217">
        <v>0</v>
      </c>
      <c r="Z29" s="217">
        <v>0</v>
      </c>
      <c r="AA29" s="217">
        <v>0</v>
      </c>
      <c r="AB29" s="217">
        <v>0</v>
      </c>
      <c r="AC29" s="217">
        <v>0</v>
      </c>
      <c r="AD29" s="218" t="s">
        <v>187</v>
      </c>
      <c r="AE29" s="217" t="s">
        <v>837</v>
      </c>
      <c r="AF29" s="552" t="s">
        <v>856</v>
      </c>
      <c r="AG29" s="217">
        <v>0</v>
      </c>
      <c r="AH29" s="553">
        <v>0</v>
      </c>
      <c r="AI29" s="217">
        <v>0</v>
      </c>
      <c r="AJ29" s="553">
        <v>0</v>
      </c>
      <c r="AK29" s="553">
        <v>0</v>
      </c>
      <c r="AL29" s="553">
        <v>0</v>
      </c>
      <c r="AM29" s="553">
        <v>0</v>
      </c>
      <c r="AN29" s="553">
        <v>0</v>
      </c>
      <c r="AO29" s="553">
        <v>0</v>
      </c>
      <c r="AP29" s="553">
        <v>0</v>
      </c>
      <c r="AQ29" s="553">
        <v>0</v>
      </c>
      <c r="AR29" s="553">
        <v>0</v>
      </c>
      <c r="AS29" s="553">
        <v>0</v>
      </c>
      <c r="AT29" s="553">
        <v>0</v>
      </c>
      <c r="AU29" s="553">
        <v>0</v>
      </c>
      <c r="AV29" s="553">
        <v>0</v>
      </c>
      <c r="AW29" s="553">
        <v>0</v>
      </c>
      <c r="AX29" s="553">
        <v>0</v>
      </c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</row>
    <row r="30" spans="2:163" s="52" customFormat="1" ht="96.75" customHeight="1" x14ac:dyDescent="0.2">
      <c r="B30" s="95" t="s">
        <v>830</v>
      </c>
      <c r="C30" s="551" t="s">
        <v>831</v>
      </c>
      <c r="D30" s="102" t="s">
        <v>865</v>
      </c>
      <c r="E30" s="97" t="s">
        <v>866</v>
      </c>
      <c r="F30" s="103">
        <v>2017730010040</v>
      </c>
      <c r="G30" s="554" t="s">
        <v>841</v>
      </c>
      <c r="H30" s="97" t="s">
        <v>1278</v>
      </c>
      <c r="I30" s="97" t="s">
        <v>867</v>
      </c>
      <c r="J30" s="97">
        <v>28</v>
      </c>
      <c r="K30" s="552" t="s">
        <v>836</v>
      </c>
      <c r="L30" s="217">
        <f t="shared" si="1"/>
        <v>90000</v>
      </c>
      <c r="M30" s="217">
        <v>0</v>
      </c>
      <c r="N30" s="217">
        <v>90000</v>
      </c>
      <c r="O30" s="217">
        <v>0</v>
      </c>
      <c r="P30" s="217">
        <v>0</v>
      </c>
      <c r="Q30" s="217">
        <v>0</v>
      </c>
      <c r="R30" s="217">
        <v>0</v>
      </c>
      <c r="S30" s="217">
        <v>0</v>
      </c>
      <c r="T30" s="217">
        <v>0</v>
      </c>
      <c r="U30" s="217">
        <v>0</v>
      </c>
      <c r="V30" s="217">
        <v>0</v>
      </c>
      <c r="W30" s="217">
        <v>0</v>
      </c>
      <c r="X30" s="217">
        <v>0</v>
      </c>
      <c r="Y30" s="217">
        <v>0</v>
      </c>
      <c r="Z30" s="217">
        <v>0</v>
      </c>
      <c r="AA30" s="217">
        <v>0</v>
      </c>
      <c r="AB30" s="217">
        <v>0</v>
      </c>
      <c r="AC30" s="217">
        <v>0</v>
      </c>
      <c r="AD30" s="218" t="s">
        <v>187</v>
      </c>
      <c r="AE30" s="217" t="s">
        <v>837</v>
      </c>
      <c r="AF30" s="552" t="s">
        <v>847</v>
      </c>
      <c r="AG30" s="555">
        <v>89999</v>
      </c>
      <c r="AH30" s="553">
        <v>0</v>
      </c>
      <c r="AI30" s="555">
        <v>89999</v>
      </c>
      <c r="AJ30" s="553">
        <v>0</v>
      </c>
      <c r="AK30" s="553">
        <v>0</v>
      </c>
      <c r="AL30" s="553">
        <v>0</v>
      </c>
      <c r="AM30" s="553">
        <v>0</v>
      </c>
      <c r="AN30" s="553">
        <v>0</v>
      </c>
      <c r="AO30" s="553">
        <v>0</v>
      </c>
      <c r="AP30" s="553">
        <v>0</v>
      </c>
      <c r="AQ30" s="553">
        <v>0</v>
      </c>
      <c r="AR30" s="553">
        <v>0</v>
      </c>
      <c r="AS30" s="553">
        <v>0</v>
      </c>
      <c r="AT30" s="553">
        <v>0</v>
      </c>
      <c r="AU30" s="553">
        <v>0</v>
      </c>
      <c r="AV30" s="553">
        <v>0</v>
      </c>
      <c r="AW30" s="553">
        <v>0</v>
      </c>
      <c r="AX30" s="553">
        <v>0</v>
      </c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</row>
    <row r="31" spans="2:163" s="52" customFormat="1" ht="72.75" customHeight="1" x14ac:dyDescent="0.2">
      <c r="B31" s="95" t="s">
        <v>830</v>
      </c>
      <c r="C31" s="551" t="s">
        <v>831</v>
      </c>
      <c r="D31" s="102" t="s">
        <v>865</v>
      </c>
      <c r="E31" s="97" t="s">
        <v>866</v>
      </c>
      <c r="F31" s="103">
        <v>2017730010040</v>
      </c>
      <c r="G31" s="554" t="s">
        <v>841</v>
      </c>
      <c r="H31" s="97" t="s">
        <v>1279</v>
      </c>
      <c r="I31" s="97" t="s">
        <v>868</v>
      </c>
      <c r="J31" s="97">
        <v>10</v>
      </c>
      <c r="K31" s="552" t="s">
        <v>836</v>
      </c>
      <c r="L31" s="217">
        <f t="shared" si="1"/>
        <v>10000</v>
      </c>
      <c r="M31" s="217">
        <v>0</v>
      </c>
      <c r="N31" s="217">
        <v>10000</v>
      </c>
      <c r="O31" s="217">
        <v>0</v>
      </c>
      <c r="P31" s="217">
        <v>0</v>
      </c>
      <c r="Q31" s="217">
        <v>0</v>
      </c>
      <c r="R31" s="217">
        <v>0</v>
      </c>
      <c r="S31" s="217">
        <v>0</v>
      </c>
      <c r="T31" s="217">
        <v>0</v>
      </c>
      <c r="U31" s="217">
        <v>0</v>
      </c>
      <c r="V31" s="217">
        <v>0</v>
      </c>
      <c r="W31" s="217">
        <v>0</v>
      </c>
      <c r="X31" s="217">
        <v>0</v>
      </c>
      <c r="Y31" s="217">
        <v>0</v>
      </c>
      <c r="Z31" s="217">
        <v>0</v>
      </c>
      <c r="AA31" s="217">
        <v>0</v>
      </c>
      <c r="AB31" s="217">
        <v>0</v>
      </c>
      <c r="AC31" s="217">
        <v>0</v>
      </c>
      <c r="AD31" s="218" t="s">
        <v>187</v>
      </c>
      <c r="AE31" s="217" t="s">
        <v>837</v>
      </c>
      <c r="AF31" s="552" t="s">
        <v>847</v>
      </c>
      <c r="AG31" s="555">
        <v>10000</v>
      </c>
      <c r="AH31" s="553">
        <v>0</v>
      </c>
      <c r="AI31" s="555">
        <v>10000</v>
      </c>
      <c r="AJ31" s="553">
        <v>0</v>
      </c>
      <c r="AK31" s="553">
        <v>0</v>
      </c>
      <c r="AL31" s="553">
        <v>0</v>
      </c>
      <c r="AM31" s="553">
        <v>0</v>
      </c>
      <c r="AN31" s="553">
        <v>0</v>
      </c>
      <c r="AO31" s="553">
        <v>0</v>
      </c>
      <c r="AP31" s="553">
        <v>0</v>
      </c>
      <c r="AQ31" s="553">
        <v>0</v>
      </c>
      <c r="AR31" s="553">
        <v>0</v>
      </c>
      <c r="AS31" s="553">
        <v>0</v>
      </c>
      <c r="AT31" s="553">
        <v>0</v>
      </c>
      <c r="AU31" s="553">
        <v>0</v>
      </c>
      <c r="AV31" s="553">
        <v>0</v>
      </c>
      <c r="AW31" s="553">
        <v>0</v>
      </c>
      <c r="AX31" s="553">
        <v>0</v>
      </c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</row>
    <row r="32" spans="2:163" s="52" customFormat="1" ht="77.25" customHeight="1" x14ac:dyDescent="0.2">
      <c r="B32" s="55" t="s">
        <v>830</v>
      </c>
      <c r="C32" s="473" t="s">
        <v>831</v>
      </c>
      <c r="D32" s="105" t="s">
        <v>869</v>
      </c>
      <c r="E32" s="50" t="s">
        <v>870</v>
      </c>
      <c r="F32" s="106">
        <v>2017730010049</v>
      </c>
      <c r="G32" s="556" t="s">
        <v>871</v>
      </c>
      <c r="H32" s="97" t="s">
        <v>1280</v>
      </c>
      <c r="I32" s="50" t="s">
        <v>872</v>
      </c>
      <c r="J32" s="50">
        <v>600</v>
      </c>
      <c r="K32" s="557" t="s">
        <v>836</v>
      </c>
      <c r="L32" s="219">
        <f>N32+U32</f>
        <v>1100000</v>
      </c>
      <c r="M32" s="217">
        <v>0</v>
      </c>
      <c r="N32" s="219">
        <v>1100000</v>
      </c>
      <c r="O32" s="217">
        <v>0</v>
      </c>
      <c r="P32" s="217">
        <v>0</v>
      </c>
      <c r="Q32" s="217">
        <v>0</v>
      </c>
      <c r="R32" s="217">
        <v>0</v>
      </c>
      <c r="S32" s="217">
        <v>0</v>
      </c>
      <c r="T32" s="217">
        <v>0</v>
      </c>
      <c r="U32" s="217">
        <v>0</v>
      </c>
      <c r="V32" s="217">
        <v>0</v>
      </c>
      <c r="W32" s="217">
        <v>0</v>
      </c>
      <c r="X32" s="217">
        <v>0</v>
      </c>
      <c r="Y32" s="217">
        <v>0</v>
      </c>
      <c r="Z32" s="217">
        <v>0</v>
      </c>
      <c r="AA32" s="217">
        <v>0</v>
      </c>
      <c r="AB32" s="217">
        <v>0</v>
      </c>
      <c r="AC32" s="217">
        <v>0</v>
      </c>
      <c r="AD32" s="558" t="s">
        <v>187</v>
      </c>
      <c r="AE32" s="217" t="s">
        <v>837</v>
      </c>
      <c r="AF32" s="557" t="s">
        <v>873</v>
      </c>
      <c r="AG32" s="220">
        <v>1061467</v>
      </c>
      <c r="AH32" s="553">
        <v>0</v>
      </c>
      <c r="AI32" s="220">
        <v>1061467</v>
      </c>
      <c r="AJ32" s="553">
        <v>0</v>
      </c>
      <c r="AK32" s="553">
        <v>0</v>
      </c>
      <c r="AL32" s="553">
        <v>0</v>
      </c>
      <c r="AM32" s="553">
        <v>0</v>
      </c>
      <c r="AN32" s="553">
        <v>0</v>
      </c>
      <c r="AO32" s="553">
        <v>0</v>
      </c>
      <c r="AP32" s="553">
        <v>0</v>
      </c>
      <c r="AQ32" s="553">
        <v>0</v>
      </c>
      <c r="AR32" s="553">
        <v>0</v>
      </c>
      <c r="AS32" s="553">
        <v>0</v>
      </c>
      <c r="AT32" s="553">
        <v>0</v>
      </c>
      <c r="AU32" s="553">
        <v>0</v>
      </c>
      <c r="AV32" s="553">
        <v>0</v>
      </c>
      <c r="AW32" s="553">
        <v>0</v>
      </c>
      <c r="AX32" s="553">
        <v>0</v>
      </c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</row>
    <row r="33" spans="2:163" s="52" customFormat="1" ht="74.25" customHeight="1" x14ac:dyDescent="0.2">
      <c r="B33" s="55" t="s">
        <v>830</v>
      </c>
      <c r="C33" s="473" t="s">
        <v>831</v>
      </c>
      <c r="D33" s="105" t="s">
        <v>869</v>
      </c>
      <c r="E33" s="50" t="s">
        <v>870</v>
      </c>
      <c r="F33" s="106">
        <v>2017730010049</v>
      </c>
      <c r="G33" s="556" t="s">
        <v>871</v>
      </c>
      <c r="H33" s="97" t="s">
        <v>1281</v>
      </c>
      <c r="I33" s="50" t="s">
        <v>874</v>
      </c>
      <c r="J33" s="50">
        <v>3500</v>
      </c>
      <c r="K33" s="557" t="s">
        <v>836</v>
      </c>
      <c r="L33" s="219">
        <f>N33+U33+AB33</f>
        <v>2438073</v>
      </c>
      <c r="M33" s="217">
        <v>0</v>
      </c>
      <c r="N33" s="219">
        <v>30555</v>
      </c>
      <c r="O33" s="217">
        <v>0</v>
      </c>
      <c r="P33" s="217">
        <v>0</v>
      </c>
      <c r="Q33" s="217">
        <v>0</v>
      </c>
      <c r="R33" s="217">
        <v>0</v>
      </c>
      <c r="S33" s="217">
        <v>0</v>
      </c>
      <c r="T33" s="217">
        <v>0</v>
      </c>
      <c r="U33" s="220">
        <v>2015190</v>
      </c>
      <c r="V33" s="217">
        <v>0</v>
      </c>
      <c r="W33" s="217">
        <v>0</v>
      </c>
      <c r="X33" s="217">
        <v>0</v>
      </c>
      <c r="Y33" s="217">
        <v>0</v>
      </c>
      <c r="Z33" s="217">
        <v>0</v>
      </c>
      <c r="AA33" s="217">
        <v>0</v>
      </c>
      <c r="AB33" s="220">
        <v>392328</v>
      </c>
      <c r="AC33" s="220">
        <v>0</v>
      </c>
      <c r="AD33" s="558" t="s">
        <v>187</v>
      </c>
      <c r="AE33" s="217" t="s">
        <v>837</v>
      </c>
      <c r="AF33" s="557" t="s">
        <v>873</v>
      </c>
      <c r="AG33" s="220">
        <f>AI33+AP33+AX33</f>
        <v>2000897</v>
      </c>
      <c r="AH33" s="553">
        <v>0</v>
      </c>
      <c r="AI33" s="220">
        <v>0</v>
      </c>
      <c r="AJ33" s="553">
        <v>0</v>
      </c>
      <c r="AK33" s="553">
        <v>0</v>
      </c>
      <c r="AL33" s="553">
        <v>0</v>
      </c>
      <c r="AM33" s="553">
        <v>0</v>
      </c>
      <c r="AN33" s="553">
        <v>0</v>
      </c>
      <c r="AO33" s="553">
        <v>0</v>
      </c>
      <c r="AP33" s="553">
        <v>2000897</v>
      </c>
      <c r="AQ33" s="553">
        <v>0</v>
      </c>
      <c r="AR33" s="553">
        <v>0</v>
      </c>
      <c r="AS33" s="553">
        <v>0</v>
      </c>
      <c r="AT33" s="553">
        <v>0</v>
      </c>
      <c r="AU33" s="553">
        <v>0</v>
      </c>
      <c r="AV33" s="553">
        <v>0</v>
      </c>
      <c r="AW33" s="553">
        <v>0</v>
      </c>
      <c r="AX33" s="553">
        <v>0</v>
      </c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</row>
    <row r="34" spans="2:163" s="52" customFormat="1" ht="72" customHeight="1" x14ac:dyDescent="0.2">
      <c r="B34" s="55" t="s">
        <v>830</v>
      </c>
      <c r="C34" s="473" t="s">
        <v>831</v>
      </c>
      <c r="D34" s="105" t="s">
        <v>869</v>
      </c>
      <c r="E34" s="50" t="s">
        <v>870</v>
      </c>
      <c r="F34" s="106">
        <v>2017730010049</v>
      </c>
      <c r="G34" s="556" t="s">
        <v>871</v>
      </c>
      <c r="H34" s="97" t="s">
        <v>1282</v>
      </c>
      <c r="I34" s="50" t="s">
        <v>875</v>
      </c>
      <c r="J34" s="50">
        <v>10</v>
      </c>
      <c r="K34" s="557" t="s">
        <v>836</v>
      </c>
      <c r="L34" s="219">
        <f>N34</f>
        <v>11200</v>
      </c>
      <c r="M34" s="217">
        <v>0</v>
      </c>
      <c r="N34" s="219">
        <v>11200</v>
      </c>
      <c r="O34" s="217">
        <v>0</v>
      </c>
      <c r="P34" s="217">
        <v>0</v>
      </c>
      <c r="Q34" s="217">
        <v>0</v>
      </c>
      <c r="R34" s="217">
        <v>0</v>
      </c>
      <c r="S34" s="217">
        <v>0</v>
      </c>
      <c r="T34" s="217">
        <v>0</v>
      </c>
      <c r="U34" s="220">
        <v>0</v>
      </c>
      <c r="V34" s="217">
        <v>0</v>
      </c>
      <c r="W34" s="217">
        <v>0</v>
      </c>
      <c r="X34" s="217">
        <v>0</v>
      </c>
      <c r="Y34" s="217">
        <v>0</v>
      </c>
      <c r="Z34" s="217">
        <v>0</v>
      </c>
      <c r="AA34" s="217">
        <v>0</v>
      </c>
      <c r="AB34" s="220">
        <v>0</v>
      </c>
      <c r="AC34" s="220">
        <v>0</v>
      </c>
      <c r="AD34" s="558" t="s">
        <v>187</v>
      </c>
      <c r="AE34" s="217" t="s">
        <v>837</v>
      </c>
      <c r="AF34" s="557" t="s">
        <v>873</v>
      </c>
      <c r="AG34" s="220">
        <v>7467</v>
      </c>
      <c r="AH34" s="553">
        <v>0</v>
      </c>
      <c r="AI34" s="220">
        <v>7467</v>
      </c>
      <c r="AJ34" s="553">
        <v>0</v>
      </c>
      <c r="AK34" s="553">
        <v>0</v>
      </c>
      <c r="AL34" s="553">
        <v>0</v>
      </c>
      <c r="AM34" s="553">
        <v>0</v>
      </c>
      <c r="AN34" s="553">
        <v>0</v>
      </c>
      <c r="AO34" s="553">
        <v>0</v>
      </c>
      <c r="AP34" s="553">
        <v>0</v>
      </c>
      <c r="AQ34" s="553">
        <v>0</v>
      </c>
      <c r="AR34" s="553">
        <v>0</v>
      </c>
      <c r="AS34" s="553">
        <v>0</v>
      </c>
      <c r="AT34" s="553">
        <v>0</v>
      </c>
      <c r="AU34" s="553">
        <v>0</v>
      </c>
      <c r="AV34" s="553">
        <v>0</v>
      </c>
      <c r="AW34" s="553">
        <v>0</v>
      </c>
      <c r="AX34" s="553">
        <v>0</v>
      </c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</row>
    <row r="35" spans="2:163" s="52" customFormat="1" ht="74.25" customHeight="1" x14ac:dyDescent="0.2">
      <c r="B35" s="55" t="s">
        <v>830</v>
      </c>
      <c r="C35" s="473" t="s">
        <v>831</v>
      </c>
      <c r="D35" s="105" t="s">
        <v>869</v>
      </c>
      <c r="E35" s="50" t="s">
        <v>870</v>
      </c>
      <c r="F35" s="106">
        <v>2017730010049</v>
      </c>
      <c r="G35" s="556" t="s">
        <v>871</v>
      </c>
      <c r="H35" s="97" t="s">
        <v>1283</v>
      </c>
      <c r="I35" s="50" t="s">
        <v>876</v>
      </c>
      <c r="J35" s="50">
        <v>200</v>
      </c>
      <c r="K35" s="557" t="s">
        <v>836</v>
      </c>
      <c r="L35" s="219">
        <f>N35</f>
        <v>76807</v>
      </c>
      <c r="M35" s="217">
        <v>0</v>
      </c>
      <c r="N35" s="219">
        <v>76807</v>
      </c>
      <c r="O35" s="217">
        <v>0</v>
      </c>
      <c r="P35" s="217">
        <v>0</v>
      </c>
      <c r="Q35" s="217">
        <v>0</v>
      </c>
      <c r="R35" s="217">
        <v>0</v>
      </c>
      <c r="S35" s="217">
        <v>0</v>
      </c>
      <c r="T35" s="217">
        <v>0</v>
      </c>
      <c r="U35" s="220">
        <v>0</v>
      </c>
      <c r="V35" s="217">
        <v>0</v>
      </c>
      <c r="W35" s="217">
        <v>0</v>
      </c>
      <c r="X35" s="217">
        <v>0</v>
      </c>
      <c r="Y35" s="217">
        <v>0</v>
      </c>
      <c r="Z35" s="217">
        <v>0</v>
      </c>
      <c r="AA35" s="217">
        <v>0</v>
      </c>
      <c r="AB35" s="220">
        <v>0</v>
      </c>
      <c r="AC35" s="220">
        <v>0</v>
      </c>
      <c r="AD35" s="558" t="s">
        <v>187</v>
      </c>
      <c r="AE35" s="217" t="s">
        <v>837</v>
      </c>
      <c r="AF35" s="557" t="s">
        <v>873</v>
      </c>
      <c r="AG35" s="220">
        <v>136741</v>
      </c>
      <c r="AH35" s="553">
        <v>0</v>
      </c>
      <c r="AI35" s="220">
        <v>136741</v>
      </c>
      <c r="AJ35" s="553">
        <v>0</v>
      </c>
      <c r="AK35" s="553">
        <v>0</v>
      </c>
      <c r="AL35" s="553">
        <v>0</v>
      </c>
      <c r="AM35" s="553">
        <v>0</v>
      </c>
      <c r="AN35" s="553">
        <v>0</v>
      </c>
      <c r="AO35" s="553">
        <v>0</v>
      </c>
      <c r="AP35" s="553">
        <v>0</v>
      </c>
      <c r="AQ35" s="553">
        <v>0</v>
      </c>
      <c r="AR35" s="553">
        <v>0</v>
      </c>
      <c r="AS35" s="553">
        <v>0</v>
      </c>
      <c r="AT35" s="553">
        <v>0</v>
      </c>
      <c r="AU35" s="553">
        <v>0</v>
      </c>
      <c r="AV35" s="553">
        <v>0</v>
      </c>
      <c r="AW35" s="553">
        <v>0</v>
      </c>
      <c r="AX35" s="553">
        <v>0</v>
      </c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</row>
    <row r="36" spans="2:163" s="52" customFormat="1" ht="75.75" customHeight="1" x14ac:dyDescent="0.2">
      <c r="B36" s="55" t="s">
        <v>830</v>
      </c>
      <c r="C36" s="473" t="s">
        <v>831</v>
      </c>
      <c r="D36" s="105" t="s">
        <v>869</v>
      </c>
      <c r="E36" s="50" t="s">
        <v>870</v>
      </c>
      <c r="F36" s="106">
        <v>2017730010049</v>
      </c>
      <c r="G36" s="556" t="s">
        <v>871</v>
      </c>
      <c r="H36" s="97" t="s">
        <v>1284</v>
      </c>
      <c r="I36" s="50" t="s">
        <v>877</v>
      </c>
      <c r="J36" s="50">
        <v>6</v>
      </c>
      <c r="K36" s="557" t="s">
        <v>836</v>
      </c>
      <c r="L36" s="219">
        <f>U36+AB36+N36</f>
        <v>688300</v>
      </c>
      <c r="M36" s="217">
        <v>0</v>
      </c>
      <c r="N36" s="219">
        <v>238300</v>
      </c>
      <c r="O36" s="217">
        <v>0</v>
      </c>
      <c r="P36" s="217">
        <v>0</v>
      </c>
      <c r="Q36" s="217">
        <v>0</v>
      </c>
      <c r="R36" s="217">
        <v>0</v>
      </c>
      <c r="S36" s="217">
        <v>0</v>
      </c>
      <c r="T36" s="217">
        <v>0</v>
      </c>
      <c r="U36" s="220">
        <v>450000</v>
      </c>
      <c r="V36" s="217">
        <v>0</v>
      </c>
      <c r="W36" s="217">
        <v>0</v>
      </c>
      <c r="X36" s="217">
        <v>0</v>
      </c>
      <c r="Y36" s="217">
        <v>0</v>
      </c>
      <c r="Z36" s="217">
        <v>0</v>
      </c>
      <c r="AA36" s="217">
        <v>0</v>
      </c>
      <c r="AB36" s="220">
        <v>0</v>
      </c>
      <c r="AC36" s="220">
        <v>0</v>
      </c>
      <c r="AD36" s="558" t="s">
        <v>187</v>
      </c>
      <c r="AE36" s="217" t="s">
        <v>837</v>
      </c>
      <c r="AF36" s="557" t="s">
        <v>873</v>
      </c>
      <c r="AG36" s="220">
        <f>AI36+AP36</f>
        <v>539224</v>
      </c>
      <c r="AH36" s="553">
        <v>0</v>
      </c>
      <c r="AI36" s="220">
        <v>90400</v>
      </c>
      <c r="AJ36" s="553">
        <v>0</v>
      </c>
      <c r="AK36" s="553">
        <v>0</v>
      </c>
      <c r="AL36" s="553">
        <v>0</v>
      </c>
      <c r="AM36" s="553">
        <v>0</v>
      </c>
      <c r="AN36" s="553">
        <v>0</v>
      </c>
      <c r="AO36" s="553">
        <v>0</v>
      </c>
      <c r="AP36" s="553">
        <v>448824</v>
      </c>
      <c r="AQ36" s="553">
        <v>0</v>
      </c>
      <c r="AR36" s="553">
        <v>0</v>
      </c>
      <c r="AS36" s="553">
        <v>0</v>
      </c>
      <c r="AT36" s="553">
        <v>0</v>
      </c>
      <c r="AU36" s="553">
        <v>0</v>
      </c>
      <c r="AV36" s="553">
        <v>0</v>
      </c>
      <c r="AW36" s="553">
        <v>0</v>
      </c>
      <c r="AX36" s="553">
        <v>0</v>
      </c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</row>
    <row r="37" spans="2:163" s="52" customFormat="1" ht="72" customHeight="1" x14ac:dyDescent="0.2">
      <c r="B37" s="55" t="s">
        <v>830</v>
      </c>
      <c r="C37" s="473" t="s">
        <v>831</v>
      </c>
      <c r="D37" s="105" t="s">
        <v>869</v>
      </c>
      <c r="E37" s="50" t="s">
        <v>870</v>
      </c>
      <c r="F37" s="106">
        <v>2017730010049</v>
      </c>
      <c r="G37" s="556" t="s">
        <v>871</v>
      </c>
      <c r="H37" s="97" t="s">
        <v>1285</v>
      </c>
      <c r="I37" s="50" t="s">
        <v>878</v>
      </c>
      <c r="J37" s="50">
        <v>1</v>
      </c>
      <c r="K37" s="557" t="s">
        <v>836</v>
      </c>
      <c r="L37" s="219">
        <f>N37</f>
        <v>400000</v>
      </c>
      <c r="M37" s="217">
        <v>0</v>
      </c>
      <c r="N37" s="219">
        <v>400000</v>
      </c>
      <c r="O37" s="217">
        <v>0</v>
      </c>
      <c r="P37" s="217">
        <v>0</v>
      </c>
      <c r="Q37" s="217">
        <v>0</v>
      </c>
      <c r="R37" s="217">
        <v>0</v>
      </c>
      <c r="S37" s="217">
        <v>0</v>
      </c>
      <c r="T37" s="217">
        <v>0</v>
      </c>
      <c r="U37" s="220">
        <v>0</v>
      </c>
      <c r="V37" s="217">
        <v>0</v>
      </c>
      <c r="W37" s="217">
        <v>0</v>
      </c>
      <c r="X37" s="217">
        <v>0</v>
      </c>
      <c r="Y37" s="217">
        <v>0</v>
      </c>
      <c r="Z37" s="217">
        <v>0</v>
      </c>
      <c r="AA37" s="217">
        <v>0</v>
      </c>
      <c r="AB37" s="220">
        <v>0</v>
      </c>
      <c r="AC37" s="220">
        <v>0</v>
      </c>
      <c r="AD37" s="558" t="s">
        <v>187</v>
      </c>
      <c r="AE37" s="217" t="s">
        <v>837</v>
      </c>
      <c r="AF37" s="557" t="s">
        <v>873</v>
      </c>
      <c r="AG37" s="220">
        <v>53200</v>
      </c>
      <c r="AH37" s="553">
        <v>0</v>
      </c>
      <c r="AI37" s="220">
        <v>53200</v>
      </c>
      <c r="AJ37" s="553">
        <v>0</v>
      </c>
      <c r="AK37" s="553">
        <v>0</v>
      </c>
      <c r="AL37" s="553">
        <v>0</v>
      </c>
      <c r="AM37" s="553">
        <v>0</v>
      </c>
      <c r="AN37" s="553">
        <v>0</v>
      </c>
      <c r="AO37" s="553">
        <v>0</v>
      </c>
      <c r="AP37" s="553">
        <v>0</v>
      </c>
      <c r="AQ37" s="553">
        <v>0</v>
      </c>
      <c r="AR37" s="553">
        <v>0</v>
      </c>
      <c r="AS37" s="553">
        <v>0</v>
      </c>
      <c r="AT37" s="553">
        <v>0</v>
      </c>
      <c r="AU37" s="553">
        <v>0</v>
      </c>
      <c r="AV37" s="553">
        <v>0</v>
      </c>
      <c r="AW37" s="553">
        <v>0</v>
      </c>
      <c r="AX37" s="553">
        <v>0</v>
      </c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</row>
    <row r="38" spans="2:163" s="52" customFormat="1" ht="76.5" customHeight="1" x14ac:dyDescent="0.2">
      <c r="B38" s="55" t="s">
        <v>830</v>
      </c>
      <c r="C38" s="473" t="s">
        <v>831</v>
      </c>
      <c r="D38" s="105" t="s">
        <v>869</v>
      </c>
      <c r="E38" s="50" t="s">
        <v>870</v>
      </c>
      <c r="F38" s="106">
        <v>2017730010049</v>
      </c>
      <c r="G38" s="556" t="s">
        <v>871</v>
      </c>
      <c r="H38" s="97" t="s">
        <v>1286</v>
      </c>
      <c r="I38" s="50" t="s">
        <v>879</v>
      </c>
      <c r="J38" s="50">
        <v>6</v>
      </c>
      <c r="K38" s="557" t="s">
        <v>836</v>
      </c>
      <c r="L38" s="219">
        <f>N38+U38</f>
        <v>107548</v>
      </c>
      <c r="M38" s="217">
        <v>0</v>
      </c>
      <c r="N38" s="219">
        <v>72738</v>
      </c>
      <c r="O38" s="217">
        <v>0</v>
      </c>
      <c r="P38" s="217">
        <v>0</v>
      </c>
      <c r="Q38" s="217">
        <v>0</v>
      </c>
      <c r="R38" s="217">
        <v>0</v>
      </c>
      <c r="S38" s="217">
        <v>0</v>
      </c>
      <c r="T38" s="217">
        <v>0</v>
      </c>
      <c r="U38" s="220">
        <v>34810</v>
      </c>
      <c r="V38" s="217">
        <v>0</v>
      </c>
      <c r="W38" s="217">
        <v>0</v>
      </c>
      <c r="X38" s="217">
        <v>0</v>
      </c>
      <c r="Y38" s="217">
        <v>0</v>
      </c>
      <c r="Z38" s="217">
        <v>0</v>
      </c>
      <c r="AA38" s="217">
        <v>0</v>
      </c>
      <c r="AB38" s="220">
        <v>0</v>
      </c>
      <c r="AC38" s="220">
        <v>0</v>
      </c>
      <c r="AD38" s="558" t="s">
        <v>187</v>
      </c>
      <c r="AE38" s="217" t="s">
        <v>837</v>
      </c>
      <c r="AF38" s="557" t="s">
        <v>873</v>
      </c>
      <c r="AG38" s="220">
        <v>0</v>
      </c>
      <c r="AH38" s="553">
        <v>0</v>
      </c>
      <c r="AI38" s="220">
        <v>0</v>
      </c>
      <c r="AJ38" s="553">
        <v>0</v>
      </c>
      <c r="AK38" s="553">
        <v>0</v>
      </c>
      <c r="AL38" s="553">
        <v>0</v>
      </c>
      <c r="AM38" s="553">
        <v>0</v>
      </c>
      <c r="AN38" s="553">
        <v>0</v>
      </c>
      <c r="AO38" s="553">
        <v>0</v>
      </c>
      <c r="AP38" s="553">
        <v>0</v>
      </c>
      <c r="AQ38" s="553">
        <v>0</v>
      </c>
      <c r="AR38" s="553">
        <v>0</v>
      </c>
      <c r="AS38" s="553">
        <v>0</v>
      </c>
      <c r="AT38" s="553">
        <v>0</v>
      </c>
      <c r="AU38" s="553">
        <v>0</v>
      </c>
      <c r="AV38" s="553">
        <v>0</v>
      </c>
      <c r="AW38" s="553">
        <v>0</v>
      </c>
      <c r="AX38" s="553">
        <v>0</v>
      </c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</row>
    <row r="39" spans="2:163" s="52" customFormat="1" ht="148.5" customHeight="1" x14ac:dyDescent="0.2">
      <c r="B39" s="55" t="s">
        <v>830</v>
      </c>
      <c r="C39" s="473" t="s">
        <v>831</v>
      </c>
      <c r="D39" s="105" t="s">
        <v>869</v>
      </c>
      <c r="E39" s="50" t="s">
        <v>870</v>
      </c>
      <c r="F39" s="106">
        <v>2017730010049</v>
      </c>
      <c r="G39" s="556" t="s">
        <v>871</v>
      </c>
      <c r="H39" s="97" t="s">
        <v>1287</v>
      </c>
      <c r="I39" s="50" t="s">
        <v>880</v>
      </c>
      <c r="J39" s="50">
        <v>80</v>
      </c>
      <c r="K39" s="557" t="s">
        <v>836</v>
      </c>
      <c r="L39" s="219">
        <f>N39</f>
        <v>27200</v>
      </c>
      <c r="M39" s="217">
        <v>0</v>
      </c>
      <c r="N39" s="219">
        <v>27200</v>
      </c>
      <c r="O39" s="217">
        <v>0</v>
      </c>
      <c r="P39" s="217">
        <v>0</v>
      </c>
      <c r="Q39" s="217">
        <v>0</v>
      </c>
      <c r="R39" s="217">
        <v>0</v>
      </c>
      <c r="S39" s="217">
        <v>0</v>
      </c>
      <c r="T39" s="217">
        <v>0</v>
      </c>
      <c r="U39" s="220">
        <v>0</v>
      </c>
      <c r="V39" s="217">
        <v>0</v>
      </c>
      <c r="W39" s="217">
        <v>0</v>
      </c>
      <c r="X39" s="217">
        <v>0</v>
      </c>
      <c r="Y39" s="217">
        <v>0</v>
      </c>
      <c r="Z39" s="217">
        <v>0</v>
      </c>
      <c r="AA39" s="217">
        <v>0</v>
      </c>
      <c r="AB39" s="220">
        <v>0</v>
      </c>
      <c r="AC39" s="220">
        <v>0</v>
      </c>
      <c r="AD39" s="558" t="s">
        <v>187</v>
      </c>
      <c r="AE39" s="217" t="s">
        <v>837</v>
      </c>
      <c r="AF39" s="557" t="s">
        <v>854</v>
      </c>
      <c r="AG39" s="220">
        <v>0</v>
      </c>
      <c r="AH39" s="553">
        <v>0</v>
      </c>
      <c r="AI39" s="220">
        <v>0</v>
      </c>
      <c r="AJ39" s="553">
        <v>0</v>
      </c>
      <c r="AK39" s="553">
        <v>0</v>
      </c>
      <c r="AL39" s="553">
        <v>0</v>
      </c>
      <c r="AM39" s="553">
        <v>0</v>
      </c>
      <c r="AN39" s="553">
        <v>0</v>
      </c>
      <c r="AO39" s="553">
        <v>0</v>
      </c>
      <c r="AP39" s="553">
        <v>0</v>
      </c>
      <c r="AQ39" s="553">
        <v>0</v>
      </c>
      <c r="AR39" s="553">
        <v>0</v>
      </c>
      <c r="AS39" s="553">
        <v>0</v>
      </c>
      <c r="AT39" s="553">
        <v>0</v>
      </c>
      <c r="AU39" s="553">
        <v>0</v>
      </c>
      <c r="AV39" s="553">
        <v>0</v>
      </c>
      <c r="AW39" s="553">
        <v>0</v>
      </c>
      <c r="AX39" s="553">
        <v>0</v>
      </c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</row>
    <row r="40" spans="2:163" s="52" customFormat="1" ht="73.5" customHeight="1" x14ac:dyDescent="0.2">
      <c r="B40" s="55" t="s">
        <v>830</v>
      </c>
      <c r="C40" s="473" t="s">
        <v>831</v>
      </c>
      <c r="D40" s="105" t="s">
        <v>869</v>
      </c>
      <c r="E40" s="50" t="s">
        <v>870</v>
      </c>
      <c r="F40" s="106">
        <v>2017730010049</v>
      </c>
      <c r="G40" s="556" t="s">
        <v>871</v>
      </c>
      <c r="H40" s="97" t="s">
        <v>1288</v>
      </c>
      <c r="I40" s="50" t="s">
        <v>881</v>
      </c>
      <c r="J40" s="50">
        <v>150</v>
      </c>
      <c r="K40" s="557" t="s">
        <v>836</v>
      </c>
      <c r="L40" s="219">
        <f>N40</f>
        <v>27200</v>
      </c>
      <c r="M40" s="217">
        <v>0</v>
      </c>
      <c r="N40" s="219">
        <v>27200</v>
      </c>
      <c r="O40" s="217">
        <v>0</v>
      </c>
      <c r="P40" s="217">
        <v>0</v>
      </c>
      <c r="Q40" s="217">
        <v>0</v>
      </c>
      <c r="R40" s="217">
        <v>0</v>
      </c>
      <c r="S40" s="217">
        <v>0</v>
      </c>
      <c r="T40" s="217">
        <v>0</v>
      </c>
      <c r="U40" s="220">
        <v>0</v>
      </c>
      <c r="V40" s="217">
        <v>0</v>
      </c>
      <c r="W40" s="217">
        <v>0</v>
      </c>
      <c r="X40" s="217">
        <v>0</v>
      </c>
      <c r="Y40" s="217">
        <v>0</v>
      </c>
      <c r="Z40" s="217">
        <v>0</v>
      </c>
      <c r="AA40" s="217">
        <v>0</v>
      </c>
      <c r="AB40" s="220">
        <v>0</v>
      </c>
      <c r="AC40" s="220">
        <v>0</v>
      </c>
      <c r="AD40" s="558" t="s">
        <v>187</v>
      </c>
      <c r="AE40" s="217" t="s">
        <v>837</v>
      </c>
      <c r="AF40" s="557" t="s">
        <v>854</v>
      </c>
      <c r="AG40" s="220">
        <v>27200</v>
      </c>
      <c r="AH40" s="553">
        <v>0</v>
      </c>
      <c r="AI40" s="220">
        <v>27200</v>
      </c>
      <c r="AJ40" s="553">
        <v>0</v>
      </c>
      <c r="AK40" s="553">
        <v>0</v>
      </c>
      <c r="AL40" s="553">
        <v>0</v>
      </c>
      <c r="AM40" s="553">
        <v>0</v>
      </c>
      <c r="AN40" s="553">
        <v>0</v>
      </c>
      <c r="AO40" s="553">
        <v>0</v>
      </c>
      <c r="AP40" s="553">
        <v>0</v>
      </c>
      <c r="AQ40" s="553">
        <v>0</v>
      </c>
      <c r="AR40" s="553">
        <v>0</v>
      </c>
      <c r="AS40" s="553">
        <v>0</v>
      </c>
      <c r="AT40" s="553">
        <v>0</v>
      </c>
      <c r="AU40" s="553">
        <v>0</v>
      </c>
      <c r="AV40" s="553">
        <v>0</v>
      </c>
      <c r="AW40" s="553">
        <v>0</v>
      </c>
      <c r="AX40" s="553">
        <v>0</v>
      </c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</row>
    <row r="41" spans="2:163" s="52" customFormat="1" ht="76.5" customHeight="1" x14ac:dyDescent="0.2">
      <c r="B41" s="55" t="s">
        <v>830</v>
      </c>
      <c r="C41" s="473" t="s">
        <v>831</v>
      </c>
      <c r="D41" s="105" t="s">
        <v>869</v>
      </c>
      <c r="E41" s="50" t="s">
        <v>870</v>
      </c>
      <c r="F41" s="106">
        <v>2017730010049</v>
      </c>
      <c r="G41" s="556" t="s">
        <v>871</v>
      </c>
      <c r="H41" s="97" t="s">
        <v>1289</v>
      </c>
      <c r="I41" s="50" t="s">
        <v>882</v>
      </c>
      <c r="J41" s="50">
        <v>100</v>
      </c>
      <c r="K41" s="557" t="s">
        <v>836</v>
      </c>
      <c r="L41" s="219">
        <f>N41</f>
        <v>36000</v>
      </c>
      <c r="M41" s="217">
        <v>0</v>
      </c>
      <c r="N41" s="219">
        <v>36000</v>
      </c>
      <c r="O41" s="217">
        <v>0</v>
      </c>
      <c r="P41" s="217">
        <v>0</v>
      </c>
      <c r="Q41" s="217">
        <v>0</v>
      </c>
      <c r="R41" s="217">
        <v>0</v>
      </c>
      <c r="S41" s="217">
        <v>0</v>
      </c>
      <c r="T41" s="217">
        <v>0</v>
      </c>
      <c r="U41" s="220">
        <v>0</v>
      </c>
      <c r="V41" s="217">
        <v>0</v>
      </c>
      <c r="W41" s="217">
        <v>0</v>
      </c>
      <c r="X41" s="217">
        <v>0</v>
      </c>
      <c r="Y41" s="217">
        <v>0</v>
      </c>
      <c r="Z41" s="217">
        <v>0</v>
      </c>
      <c r="AA41" s="217">
        <v>0</v>
      </c>
      <c r="AB41" s="220">
        <v>0</v>
      </c>
      <c r="AC41" s="220">
        <v>0</v>
      </c>
      <c r="AD41" s="558" t="s">
        <v>187</v>
      </c>
      <c r="AE41" s="217" t="s">
        <v>837</v>
      </c>
      <c r="AF41" s="557" t="s">
        <v>883</v>
      </c>
      <c r="AG41" s="220">
        <v>0</v>
      </c>
      <c r="AH41" s="553">
        <v>0</v>
      </c>
      <c r="AI41" s="220">
        <v>0</v>
      </c>
      <c r="AJ41" s="553">
        <v>0</v>
      </c>
      <c r="AK41" s="553">
        <v>0</v>
      </c>
      <c r="AL41" s="553">
        <v>0</v>
      </c>
      <c r="AM41" s="553">
        <v>0</v>
      </c>
      <c r="AN41" s="553">
        <v>0</v>
      </c>
      <c r="AO41" s="553">
        <v>0</v>
      </c>
      <c r="AP41" s="553">
        <v>0</v>
      </c>
      <c r="AQ41" s="553">
        <v>0</v>
      </c>
      <c r="AR41" s="553">
        <v>0</v>
      </c>
      <c r="AS41" s="553">
        <v>0</v>
      </c>
      <c r="AT41" s="553">
        <v>0</v>
      </c>
      <c r="AU41" s="553">
        <v>0</v>
      </c>
      <c r="AV41" s="553">
        <v>0</v>
      </c>
      <c r="AW41" s="553">
        <v>0</v>
      </c>
      <c r="AX41" s="553">
        <v>0</v>
      </c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</row>
    <row r="42" spans="2:163" s="52" customFormat="1" ht="75.75" customHeight="1" x14ac:dyDescent="0.2">
      <c r="B42" s="55" t="s">
        <v>830</v>
      </c>
      <c r="C42" s="55" t="s">
        <v>831</v>
      </c>
      <c r="D42" s="105" t="s">
        <v>869</v>
      </c>
      <c r="E42" s="50" t="s">
        <v>870</v>
      </c>
      <c r="F42" s="106">
        <v>2017730010049</v>
      </c>
      <c r="G42" s="556" t="s">
        <v>871</v>
      </c>
      <c r="H42" s="97" t="s">
        <v>1290</v>
      </c>
      <c r="I42" s="50" t="s">
        <v>884</v>
      </c>
      <c r="J42" s="50">
        <v>100</v>
      </c>
      <c r="K42" s="557" t="s">
        <v>836</v>
      </c>
      <c r="L42" s="219">
        <f>N42+U42</f>
        <v>10000</v>
      </c>
      <c r="M42" s="217">
        <v>0</v>
      </c>
      <c r="N42" s="219">
        <v>10000</v>
      </c>
      <c r="O42" s="217">
        <v>0</v>
      </c>
      <c r="P42" s="217">
        <v>0</v>
      </c>
      <c r="Q42" s="217">
        <v>0</v>
      </c>
      <c r="R42" s="217">
        <v>0</v>
      </c>
      <c r="S42" s="217">
        <v>0</v>
      </c>
      <c r="T42" s="217">
        <v>0</v>
      </c>
      <c r="U42" s="220">
        <v>0</v>
      </c>
      <c r="V42" s="217">
        <v>0</v>
      </c>
      <c r="W42" s="217">
        <v>0</v>
      </c>
      <c r="X42" s="217">
        <v>0</v>
      </c>
      <c r="Y42" s="217">
        <v>0</v>
      </c>
      <c r="Z42" s="217">
        <v>0</v>
      </c>
      <c r="AA42" s="217">
        <v>0</v>
      </c>
      <c r="AB42" s="220">
        <v>0</v>
      </c>
      <c r="AC42" s="220">
        <v>0</v>
      </c>
      <c r="AD42" s="219" t="s">
        <v>187</v>
      </c>
      <c r="AE42" s="217" t="s">
        <v>837</v>
      </c>
      <c r="AF42" s="557" t="s">
        <v>885</v>
      </c>
      <c r="AG42" s="220">
        <v>0</v>
      </c>
      <c r="AH42" s="553">
        <v>0</v>
      </c>
      <c r="AI42" s="220">
        <v>0</v>
      </c>
      <c r="AJ42" s="553">
        <v>0</v>
      </c>
      <c r="AK42" s="553">
        <v>0</v>
      </c>
      <c r="AL42" s="553">
        <v>0</v>
      </c>
      <c r="AM42" s="553">
        <v>0</v>
      </c>
      <c r="AN42" s="553">
        <v>0</v>
      </c>
      <c r="AO42" s="553">
        <v>0</v>
      </c>
      <c r="AP42" s="553">
        <v>0</v>
      </c>
      <c r="AQ42" s="553">
        <v>0</v>
      </c>
      <c r="AR42" s="553">
        <v>0</v>
      </c>
      <c r="AS42" s="553">
        <v>0</v>
      </c>
      <c r="AT42" s="553">
        <v>0</v>
      </c>
      <c r="AU42" s="553">
        <v>0</v>
      </c>
      <c r="AV42" s="553">
        <v>0</v>
      </c>
      <c r="AW42" s="553">
        <v>0</v>
      </c>
      <c r="AX42" s="553">
        <v>0</v>
      </c>
      <c r="AY42" s="16"/>
      <c r="AZ42" s="16"/>
      <c r="BA42" s="16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</row>
    <row r="43" spans="2:163" ht="13.5" customHeight="1" x14ac:dyDescent="0.2">
      <c r="G43" s="107"/>
      <c r="H43" s="107"/>
      <c r="I43" s="19"/>
      <c r="J43" s="19"/>
      <c r="K43" s="559"/>
      <c r="L43" s="560">
        <f>SUM(L14:L42)</f>
        <v>7123328</v>
      </c>
      <c r="M43" s="560">
        <f t="shared" ref="M43:AC43" si="2">SUM(M14:M42)</f>
        <v>0</v>
      </c>
      <c r="N43" s="560">
        <f t="shared" si="2"/>
        <v>4231000</v>
      </c>
      <c r="O43" s="560"/>
      <c r="P43" s="560"/>
      <c r="Q43" s="560">
        <f t="shared" si="2"/>
        <v>0</v>
      </c>
      <c r="R43" s="560">
        <f t="shared" si="2"/>
        <v>0</v>
      </c>
      <c r="S43" s="560">
        <f t="shared" si="2"/>
        <v>0</v>
      </c>
      <c r="T43" s="560"/>
      <c r="U43" s="163">
        <f t="shared" si="2"/>
        <v>2500000</v>
      </c>
      <c r="V43" s="561">
        <f t="shared" si="2"/>
        <v>0</v>
      </c>
      <c r="W43" s="561">
        <f t="shared" si="2"/>
        <v>0</v>
      </c>
      <c r="X43" s="561"/>
      <c r="Y43" s="561"/>
      <c r="Z43" s="561">
        <f t="shared" si="2"/>
        <v>0</v>
      </c>
      <c r="AA43" s="561">
        <f t="shared" si="2"/>
        <v>0</v>
      </c>
      <c r="AB43" s="561">
        <f t="shared" si="2"/>
        <v>392328</v>
      </c>
      <c r="AC43" s="163">
        <f t="shared" si="2"/>
        <v>0</v>
      </c>
      <c r="AD43" s="562"/>
      <c r="AE43" s="562"/>
      <c r="AF43" s="562"/>
      <c r="AG43" s="563">
        <f>SUM(AG14:AG42)</f>
        <v>5560086</v>
      </c>
      <c r="AH43" s="477"/>
      <c r="AI43" s="476"/>
      <c r="AJ43" s="476"/>
      <c r="AK43" s="476"/>
      <c r="AL43" s="477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477"/>
    </row>
    <row r="44" spans="2:163" ht="13.5" customHeight="1" x14ac:dyDescent="0.2">
      <c r="E44" s="661"/>
      <c r="F44" s="661"/>
      <c r="G44" s="661"/>
      <c r="H44" s="661"/>
      <c r="I44" s="661"/>
      <c r="J44" s="661"/>
      <c r="K44" s="108"/>
      <c r="L44" s="19"/>
      <c r="M44" s="564"/>
      <c r="N44" s="564"/>
      <c r="O44" s="564"/>
      <c r="P44" s="564"/>
      <c r="Q44" s="565"/>
      <c r="R44" s="565"/>
      <c r="S44" s="566">
        <f>M43+N43+S43+U43+AC43+AB43+Z43</f>
        <v>7123328</v>
      </c>
      <c r="T44" s="567"/>
      <c r="U44" s="109"/>
      <c r="V44" s="109"/>
      <c r="W44" s="109"/>
      <c r="X44" s="109"/>
      <c r="Y44" s="109"/>
      <c r="Z44" s="109"/>
      <c r="AA44" s="109"/>
      <c r="AB44" s="109"/>
      <c r="AC44" s="109"/>
      <c r="AE44" s="19"/>
      <c r="AF44" s="19"/>
      <c r="AG44" s="109"/>
      <c r="AH44" s="477"/>
      <c r="AI44" s="476"/>
      <c r="AJ44" s="476"/>
      <c r="AK44" s="476"/>
      <c r="AL44" s="477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477"/>
    </row>
    <row r="45" spans="2:163" ht="13.5" customHeight="1" x14ac:dyDescent="0.2">
      <c r="E45" s="661"/>
      <c r="F45" s="661"/>
      <c r="G45" s="661"/>
      <c r="H45" s="661"/>
      <c r="I45" s="661"/>
      <c r="J45" s="661"/>
      <c r="AE45" s="19"/>
      <c r="AF45" s="19"/>
      <c r="AH45" s="477"/>
      <c r="AI45" s="476"/>
      <c r="AJ45" s="476"/>
      <c r="AK45" s="476"/>
      <c r="AL45" s="477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477"/>
    </row>
    <row r="46" spans="2:163" ht="13.5" customHeight="1" x14ac:dyDescent="0.2">
      <c r="E46" s="662" t="s">
        <v>886</v>
      </c>
      <c r="F46" s="661"/>
      <c r="G46" s="661"/>
      <c r="H46" s="661"/>
      <c r="I46" s="661"/>
      <c r="J46" s="661"/>
      <c r="M46" s="109"/>
      <c r="S46" s="110"/>
      <c r="T46" s="110"/>
      <c r="AE46" s="19"/>
      <c r="AF46" s="19"/>
      <c r="AH46" s="477"/>
      <c r="AI46" s="476"/>
      <c r="AJ46" s="476"/>
      <c r="AK46" s="476"/>
      <c r="AL46" s="477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477"/>
    </row>
    <row r="47" spans="2:163" ht="13.5" customHeight="1" x14ac:dyDescent="0.2">
      <c r="E47" s="662" t="s">
        <v>887</v>
      </c>
      <c r="F47" s="661"/>
      <c r="G47" s="661"/>
      <c r="H47" s="661"/>
      <c r="I47" s="661"/>
      <c r="J47" s="661"/>
      <c r="AE47" s="19"/>
      <c r="AF47" s="19"/>
      <c r="AH47" s="477"/>
      <c r="AI47" s="476"/>
      <c r="AJ47" s="476"/>
      <c r="AK47" s="476"/>
      <c r="AL47" s="477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477"/>
    </row>
    <row r="48" spans="2:163" ht="13.5" customHeight="1" x14ac:dyDescent="0.2">
      <c r="M48" s="38"/>
      <c r="AE48" s="19"/>
      <c r="AF48" s="19"/>
      <c r="AH48" s="477"/>
      <c r="AI48" s="476"/>
      <c r="AJ48" s="476"/>
      <c r="AK48" s="476"/>
      <c r="AL48" s="477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477"/>
    </row>
    <row r="49" spans="12:50" ht="13.5" customHeight="1" x14ac:dyDescent="0.2">
      <c r="AE49" s="19"/>
      <c r="AF49" s="19"/>
      <c r="AH49" s="477"/>
      <c r="AI49" s="476"/>
      <c r="AJ49" s="476"/>
      <c r="AK49" s="476"/>
      <c r="AL49" s="477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477"/>
    </row>
    <row r="50" spans="12:50" ht="13.5" customHeight="1" x14ac:dyDescent="0.2">
      <c r="L50" s="109"/>
      <c r="AE50" s="19"/>
      <c r="AF50" s="19"/>
      <c r="AH50" s="477"/>
      <c r="AI50" s="476"/>
      <c r="AJ50" s="476"/>
      <c r="AK50" s="476"/>
      <c r="AL50" s="477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477"/>
    </row>
    <row r="51" spans="12:50" ht="13.5" customHeight="1" x14ac:dyDescent="0.2">
      <c r="AE51" s="19"/>
      <c r="AF51" s="19"/>
      <c r="AH51" s="477"/>
      <c r="AI51" s="476"/>
      <c r="AJ51" s="476"/>
      <c r="AK51" s="476"/>
      <c r="AL51" s="477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477"/>
    </row>
    <row r="52" spans="12:50" ht="13.5" customHeight="1" x14ac:dyDescent="0.2">
      <c r="AE52" s="19"/>
      <c r="AF52" s="19"/>
      <c r="AH52" s="477"/>
      <c r="AI52" s="476"/>
      <c r="AJ52" s="476"/>
      <c r="AK52" s="476"/>
      <c r="AL52" s="477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477"/>
    </row>
    <row r="53" spans="12:50" ht="13.5" customHeight="1" x14ac:dyDescent="0.2">
      <c r="AE53" s="19"/>
      <c r="AF53" s="19"/>
      <c r="AH53" s="477"/>
      <c r="AI53" s="476"/>
      <c r="AJ53" s="476"/>
      <c r="AK53" s="476"/>
      <c r="AL53" s="477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477"/>
    </row>
    <row r="54" spans="12:50" ht="13.5" customHeight="1" x14ac:dyDescent="0.2">
      <c r="AE54" s="19"/>
      <c r="AF54" s="19"/>
      <c r="AH54" s="477"/>
      <c r="AI54" s="476"/>
      <c r="AJ54" s="476"/>
      <c r="AK54" s="476"/>
      <c r="AL54" s="477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477"/>
    </row>
    <row r="55" spans="12:50" ht="13.5" customHeight="1" x14ac:dyDescent="0.2">
      <c r="AE55" s="19"/>
      <c r="AF55" s="19"/>
      <c r="AH55" s="477"/>
      <c r="AI55" s="476"/>
      <c r="AJ55" s="476"/>
      <c r="AK55" s="476"/>
      <c r="AL55" s="477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477"/>
    </row>
    <row r="56" spans="12:50" ht="13.5" customHeight="1" x14ac:dyDescent="0.2">
      <c r="AE56" s="19"/>
      <c r="AF56" s="19"/>
      <c r="AH56" s="477"/>
      <c r="AI56" s="476"/>
      <c r="AJ56" s="476"/>
      <c r="AK56" s="476"/>
      <c r="AL56" s="477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477"/>
    </row>
    <row r="57" spans="12:50" ht="13.5" customHeight="1" x14ac:dyDescent="0.2">
      <c r="AE57" s="19"/>
      <c r="AF57" s="19"/>
      <c r="AH57" s="477"/>
      <c r="AI57" s="476"/>
      <c r="AJ57" s="476"/>
      <c r="AK57" s="476"/>
      <c r="AL57" s="477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477"/>
    </row>
    <row r="58" spans="12:50" ht="13.5" customHeight="1" x14ac:dyDescent="0.2">
      <c r="AE58" s="19"/>
      <c r="AF58" s="19"/>
      <c r="AH58" s="477"/>
      <c r="AI58" s="476"/>
      <c r="AJ58" s="476"/>
      <c r="AK58" s="476"/>
      <c r="AL58" s="477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477"/>
    </row>
    <row r="59" spans="12:50" ht="13.5" customHeight="1" x14ac:dyDescent="0.2">
      <c r="AE59" s="19"/>
      <c r="AF59" s="19"/>
      <c r="AH59" s="477"/>
      <c r="AI59" s="476"/>
      <c r="AJ59" s="476"/>
      <c r="AK59" s="476"/>
      <c r="AL59" s="477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477"/>
    </row>
    <row r="60" spans="12:50" ht="13.5" customHeight="1" x14ac:dyDescent="0.2">
      <c r="AE60" s="19"/>
      <c r="AF60" s="19"/>
      <c r="AH60" s="477"/>
      <c r="AI60" s="476"/>
      <c r="AJ60" s="476"/>
      <c r="AK60" s="476"/>
      <c r="AL60" s="477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477"/>
    </row>
    <row r="61" spans="12:50" ht="13.5" customHeight="1" x14ac:dyDescent="0.2">
      <c r="AE61" s="19"/>
      <c r="AF61" s="19"/>
      <c r="AH61" s="477"/>
      <c r="AI61" s="476"/>
      <c r="AJ61" s="476"/>
      <c r="AK61" s="476"/>
      <c r="AL61" s="477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477"/>
    </row>
    <row r="62" spans="12:50" ht="26.25" customHeight="1" x14ac:dyDescent="0.2">
      <c r="AE62" s="19"/>
      <c r="AF62" s="19"/>
      <c r="AH62" s="477"/>
      <c r="AI62" s="476"/>
      <c r="AJ62" s="476"/>
      <c r="AK62" s="476"/>
      <c r="AL62" s="477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477"/>
    </row>
    <row r="63" spans="12:50" ht="26.25" customHeight="1" x14ac:dyDescent="0.2">
      <c r="AE63" s="19"/>
      <c r="AF63" s="19"/>
      <c r="AH63" s="477"/>
      <c r="AI63" s="476"/>
      <c r="AJ63" s="476"/>
      <c r="AK63" s="476"/>
      <c r="AL63" s="477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477"/>
    </row>
    <row r="64" spans="12:50" ht="26.25" customHeight="1" x14ac:dyDescent="0.2">
      <c r="AE64" s="19"/>
      <c r="AF64" s="19"/>
      <c r="AH64" s="477"/>
      <c r="AI64" s="476"/>
      <c r="AJ64" s="476"/>
      <c r="AK64" s="476"/>
      <c r="AL64" s="477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477"/>
    </row>
    <row r="65" spans="31:50" ht="26.25" customHeight="1" x14ac:dyDescent="0.2">
      <c r="AE65" s="19"/>
      <c r="AF65" s="19"/>
      <c r="AH65" s="477"/>
      <c r="AI65" s="476"/>
      <c r="AJ65" s="476"/>
      <c r="AK65" s="476"/>
      <c r="AL65" s="477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477"/>
    </row>
    <row r="66" spans="31:50" ht="26.25" customHeight="1" x14ac:dyDescent="0.2">
      <c r="AE66" s="19"/>
      <c r="AF66" s="19"/>
      <c r="AH66" s="477"/>
      <c r="AI66" s="476"/>
      <c r="AJ66" s="476"/>
      <c r="AK66" s="476"/>
      <c r="AL66" s="477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477"/>
    </row>
    <row r="67" spans="31:50" ht="26.25" customHeight="1" x14ac:dyDescent="0.2">
      <c r="AE67" s="19"/>
      <c r="AF67" s="19"/>
      <c r="AH67" s="477"/>
      <c r="AI67" s="476"/>
      <c r="AJ67" s="476"/>
      <c r="AK67" s="476"/>
      <c r="AL67" s="477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477"/>
    </row>
    <row r="68" spans="31:50" ht="26.25" customHeight="1" x14ac:dyDescent="0.2">
      <c r="AE68" s="19"/>
      <c r="AF68" s="19"/>
      <c r="AH68" s="477"/>
      <c r="AI68" s="476"/>
      <c r="AJ68" s="476"/>
      <c r="AK68" s="476"/>
      <c r="AL68" s="477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477"/>
    </row>
    <row r="69" spans="31:50" ht="26.25" customHeight="1" x14ac:dyDescent="0.2">
      <c r="AE69" s="19"/>
      <c r="AF69" s="19"/>
      <c r="AH69" s="477"/>
      <c r="AI69" s="476"/>
      <c r="AJ69" s="476"/>
      <c r="AK69" s="476"/>
      <c r="AL69" s="477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477"/>
    </row>
    <row r="70" spans="31:50" ht="26.25" customHeight="1" x14ac:dyDescent="0.2">
      <c r="AE70" s="19"/>
      <c r="AF70" s="19"/>
      <c r="AH70" s="477"/>
      <c r="AI70" s="476"/>
      <c r="AJ70" s="476"/>
      <c r="AK70" s="476"/>
      <c r="AL70" s="477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477"/>
    </row>
    <row r="71" spans="31:50" ht="26.25" customHeight="1" x14ac:dyDescent="0.2">
      <c r="AE71" s="19"/>
      <c r="AF71" s="19"/>
      <c r="AH71" s="477"/>
      <c r="AI71" s="476"/>
      <c r="AJ71" s="476"/>
      <c r="AK71" s="476"/>
      <c r="AL71" s="477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477"/>
    </row>
    <row r="72" spans="31:50" ht="26.25" customHeight="1" x14ac:dyDescent="0.2">
      <c r="AE72" s="19"/>
      <c r="AF72" s="19"/>
      <c r="AH72" s="477"/>
      <c r="AI72" s="476"/>
      <c r="AJ72" s="476"/>
      <c r="AK72" s="476"/>
      <c r="AL72" s="477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477"/>
    </row>
    <row r="73" spans="31:50" ht="26.25" customHeight="1" x14ac:dyDescent="0.2">
      <c r="AE73" s="19"/>
      <c r="AF73" s="19"/>
      <c r="AH73" s="477"/>
      <c r="AI73" s="476"/>
      <c r="AJ73" s="476"/>
      <c r="AK73" s="476"/>
      <c r="AL73" s="477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477"/>
    </row>
    <row r="74" spans="31:50" ht="26.25" customHeight="1" x14ac:dyDescent="0.2">
      <c r="AE74" s="19"/>
      <c r="AF74" s="19"/>
      <c r="AH74" s="477"/>
      <c r="AI74" s="476"/>
      <c r="AJ74" s="476"/>
      <c r="AK74" s="476"/>
      <c r="AL74" s="477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477"/>
    </row>
    <row r="75" spans="31:50" ht="26.25" customHeight="1" x14ac:dyDescent="0.2">
      <c r="AE75" s="19"/>
      <c r="AF75" s="19"/>
      <c r="AH75" s="477"/>
      <c r="AI75" s="476"/>
      <c r="AJ75" s="476"/>
      <c r="AK75" s="476"/>
      <c r="AL75" s="477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477"/>
    </row>
    <row r="76" spans="31:50" ht="26.25" customHeight="1" x14ac:dyDescent="0.2">
      <c r="AE76" s="19"/>
      <c r="AF76" s="19"/>
      <c r="AH76" s="477"/>
      <c r="AI76" s="476"/>
      <c r="AJ76" s="476"/>
      <c r="AK76" s="476"/>
      <c r="AL76" s="477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477"/>
    </row>
    <row r="77" spans="31:50" ht="26.25" customHeight="1" x14ac:dyDescent="0.2">
      <c r="AE77" s="19"/>
      <c r="AF77" s="19"/>
      <c r="AH77" s="477"/>
      <c r="AI77" s="476"/>
      <c r="AJ77" s="476"/>
      <c r="AK77" s="476"/>
      <c r="AL77" s="477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477"/>
    </row>
    <row r="78" spans="31:50" ht="26.25" customHeight="1" x14ac:dyDescent="0.2">
      <c r="AE78" s="19"/>
      <c r="AF78" s="19"/>
      <c r="AH78" s="477"/>
      <c r="AI78" s="476"/>
      <c r="AJ78" s="476"/>
      <c r="AK78" s="476"/>
      <c r="AL78" s="477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477"/>
    </row>
    <row r="79" spans="31:50" ht="26.25" customHeight="1" x14ac:dyDescent="0.2">
      <c r="AE79" s="19"/>
      <c r="AF79" s="19"/>
      <c r="AH79" s="41">
        <f t="shared" ref="AH79:AX79" si="3">SUM(AH14:AH78)</f>
        <v>0</v>
      </c>
      <c r="AI79" s="41">
        <f t="shared" si="3"/>
        <v>3110365</v>
      </c>
      <c r="AJ79" s="41">
        <f t="shared" si="3"/>
        <v>0</v>
      </c>
      <c r="AK79" s="41">
        <f t="shared" si="3"/>
        <v>0</v>
      </c>
      <c r="AL79" s="41">
        <f t="shared" si="3"/>
        <v>0</v>
      </c>
      <c r="AM79" s="41">
        <f t="shared" si="3"/>
        <v>0</v>
      </c>
      <c r="AN79" s="41">
        <f t="shared" si="3"/>
        <v>0</v>
      </c>
      <c r="AO79" s="41">
        <f t="shared" si="3"/>
        <v>0</v>
      </c>
      <c r="AP79" s="41">
        <f t="shared" si="3"/>
        <v>2449721</v>
      </c>
      <c r="AQ79" s="41">
        <f t="shared" si="3"/>
        <v>0</v>
      </c>
      <c r="AR79" s="41">
        <f t="shared" si="3"/>
        <v>0</v>
      </c>
      <c r="AS79" s="41">
        <f t="shared" si="3"/>
        <v>0</v>
      </c>
      <c r="AT79" s="41">
        <f t="shared" si="3"/>
        <v>0</v>
      </c>
      <c r="AU79" s="41">
        <f t="shared" si="3"/>
        <v>0</v>
      </c>
      <c r="AV79" s="41">
        <f t="shared" si="3"/>
        <v>0</v>
      </c>
      <c r="AW79" s="41">
        <f t="shared" si="3"/>
        <v>0</v>
      </c>
      <c r="AX79" s="41">
        <f t="shared" si="3"/>
        <v>0</v>
      </c>
    </row>
    <row r="80" spans="31:50" ht="26.25" customHeight="1" x14ac:dyDescent="0.2">
      <c r="AE80" s="19"/>
      <c r="AF80" s="19"/>
    </row>
    <row r="81" spans="31:32" ht="26.25" customHeight="1" x14ac:dyDescent="0.2">
      <c r="AE81" s="19"/>
      <c r="AF81" s="19"/>
    </row>
    <row r="82" spans="31:32" ht="26.25" customHeight="1" x14ac:dyDescent="0.2">
      <c r="AE82" s="19"/>
      <c r="AF82" s="19"/>
    </row>
    <row r="83" spans="31:32" ht="26.25" customHeight="1" x14ac:dyDescent="0.2">
      <c r="AE83" s="19"/>
      <c r="AF83" s="19"/>
    </row>
    <row r="84" spans="31:32" ht="26.25" customHeight="1" x14ac:dyDescent="0.2">
      <c r="AE84" s="19"/>
      <c r="AF84" s="19"/>
    </row>
    <row r="85" spans="31:32" ht="26.25" customHeight="1" x14ac:dyDescent="0.2">
      <c r="AE85" s="19"/>
      <c r="AF85" s="19"/>
    </row>
    <row r="86" spans="31:32" ht="26.25" customHeight="1" x14ac:dyDescent="0.2">
      <c r="AE86" s="19"/>
      <c r="AF86" s="19"/>
    </row>
    <row r="87" spans="31:32" ht="26.25" customHeight="1" x14ac:dyDescent="0.2">
      <c r="AE87" s="19"/>
      <c r="AF87" s="19"/>
    </row>
    <row r="88" spans="31:32" ht="26.25" customHeight="1" x14ac:dyDescent="0.2">
      <c r="AE88" s="19"/>
      <c r="AF88" s="19"/>
    </row>
    <row r="89" spans="31:32" ht="26.25" customHeight="1" x14ac:dyDescent="0.2">
      <c r="AE89" s="19"/>
      <c r="AF89" s="19"/>
    </row>
    <row r="90" spans="31:32" ht="26.25" customHeight="1" x14ac:dyDescent="0.2">
      <c r="AE90" s="19"/>
      <c r="AF90" s="19"/>
    </row>
    <row r="91" spans="31:32" ht="26.25" customHeight="1" x14ac:dyDescent="0.2">
      <c r="AE91" s="19"/>
      <c r="AF91" s="19"/>
    </row>
    <row r="92" spans="31:32" ht="26.25" customHeight="1" x14ac:dyDescent="0.2">
      <c r="AE92" s="19"/>
      <c r="AF92" s="19"/>
    </row>
    <row r="93" spans="31:32" ht="26.25" customHeight="1" x14ac:dyDescent="0.2">
      <c r="AE93" s="19"/>
      <c r="AF93" s="19"/>
    </row>
    <row r="94" spans="31:32" ht="26.25" customHeight="1" x14ac:dyDescent="0.2">
      <c r="AE94" s="19"/>
      <c r="AF94" s="19"/>
    </row>
    <row r="95" spans="31:32" ht="26.25" customHeight="1" x14ac:dyDescent="0.2">
      <c r="AE95" s="19"/>
      <c r="AF95" s="19"/>
    </row>
    <row r="96" spans="31:32" ht="26.25" customHeight="1" x14ac:dyDescent="0.2">
      <c r="AE96" s="19"/>
      <c r="AF96" s="19"/>
    </row>
    <row r="97" spans="31:32" ht="26.25" customHeight="1" x14ac:dyDescent="0.2">
      <c r="AE97" s="19"/>
      <c r="AF97" s="19"/>
    </row>
    <row r="98" spans="31:32" ht="26.25" customHeight="1" x14ac:dyDescent="0.2">
      <c r="AE98" s="19"/>
      <c r="AF98" s="19"/>
    </row>
    <row r="99" spans="31:32" ht="26.25" customHeight="1" x14ac:dyDescent="0.2">
      <c r="AE99" s="19"/>
      <c r="AF99" s="19"/>
    </row>
    <row r="100" spans="31:32" ht="26.25" customHeight="1" x14ac:dyDescent="0.2">
      <c r="AE100" s="19"/>
      <c r="AF100" s="19"/>
    </row>
    <row r="101" spans="31:32" ht="26.25" customHeight="1" x14ac:dyDescent="0.2">
      <c r="AE101" s="19"/>
      <c r="AF101" s="19"/>
    </row>
    <row r="102" spans="31:32" ht="26.25" customHeight="1" x14ac:dyDescent="0.2">
      <c r="AE102" s="19"/>
      <c r="AF102" s="19"/>
    </row>
    <row r="103" spans="31:32" ht="26.25" customHeight="1" x14ac:dyDescent="0.2">
      <c r="AE103" s="19"/>
      <c r="AF103" s="19"/>
    </row>
    <row r="104" spans="31:32" ht="26.25" customHeight="1" x14ac:dyDescent="0.2">
      <c r="AE104" s="19"/>
      <c r="AF104" s="19"/>
    </row>
    <row r="105" spans="31:32" ht="26.25" customHeight="1" x14ac:dyDescent="0.2">
      <c r="AE105" s="19"/>
      <c r="AF105" s="19"/>
    </row>
    <row r="106" spans="31:32" ht="26.25" customHeight="1" x14ac:dyDescent="0.2">
      <c r="AE106" s="19"/>
      <c r="AF106" s="19"/>
    </row>
    <row r="107" spans="31:32" ht="26.25" customHeight="1" x14ac:dyDescent="0.2">
      <c r="AE107" s="19"/>
      <c r="AF107" s="19"/>
    </row>
    <row r="108" spans="31:32" ht="26.25" customHeight="1" x14ac:dyDescent="0.2">
      <c r="AE108" s="19"/>
      <c r="AF108" s="19"/>
    </row>
    <row r="109" spans="31:32" ht="26.25" customHeight="1" x14ac:dyDescent="0.2">
      <c r="AE109" s="19"/>
      <c r="AF109" s="19"/>
    </row>
    <row r="110" spans="31:32" ht="26.25" customHeight="1" x14ac:dyDescent="0.2">
      <c r="AE110" s="19"/>
      <c r="AF110" s="19"/>
    </row>
    <row r="111" spans="31:32" ht="26.25" customHeight="1" x14ac:dyDescent="0.2">
      <c r="AE111" s="19"/>
      <c r="AF111" s="19"/>
    </row>
    <row r="112" spans="31:32" ht="26.25" customHeight="1" x14ac:dyDescent="0.2">
      <c r="AE112" s="19"/>
      <c r="AF112" s="19"/>
    </row>
    <row r="113" spans="31:32" ht="26.25" customHeight="1" x14ac:dyDescent="0.2">
      <c r="AE113" s="19"/>
      <c r="AF113" s="19"/>
    </row>
    <row r="114" spans="31:32" ht="26.25" customHeight="1" x14ac:dyDescent="0.2">
      <c r="AE114" s="19"/>
      <c r="AF114" s="19"/>
    </row>
    <row r="115" spans="31:32" ht="26.25" customHeight="1" x14ac:dyDescent="0.2">
      <c r="AE115" s="19"/>
      <c r="AF115" s="19"/>
    </row>
    <row r="116" spans="31:32" ht="26.25" customHeight="1" x14ac:dyDescent="0.2">
      <c r="AE116" s="19"/>
      <c r="AF116" s="19"/>
    </row>
    <row r="117" spans="31:32" ht="26.25" customHeight="1" x14ac:dyDescent="0.2">
      <c r="AE117" s="19"/>
      <c r="AF117" s="19"/>
    </row>
    <row r="118" spans="31:32" ht="26.25" customHeight="1" x14ac:dyDescent="0.2">
      <c r="AE118" s="19"/>
      <c r="AF118" s="19"/>
    </row>
    <row r="119" spans="31:32" ht="26.25" customHeight="1" x14ac:dyDescent="0.2">
      <c r="AE119" s="19"/>
      <c r="AF119" s="19"/>
    </row>
    <row r="120" spans="31:32" ht="26.25" customHeight="1" x14ac:dyDescent="0.2">
      <c r="AE120" s="19"/>
      <c r="AF120" s="19"/>
    </row>
    <row r="121" spans="31:32" ht="26.25" customHeight="1" x14ac:dyDescent="0.2">
      <c r="AE121" s="19"/>
      <c r="AF121" s="19"/>
    </row>
    <row r="122" spans="31:32" ht="26.25" customHeight="1" x14ac:dyDescent="0.2">
      <c r="AE122" s="19"/>
      <c r="AF122" s="19"/>
    </row>
    <row r="123" spans="31:32" ht="26.25" customHeight="1" x14ac:dyDescent="0.2">
      <c r="AE123" s="19"/>
      <c r="AF123" s="19"/>
    </row>
    <row r="124" spans="31:32" ht="26.25" customHeight="1" x14ac:dyDescent="0.2">
      <c r="AE124" s="19"/>
      <c r="AF124" s="19"/>
    </row>
    <row r="125" spans="31:32" ht="26.25" customHeight="1" x14ac:dyDescent="0.2">
      <c r="AE125" s="19"/>
      <c r="AF125" s="19"/>
    </row>
    <row r="126" spans="31:32" ht="26.25" customHeight="1" x14ac:dyDescent="0.2">
      <c r="AE126" s="19"/>
      <c r="AF126" s="19"/>
    </row>
    <row r="127" spans="31:32" ht="26.25" customHeight="1" x14ac:dyDescent="0.2">
      <c r="AE127" s="19"/>
      <c r="AF127" s="19"/>
    </row>
    <row r="128" spans="31:32" ht="26.25" customHeight="1" x14ac:dyDescent="0.2">
      <c r="AE128" s="19"/>
      <c r="AF128" s="19"/>
    </row>
    <row r="129" spans="31:32" ht="26.25" customHeight="1" x14ac:dyDescent="0.2">
      <c r="AE129" s="19"/>
      <c r="AF129" s="19"/>
    </row>
    <row r="130" spans="31:32" ht="26.25" customHeight="1" x14ac:dyDescent="0.2">
      <c r="AE130" s="19"/>
      <c r="AF130" s="19"/>
    </row>
    <row r="131" spans="31:32" ht="26.25" customHeight="1" x14ac:dyDescent="0.2">
      <c r="AE131" s="19"/>
      <c r="AF131" s="19"/>
    </row>
    <row r="132" spans="31:32" ht="26.25" customHeight="1" x14ac:dyDescent="0.2">
      <c r="AE132" s="19"/>
      <c r="AF132" s="19"/>
    </row>
    <row r="133" spans="31:32" ht="26.25" customHeight="1" x14ac:dyDescent="0.2">
      <c r="AE133" s="19"/>
      <c r="AF133" s="19"/>
    </row>
    <row r="134" spans="31:32" ht="26.25" customHeight="1" x14ac:dyDescent="0.2">
      <c r="AE134" s="19"/>
      <c r="AF134" s="19"/>
    </row>
    <row r="135" spans="31:32" ht="26.25" customHeight="1" x14ac:dyDescent="0.2">
      <c r="AE135" s="19"/>
      <c r="AF135" s="19"/>
    </row>
    <row r="136" spans="31:32" ht="26.25" customHeight="1" x14ac:dyDescent="0.2">
      <c r="AE136" s="19"/>
      <c r="AF136" s="19"/>
    </row>
    <row r="137" spans="31:32" ht="26.25" customHeight="1" x14ac:dyDescent="0.2">
      <c r="AE137" s="19"/>
      <c r="AF137" s="19"/>
    </row>
    <row r="138" spans="31:32" ht="26.25" customHeight="1" x14ac:dyDescent="0.2">
      <c r="AE138" s="19"/>
      <c r="AF138" s="19"/>
    </row>
    <row r="139" spans="31:32" ht="26.25" customHeight="1" x14ac:dyDescent="0.2">
      <c r="AE139" s="19"/>
      <c r="AF139" s="19"/>
    </row>
    <row r="140" spans="31:32" ht="26.25" customHeight="1" x14ac:dyDescent="0.2">
      <c r="AE140" s="19"/>
      <c r="AF140" s="19"/>
    </row>
    <row r="141" spans="31:32" ht="26.25" customHeight="1" x14ac:dyDescent="0.2">
      <c r="AE141" s="19"/>
      <c r="AF141" s="19"/>
    </row>
    <row r="142" spans="31:32" ht="26.25" customHeight="1" x14ac:dyDescent="0.2">
      <c r="AE142" s="19"/>
      <c r="AF142" s="19"/>
    </row>
    <row r="143" spans="31:32" ht="26.25" customHeight="1" x14ac:dyDescent="0.2">
      <c r="AE143" s="19"/>
      <c r="AF143" s="19"/>
    </row>
    <row r="144" spans="31:32" ht="26.25" customHeight="1" x14ac:dyDescent="0.2">
      <c r="AE144" s="19"/>
      <c r="AF144" s="19"/>
    </row>
    <row r="145" spans="31:32" ht="26.25" customHeight="1" x14ac:dyDescent="0.2">
      <c r="AE145" s="19"/>
      <c r="AF145" s="19"/>
    </row>
    <row r="146" spans="31:32" ht="26.25" customHeight="1" x14ac:dyDescent="0.2">
      <c r="AE146" s="19"/>
      <c r="AF146" s="19"/>
    </row>
    <row r="147" spans="31:32" ht="26.25" customHeight="1" x14ac:dyDescent="0.2">
      <c r="AE147" s="19"/>
      <c r="AF147" s="19"/>
    </row>
    <row r="148" spans="31:32" ht="26.25" customHeight="1" x14ac:dyDescent="0.2">
      <c r="AE148" s="19"/>
      <c r="AF148" s="19"/>
    </row>
    <row r="149" spans="31:32" ht="26.25" customHeight="1" x14ac:dyDescent="0.2">
      <c r="AE149" s="19"/>
      <c r="AF149" s="19"/>
    </row>
    <row r="150" spans="31:32" ht="26.25" customHeight="1" x14ac:dyDescent="0.2">
      <c r="AE150" s="19"/>
      <c r="AF150" s="19"/>
    </row>
    <row r="151" spans="31:32" ht="26.25" customHeight="1" x14ac:dyDescent="0.2">
      <c r="AE151" s="19"/>
      <c r="AF151" s="19"/>
    </row>
    <row r="152" spans="31:32" ht="26.25" customHeight="1" x14ac:dyDescent="0.2">
      <c r="AE152" s="19"/>
      <c r="AF152" s="19"/>
    </row>
    <row r="153" spans="31:32" ht="26.25" customHeight="1" x14ac:dyDescent="0.2">
      <c r="AE153" s="19"/>
      <c r="AF153" s="19"/>
    </row>
    <row r="154" spans="31:32" ht="26.25" customHeight="1" x14ac:dyDescent="0.2">
      <c r="AE154" s="19"/>
      <c r="AF154" s="19"/>
    </row>
    <row r="155" spans="31:32" ht="26.25" customHeight="1" x14ac:dyDescent="0.2">
      <c r="AE155" s="19"/>
      <c r="AF155" s="19"/>
    </row>
    <row r="156" spans="31:32" ht="26.25" customHeight="1" x14ac:dyDescent="0.2">
      <c r="AE156" s="19"/>
      <c r="AF156" s="19"/>
    </row>
    <row r="157" spans="31:32" ht="26.25" customHeight="1" x14ac:dyDescent="0.2">
      <c r="AE157" s="19"/>
      <c r="AF157" s="19"/>
    </row>
    <row r="158" spans="31:32" ht="26.25" customHeight="1" x14ac:dyDescent="0.2">
      <c r="AE158" s="19"/>
      <c r="AF158" s="19"/>
    </row>
    <row r="159" spans="31:32" ht="26.25" customHeight="1" x14ac:dyDescent="0.2">
      <c r="AE159" s="19"/>
      <c r="AF159" s="19"/>
    </row>
    <row r="160" spans="31:32" ht="26.25" customHeight="1" x14ac:dyDescent="0.2">
      <c r="AE160" s="19"/>
      <c r="AF160" s="19"/>
    </row>
    <row r="161" spans="31:32" ht="26.25" customHeight="1" x14ac:dyDescent="0.2">
      <c r="AE161" s="19"/>
      <c r="AF161" s="19"/>
    </row>
    <row r="162" spans="31:32" ht="26.25" customHeight="1" x14ac:dyDescent="0.2">
      <c r="AE162" s="19"/>
      <c r="AF162" s="19"/>
    </row>
    <row r="163" spans="31:32" ht="26.25" customHeight="1" x14ac:dyDescent="0.2">
      <c r="AE163" s="19"/>
      <c r="AF163" s="19"/>
    </row>
    <row r="164" spans="31:32" ht="26.25" customHeight="1" x14ac:dyDescent="0.2">
      <c r="AE164" s="19"/>
      <c r="AF164" s="19"/>
    </row>
    <row r="165" spans="31:32" ht="26.25" customHeight="1" x14ac:dyDescent="0.2">
      <c r="AE165" s="19"/>
      <c r="AF165" s="19"/>
    </row>
    <row r="166" spans="31:32" ht="26.25" customHeight="1" x14ac:dyDescent="0.2">
      <c r="AE166" s="19"/>
      <c r="AF166" s="19"/>
    </row>
    <row r="167" spans="31:32" ht="26.25" customHeight="1" x14ac:dyDescent="0.2">
      <c r="AE167" s="19"/>
      <c r="AF167" s="19"/>
    </row>
    <row r="168" spans="31:32" ht="26.25" customHeight="1" x14ac:dyDescent="0.2">
      <c r="AE168" s="19"/>
      <c r="AF168" s="19"/>
    </row>
    <row r="169" spans="31:32" ht="26.25" customHeight="1" x14ac:dyDescent="0.2">
      <c r="AE169" s="19"/>
      <c r="AF169" s="19"/>
    </row>
    <row r="170" spans="31:32" ht="26.25" customHeight="1" x14ac:dyDescent="0.2">
      <c r="AE170" s="19"/>
      <c r="AF170" s="19"/>
    </row>
    <row r="171" spans="31:32" ht="26.25" customHeight="1" x14ac:dyDescent="0.2">
      <c r="AE171" s="19"/>
      <c r="AF171" s="19"/>
    </row>
    <row r="172" spans="31:32" ht="26.25" customHeight="1" x14ac:dyDescent="0.2">
      <c r="AE172" s="19"/>
      <c r="AF172" s="19"/>
    </row>
    <row r="173" spans="31:32" ht="26.25" customHeight="1" x14ac:dyDescent="0.2">
      <c r="AE173" s="19"/>
      <c r="AF173" s="19"/>
    </row>
    <row r="174" spans="31:32" ht="26.25" customHeight="1" x14ac:dyDescent="0.2">
      <c r="AE174" s="19"/>
      <c r="AF174" s="19"/>
    </row>
    <row r="175" spans="31:32" ht="26.25" customHeight="1" x14ac:dyDescent="0.2">
      <c r="AE175" s="19"/>
      <c r="AF175" s="19"/>
    </row>
    <row r="176" spans="31:32" ht="26.25" customHeight="1" x14ac:dyDescent="0.2">
      <c r="AE176" s="19"/>
      <c r="AF176" s="19"/>
    </row>
    <row r="177" spans="31:32" ht="26.25" customHeight="1" x14ac:dyDescent="0.2">
      <c r="AE177" s="19"/>
      <c r="AF177" s="19"/>
    </row>
    <row r="178" spans="31:32" ht="26.25" customHeight="1" x14ac:dyDescent="0.2">
      <c r="AE178" s="19"/>
      <c r="AF178" s="19"/>
    </row>
    <row r="179" spans="31:32" ht="26.25" customHeight="1" x14ac:dyDescent="0.2">
      <c r="AE179" s="19"/>
      <c r="AF179" s="19"/>
    </row>
    <row r="180" spans="31:32" ht="26.25" customHeight="1" x14ac:dyDescent="0.2">
      <c r="AE180" s="19"/>
      <c r="AF180" s="19"/>
    </row>
    <row r="181" spans="31:32" ht="26.25" customHeight="1" x14ac:dyDescent="0.2">
      <c r="AE181" s="19"/>
      <c r="AF181" s="19"/>
    </row>
    <row r="182" spans="31:32" ht="26.25" customHeight="1" x14ac:dyDescent="0.2">
      <c r="AE182" s="19"/>
      <c r="AF182" s="19"/>
    </row>
    <row r="183" spans="31:32" ht="26.25" customHeight="1" x14ac:dyDescent="0.2">
      <c r="AE183" s="19"/>
      <c r="AF183" s="19"/>
    </row>
    <row r="184" spans="31:32" ht="26.25" customHeight="1" x14ac:dyDescent="0.2">
      <c r="AE184" s="19"/>
      <c r="AF184" s="19"/>
    </row>
    <row r="185" spans="31:32" ht="26.25" customHeight="1" x14ac:dyDescent="0.2">
      <c r="AE185" s="19"/>
      <c r="AF185" s="19"/>
    </row>
    <row r="186" spans="31:32" ht="26.25" customHeight="1" x14ac:dyDescent="0.2">
      <c r="AE186" s="19"/>
      <c r="AF186" s="19"/>
    </row>
    <row r="187" spans="31:32" ht="26.25" customHeight="1" x14ac:dyDescent="0.2">
      <c r="AE187" s="19"/>
      <c r="AF187" s="19"/>
    </row>
    <row r="188" spans="31:32" ht="26.25" customHeight="1" x14ac:dyDescent="0.2">
      <c r="AE188" s="19"/>
      <c r="AF188" s="19"/>
    </row>
    <row r="189" spans="31:32" ht="26.25" customHeight="1" x14ac:dyDescent="0.2">
      <c r="AE189" s="19"/>
      <c r="AF189" s="19"/>
    </row>
    <row r="190" spans="31:32" ht="26.25" customHeight="1" x14ac:dyDescent="0.2">
      <c r="AE190" s="19"/>
      <c r="AF190" s="19"/>
    </row>
    <row r="191" spans="31:32" ht="26.25" customHeight="1" x14ac:dyDescent="0.2">
      <c r="AE191" s="19"/>
      <c r="AF191" s="19"/>
    </row>
    <row r="192" spans="31:32" ht="26.25" customHeight="1" x14ac:dyDescent="0.2">
      <c r="AE192" s="19"/>
      <c r="AF192" s="19"/>
    </row>
    <row r="193" spans="31:32" ht="26.25" customHeight="1" x14ac:dyDescent="0.2">
      <c r="AE193" s="19"/>
      <c r="AF193" s="19"/>
    </row>
    <row r="194" spans="31:32" ht="26.25" customHeight="1" x14ac:dyDescent="0.2">
      <c r="AE194" s="19"/>
      <c r="AF194" s="19"/>
    </row>
    <row r="195" spans="31:32" ht="26.25" customHeight="1" x14ac:dyDescent="0.2">
      <c r="AE195" s="19"/>
      <c r="AF195" s="19"/>
    </row>
    <row r="196" spans="31:32" ht="26.25" customHeight="1" x14ac:dyDescent="0.2">
      <c r="AE196" s="19"/>
      <c r="AF196" s="19"/>
    </row>
    <row r="197" spans="31:32" ht="26.25" customHeight="1" x14ac:dyDescent="0.2">
      <c r="AE197" s="19"/>
      <c r="AF197" s="19"/>
    </row>
    <row r="198" spans="31:32" ht="26.25" customHeight="1" x14ac:dyDescent="0.2">
      <c r="AE198" s="19"/>
      <c r="AF198" s="19"/>
    </row>
    <row r="199" spans="31:32" ht="26.25" customHeight="1" x14ac:dyDescent="0.2">
      <c r="AE199" s="19"/>
      <c r="AF199" s="19"/>
    </row>
    <row r="200" spans="31:32" ht="26.25" customHeight="1" x14ac:dyDescent="0.2">
      <c r="AE200" s="19"/>
      <c r="AF200" s="19"/>
    </row>
    <row r="201" spans="31:32" ht="26.25" customHeight="1" x14ac:dyDescent="0.2">
      <c r="AE201" s="19"/>
      <c r="AF201" s="19"/>
    </row>
    <row r="202" spans="31:32" ht="26.25" customHeight="1" x14ac:dyDescent="0.2">
      <c r="AE202" s="19"/>
      <c r="AF202" s="19"/>
    </row>
    <row r="203" spans="31:32" ht="26.25" customHeight="1" x14ac:dyDescent="0.2">
      <c r="AE203" s="19"/>
      <c r="AF203" s="19"/>
    </row>
    <row r="204" spans="31:32" ht="26.25" customHeight="1" x14ac:dyDescent="0.2">
      <c r="AE204" s="19"/>
      <c r="AF204" s="19"/>
    </row>
    <row r="205" spans="31:32" ht="26.25" customHeight="1" x14ac:dyDescent="0.2">
      <c r="AE205" s="19"/>
      <c r="AF205" s="19"/>
    </row>
    <row r="206" spans="31:32" ht="26.25" customHeight="1" x14ac:dyDescent="0.2">
      <c r="AE206" s="19"/>
      <c r="AF206" s="19"/>
    </row>
    <row r="207" spans="31:32" ht="26.25" customHeight="1" x14ac:dyDescent="0.2">
      <c r="AE207" s="19"/>
      <c r="AF207" s="19"/>
    </row>
    <row r="208" spans="31:32" ht="26.25" customHeight="1" x14ac:dyDescent="0.2">
      <c r="AE208" s="19"/>
      <c r="AF208" s="19"/>
    </row>
    <row r="209" spans="31:32" ht="26.25" customHeight="1" x14ac:dyDescent="0.2">
      <c r="AE209" s="19"/>
      <c r="AF209" s="19"/>
    </row>
    <row r="210" spans="31:32" ht="26.25" customHeight="1" x14ac:dyDescent="0.2">
      <c r="AE210" s="19"/>
      <c r="AF210" s="19"/>
    </row>
    <row r="211" spans="31:32" ht="26.25" customHeight="1" x14ac:dyDescent="0.2">
      <c r="AE211" s="19"/>
      <c r="AF211" s="19"/>
    </row>
    <row r="212" spans="31:32" ht="26.25" customHeight="1" x14ac:dyDescent="0.2">
      <c r="AE212" s="19"/>
      <c r="AF212" s="19"/>
    </row>
    <row r="213" spans="31:32" ht="26.25" customHeight="1" x14ac:dyDescent="0.2">
      <c r="AE213" s="19"/>
      <c r="AF213" s="19"/>
    </row>
    <row r="214" spans="31:32" ht="26.25" customHeight="1" x14ac:dyDescent="0.2">
      <c r="AE214" s="19"/>
      <c r="AF214" s="19"/>
    </row>
    <row r="215" spans="31:32" ht="26.25" customHeight="1" x14ac:dyDescent="0.2">
      <c r="AE215" s="19"/>
      <c r="AF215" s="19"/>
    </row>
    <row r="216" spans="31:32" ht="26.25" customHeight="1" x14ac:dyDescent="0.2">
      <c r="AE216" s="19"/>
      <c r="AF216" s="19"/>
    </row>
    <row r="217" spans="31:32" ht="26.25" customHeight="1" x14ac:dyDescent="0.2">
      <c r="AE217" s="19"/>
      <c r="AF217" s="19"/>
    </row>
    <row r="218" spans="31:32" ht="26.25" customHeight="1" x14ac:dyDescent="0.2">
      <c r="AE218" s="19"/>
      <c r="AF218" s="19"/>
    </row>
    <row r="219" spans="31:32" ht="26.25" customHeight="1" x14ac:dyDescent="0.2">
      <c r="AE219" s="19"/>
      <c r="AF219" s="19"/>
    </row>
    <row r="220" spans="31:32" ht="26.25" customHeight="1" x14ac:dyDescent="0.2">
      <c r="AE220" s="19"/>
      <c r="AF220" s="19"/>
    </row>
    <row r="221" spans="31:32" ht="26.25" customHeight="1" x14ac:dyDescent="0.2">
      <c r="AE221" s="19"/>
      <c r="AF221" s="19"/>
    </row>
    <row r="222" spans="31:32" ht="26.25" customHeight="1" x14ac:dyDescent="0.2">
      <c r="AE222" s="19"/>
      <c r="AF222" s="19"/>
    </row>
    <row r="223" spans="31:32" ht="26.25" customHeight="1" x14ac:dyDescent="0.2">
      <c r="AE223" s="19"/>
      <c r="AF223" s="19"/>
    </row>
    <row r="224" spans="31:32" ht="26.25" customHeight="1" x14ac:dyDescent="0.2">
      <c r="AE224" s="19"/>
      <c r="AF224" s="19"/>
    </row>
    <row r="225" spans="31:32" ht="26.25" customHeight="1" x14ac:dyDescent="0.2">
      <c r="AE225" s="19"/>
      <c r="AF225" s="19"/>
    </row>
    <row r="226" spans="31:32" ht="26.25" customHeight="1" x14ac:dyDescent="0.2">
      <c r="AE226" s="19"/>
      <c r="AF226" s="19"/>
    </row>
    <row r="227" spans="31:32" ht="26.25" customHeight="1" x14ac:dyDescent="0.2">
      <c r="AE227" s="19"/>
      <c r="AF227" s="19"/>
    </row>
    <row r="228" spans="31:32" ht="26.25" customHeight="1" x14ac:dyDescent="0.2">
      <c r="AE228" s="19"/>
      <c r="AF228" s="19"/>
    </row>
    <row r="229" spans="31:32" ht="26.25" customHeight="1" x14ac:dyDescent="0.2">
      <c r="AE229" s="19"/>
      <c r="AF229" s="19"/>
    </row>
    <row r="230" spans="31:32" ht="26.25" customHeight="1" x14ac:dyDescent="0.2">
      <c r="AE230" s="19"/>
      <c r="AF230" s="19"/>
    </row>
    <row r="231" spans="31:32" ht="26.25" customHeight="1" x14ac:dyDescent="0.2">
      <c r="AE231" s="19"/>
      <c r="AF231" s="19"/>
    </row>
    <row r="232" spans="31:32" ht="26.25" customHeight="1" x14ac:dyDescent="0.2">
      <c r="AE232" s="19"/>
      <c r="AF232" s="19"/>
    </row>
    <row r="233" spans="31:32" ht="26.25" customHeight="1" x14ac:dyDescent="0.2">
      <c r="AE233" s="19"/>
      <c r="AF233" s="19"/>
    </row>
    <row r="234" spans="31:32" ht="26.25" customHeight="1" x14ac:dyDescent="0.2">
      <c r="AE234" s="19"/>
      <c r="AF234" s="19"/>
    </row>
    <row r="235" spans="31:32" ht="26.25" customHeight="1" x14ac:dyDescent="0.2">
      <c r="AE235" s="19"/>
      <c r="AF235" s="19"/>
    </row>
    <row r="236" spans="31:32" ht="26.25" customHeight="1" x14ac:dyDescent="0.2">
      <c r="AE236" s="19"/>
      <c r="AF236" s="19"/>
    </row>
    <row r="237" spans="31:32" ht="26.25" customHeight="1" x14ac:dyDescent="0.2">
      <c r="AE237" s="19"/>
      <c r="AF237" s="19"/>
    </row>
    <row r="238" spans="31:32" ht="26.25" customHeight="1" x14ac:dyDescent="0.2">
      <c r="AE238" s="19"/>
      <c r="AF238" s="19"/>
    </row>
    <row r="239" spans="31:32" ht="26.25" customHeight="1" x14ac:dyDescent="0.2">
      <c r="AE239" s="19"/>
      <c r="AF239" s="19"/>
    </row>
    <row r="240" spans="31:32" ht="26.25" customHeight="1" x14ac:dyDescent="0.2">
      <c r="AE240" s="19"/>
      <c r="AF240" s="19"/>
    </row>
    <row r="241" spans="31:32" ht="26.25" customHeight="1" x14ac:dyDescent="0.2">
      <c r="AE241" s="19"/>
      <c r="AF241" s="19"/>
    </row>
    <row r="242" spans="31:32" ht="26.25" customHeight="1" x14ac:dyDescent="0.2">
      <c r="AE242" s="19"/>
      <c r="AF242" s="19"/>
    </row>
    <row r="243" spans="31:32" ht="26.25" customHeight="1" x14ac:dyDescent="0.2">
      <c r="AE243" s="19"/>
      <c r="AF243" s="19"/>
    </row>
    <row r="244" spans="31:32" ht="26.25" customHeight="1" x14ac:dyDescent="0.2">
      <c r="AE244" s="19"/>
      <c r="AF244" s="19"/>
    </row>
    <row r="245" spans="31:32" ht="26.25" customHeight="1" x14ac:dyDescent="0.2">
      <c r="AE245" s="19"/>
      <c r="AF245" s="19"/>
    </row>
    <row r="246" spans="31:32" ht="26.25" customHeight="1" x14ac:dyDescent="0.2">
      <c r="AE246" s="19"/>
      <c r="AF246" s="19"/>
    </row>
    <row r="247" spans="31:32" ht="26.25" customHeight="1" x14ac:dyDescent="0.2">
      <c r="AE247" s="19"/>
      <c r="AF247" s="19"/>
    </row>
    <row r="248" spans="31:32" ht="26.25" customHeight="1" x14ac:dyDescent="0.2">
      <c r="AE248" s="19"/>
      <c r="AF248" s="19"/>
    </row>
    <row r="249" spans="31:32" ht="26.25" customHeight="1" x14ac:dyDescent="0.2">
      <c r="AE249" s="19"/>
      <c r="AF249" s="19"/>
    </row>
    <row r="250" spans="31:32" ht="26.25" customHeight="1" x14ac:dyDescent="0.2">
      <c r="AE250" s="19"/>
      <c r="AF250" s="19"/>
    </row>
    <row r="251" spans="31:32" ht="26.25" customHeight="1" x14ac:dyDescent="0.2">
      <c r="AE251" s="19"/>
      <c r="AF251" s="19"/>
    </row>
    <row r="252" spans="31:32" ht="26.25" customHeight="1" x14ac:dyDescent="0.2">
      <c r="AE252" s="19"/>
      <c r="AF252" s="19"/>
    </row>
    <row r="253" spans="31:32" ht="26.25" customHeight="1" x14ac:dyDescent="0.2">
      <c r="AE253" s="19"/>
      <c r="AF253" s="19"/>
    </row>
    <row r="254" spans="31:32" ht="26.25" customHeight="1" x14ac:dyDescent="0.2">
      <c r="AE254" s="19"/>
      <c r="AF254" s="19"/>
    </row>
    <row r="255" spans="31:32" ht="26.25" customHeight="1" x14ac:dyDescent="0.2">
      <c r="AE255" s="19"/>
      <c r="AF255" s="19"/>
    </row>
    <row r="256" spans="31:32" ht="26.25" customHeight="1" x14ac:dyDescent="0.2">
      <c r="AE256" s="19"/>
      <c r="AF256" s="19"/>
    </row>
    <row r="257" spans="31:32" ht="26.25" customHeight="1" x14ac:dyDescent="0.2">
      <c r="AE257" s="19"/>
      <c r="AF257" s="19"/>
    </row>
    <row r="258" spans="31:32" ht="26.25" customHeight="1" x14ac:dyDescent="0.2">
      <c r="AE258" s="19"/>
      <c r="AF258" s="19"/>
    </row>
    <row r="259" spans="31:32" ht="26.25" customHeight="1" x14ac:dyDescent="0.2">
      <c r="AE259" s="19"/>
      <c r="AF259" s="19"/>
    </row>
    <row r="260" spans="31:32" ht="26.25" customHeight="1" x14ac:dyDescent="0.2">
      <c r="AE260" s="19"/>
      <c r="AF260" s="19"/>
    </row>
    <row r="261" spans="31:32" ht="26.25" customHeight="1" x14ac:dyDescent="0.2">
      <c r="AE261" s="19"/>
      <c r="AF261" s="19"/>
    </row>
    <row r="262" spans="31:32" ht="26.25" customHeight="1" x14ac:dyDescent="0.2">
      <c r="AE262" s="19"/>
      <c r="AF262" s="19"/>
    </row>
    <row r="263" spans="31:32" ht="26.25" customHeight="1" x14ac:dyDescent="0.2">
      <c r="AE263" s="19"/>
      <c r="AF263" s="19"/>
    </row>
    <row r="264" spans="31:32" ht="26.25" customHeight="1" x14ac:dyDescent="0.2">
      <c r="AE264" s="19"/>
      <c r="AF264" s="19"/>
    </row>
    <row r="265" spans="31:32" ht="26.25" customHeight="1" x14ac:dyDescent="0.2">
      <c r="AE265" s="19"/>
      <c r="AF265" s="19"/>
    </row>
    <row r="266" spans="31:32" ht="26.25" customHeight="1" x14ac:dyDescent="0.2">
      <c r="AE266" s="19"/>
      <c r="AF266" s="19"/>
    </row>
    <row r="267" spans="31:32" ht="26.25" customHeight="1" x14ac:dyDescent="0.2">
      <c r="AE267" s="19"/>
      <c r="AF267" s="19"/>
    </row>
    <row r="268" spans="31:32" ht="26.25" customHeight="1" x14ac:dyDescent="0.2">
      <c r="AE268" s="19"/>
      <c r="AF268" s="19"/>
    </row>
    <row r="269" spans="31:32" ht="26.25" customHeight="1" x14ac:dyDescent="0.2">
      <c r="AE269" s="19"/>
      <c r="AF269" s="19"/>
    </row>
    <row r="270" spans="31:32" ht="26.25" customHeight="1" x14ac:dyDescent="0.2">
      <c r="AE270" s="19"/>
      <c r="AF270" s="19"/>
    </row>
    <row r="271" spans="31:32" ht="26.25" customHeight="1" x14ac:dyDescent="0.2">
      <c r="AE271" s="19"/>
      <c r="AF271" s="19"/>
    </row>
    <row r="272" spans="31:32" ht="26.25" customHeight="1" x14ac:dyDescent="0.2">
      <c r="AE272" s="19"/>
      <c r="AF272" s="19"/>
    </row>
    <row r="273" spans="31:32" ht="26.25" customHeight="1" x14ac:dyDescent="0.2">
      <c r="AE273" s="19"/>
      <c r="AF273" s="19"/>
    </row>
    <row r="274" spans="31:32" ht="26.25" customHeight="1" x14ac:dyDescent="0.2">
      <c r="AE274" s="19"/>
      <c r="AF274" s="19"/>
    </row>
    <row r="275" spans="31:32" ht="26.25" customHeight="1" x14ac:dyDescent="0.2">
      <c r="AE275" s="19"/>
      <c r="AF275" s="19"/>
    </row>
    <row r="276" spans="31:32" ht="26.25" customHeight="1" x14ac:dyDescent="0.2">
      <c r="AE276" s="19"/>
      <c r="AF276" s="19"/>
    </row>
    <row r="277" spans="31:32" ht="26.25" customHeight="1" x14ac:dyDescent="0.2">
      <c r="AE277" s="19"/>
      <c r="AF277" s="19"/>
    </row>
    <row r="278" spans="31:32" ht="26.25" customHeight="1" x14ac:dyDescent="0.2">
      <c r="AE278" s="19"/>
      <c r="AF278" s="19"/>
    </row>
    <row r="279" spans="31:32" ht="26.25" customHeight="1" x14ac:dyDescent="0.2">
      <c r="AE279" s="19"/>
      <c r="AF279" s="19"/>
    </row>
    <row r="280" spans="31:32" ht="26.25" customHeight="1" x14ac:dyDescent="0.2">
      <c r="AE280" s="19"/>
      <c r="AF280" s="19"/>
    </row>
    <row r="281" spans="31:32" ht="26.25" customHeight="1" x14ac:dyDescent="0.2">
      <c r="AE281" s="19"/>
      <c r="AF281" s="19"/>
    </row>
    <row r="282" spans="31:32" ht="26.25" customHeight="1" x14ac:dyDescent="0.2">
      <c r="AE282" s="19"/>
      <c r="AF282" s="19"/>
    </row>
    <row r="283" spans="31:32" ht="26.25" customHeight="1" x14ac:dyDescent="0.2">
      <c r="AE283" s="19"/>
      <c r="AF283" s="19"/>
    </row>
    <row r="284" spans="31:32" ht="26.25" customHeight="1" x14ac:dyDescent="0.2">
      <c r="AE284" s="19"/>
      <c r="AF284" s="19"/>
    </row>
    <row r="285" spans="31:32" ht="26.25" customHeight="1" x14ac:dyDescent="0.2">
      <c r="AE285" s="19"/>
      <c r="AF285" s="19"/>
    </row>
    <row r="286" spans="31:32" ht="26.25" customHeight="1" x14ac:dyDescent="0.2">
      <c r="AE286" s="19"/>
      <c r="AF286" s="19"/>
    </row>
    <row r="287" spans="31:32" ht="26.25" customHeight="1" x14ac:dyDescent="0.2">
      <c r="AE287" s="19"/>
      <c r="AF287" s="19"/>
    </row>
    <row r="288" spans="31:32" ht="26.25" customHeight="1" x14ac:dyDescent="0.2">
      <c r="AE288" s="19"/>
      <c r="AF288" s="19"/>
    </row>
    <row r="289" spans="31:32" ht="26.25" customHeight="1" x14ac:dyDescent="0.2">
      <c r="AE289" s="19"/>
      <c r="AF289" s="19"/>
    </row>
    <row r="290" spans="31:32" ht="26.25" customHeight="1" x14ac:dyDescent="0.2">
      <c r="AE290" s="19"/>
      <c r="AF290" s="19"/>
    </row>
    <row r="291" spans="31:32" ht="26.25" customHeight="1" x14ac:dyDescent="0.2">
      <c r="AE291" s="19"/>
      <c r="AF291" s="19"/>
    </row>
    <row r="292" spans="31:32" ht="26.25" customHeight="1" x14ac:dyDescent="0.2">
      <c r="AE292" s="19"/>
      <c r="AF292" s="19"/>
    </row>
    <row r="293" spans="31:32" ht="26.25" customHeight="1" x14ac:dyDescent="0.2">
      <c r="AE293" s="19"/>
      <c r="AF293" s="19"/>
    </row>
    <row r="294" spans="31:32" ht="26.25" customHeight="1" x14ac:dyDescent="0.2">
      <c r="AE294" s="19"/>
      <c r="AF294" s="19"/>
    </row>
    <row r="295" spans="31:32" ht="26.25" customHeight="1" x14ac:dyDescent="0.2">
      <c r="AE295" s="19"/>
      <c r="AF295" s="19"/>
    </row>
    <row r="296" spans="31:32" ht="26.25" customHeight="1" x14ac:dyDescent="0.2">
      <c r="AE296" s="19"/>
      <c r="AF296" s="19"/>
    </row>
    <row r="297" spans="31:32" ht="26.25" customHeight="1" x14ac:dyDescent="0.2">
      <c r="AE297" s="19"/>
      <c r="AF297" s="19"/>
    </row>
    <row r="298" spans="31:32" ht="26.25" customHeight="1" x14ac:dyDescent="0.2">
      <c r="AE298" s="19"/>
      <c r="AF298" s="19"/>
    </row>
    <row r="299" spans="31:32" ht="26.25" customHeight="1" x14ac:dyDescent="0.2">
      <c r="AE299" s="19"/>
      <c r="AF299" s="19"/>
    </row>
    <row r="300" spans="31:32" ht="26.25" customHeight="1" x14ac:dyDescent="0.2">
      <c r="AE300" s="19"/>
      <c r="AF300" s="19"/>
    </row>
    <row r="301" spans="31:32" ht="26.25" customHeight="1" x14ac:dyDescent="0.2">
      <c r="AE301" s="19"/>
      <c r="AF301" s="19"/>
    </row>
    <row r="302" spans="31:32" ht="26.25" customHeight="1" x14ac:dyDescent="0.2">
      <c r="AE302" s="19"/>
      <c r="AF302" s="19"/>
    </row>
    <row r="303" spans="31:32" ht="26.25" customHeight="1" x14ac:dyDescent="0.2">
      <c r="AE303" s="19"/>
      <c r="AF303" s="19"/>
    </row>
    <row r="304" spans="31:32" ht="26.25" customHeight="1" x14ac:dyDescent="0.2">
      <c r="AE304" s="19"/>
      <c r="AF304" s="19"/>
    </row>
    <row r="305" spans="31:32" ht="26.25" customHeight="1" x14ac:dyDescent="0.2">
      <c r="AE305" s="19"/>
      <c r="AF305" s="19"/>
    </row>
    <row r="306" spans="31:32" ht="26.25" customHeight="1" x14ac:dyDescent="0.2">
      <c r="AE306" s="19"/>
      <c r="AF306" s="19"/>
    </row>
    <row r="307" spans="31:32" ht="26.25" customHeight="1" x14ac:dyDescent="0.2">
      <c r="AE307" s="19"/>
      <c r="AF307" s="19"/>
    </row>
    <row r="308" spans="31:32" ht="26.25" customHeight="1" x14ac:dyDescent="0.2">
      <c r="AE308" s="19"/>
      <c r="AF308" s="19"/>
    </row>
    <row r="309" spans="31:32" ht="26.25" customHeight="1" x14ac:dyDescent="0.2">
      <c r="AE309" s="19"/>
      <c r="AF309" s="19"/>
    </row>
    <row r="310" spans="31:32" ht="26.25" customHeight="1" x14ac:dyDescent="0.2">
      <c r="AE310" s="19"/>
      <c r="AF310" s="19"/>
    </row>
    <row r="311" spans="31:32" ht="26.25" customHeight="1" x14ac:dyDescent="0.2">
      <c r="AE311" s="19"/>
      <c r="AF311" s="19"/>
    </row>
    <row r="312" spans="31:32" ht="26.25" customHeight="1" x14ac:dyDescent="0.2">
      <c r="AE312" s="19"/>
      <c r="AF312" s="19"/>
    </row>
    <row r="313" spans="31:32" ht="26.25" customHeight="1" x14ac:dyDescent="0.2">
      <c r="AE313" s="19"/>
      <c r="AF313" s="19"/>
    </row>
    <row r="314" spans="31:32" ht="26.25" customHeight="1" x14ac:dyDescent="0.2">
      <c r="AE314" s="19"/>
      <c r="AF314" s="19"/>
    </row>
    <row r="315" spans="31:32" ht="26.25" customHeight="1" x14ac:dyDescent="0.2">
      <c r="AE315" s="19"/>
      <c r="AF315" s="19"/>
    </row>
    <row r="316" spans="31:32" ht="26.25" customHeight="1" x14ac:dyDescent="0.2">
      <c r="AE316" s="19"/>
      <c r="AF316" s="19"/>
    </row>
    <row r="317" spans="31:32" ht="26.25" customHeight="1" x14ac:dyDescent="0.2">
      <c r="AE317" s="19"/>
      <c r="AF317" s="19"/>
    </row>
    <row r="318" spans="31:32" ht="26.25" customHeight="1" x14ac:dyDescent="0.2">
      <c r="AE318" s="19"/>
      <c r="AF318" s="19"/>
    </row>
    <row r="319" spans="31:32" ht="26.25" customHeight="1" x14ac:dyDescent="0.2">
      <c r="AE319" s="19"/>
      <c r="AF319" s="19"/>
    </row>
    <row r="320" spans="31:32" ht="26.25" customHeight="1" x14ac:dyDescent="0.2">
      <c r="AE320" s="19"/>
      <c r="AF320" s="19"/>
    </row>
    <row r="321" spans="31:32" ht="26.25" customHeight="1" x14ac:dyDescent="0.2">
      <c r="AE321" s="19"/>
      <c r="AF321" s="19"/>
    </row>
    <row r="322" spans="31:32" ht="26.25" customHeight="1" x14ac:dyDescent="0.2">
      <c r="AE322" s="19"/>
      <c r="AF322" s="19"/>
    </row>
    <row r="323" spans="31:32" ht="26.25" customHeight="1" x14ac:dyDescent="0.2">
      <c r="AE323" s="19"/>
      <c r="AF323" s="19"/>
    </row>
    <row r="324" spans="31:32" ht="26.25" customHeight="1" x14ac:dyDescent="0.2">
      <c r="AE324" s="19"/>
      <c r="AF324" s="19"/>
    </row>
    <row r="325" spans="31:32" ht="26.25" customHeight="1" x14ac:dyDescent="0.2">
      <c r="AE325" s="19"/>
      <c r="AF325" s="19"/>
    </row>
    <row r="326" spans="31:32" ht="26.25" customHeight="1" x14ac:dyDescent="0.2">
      <c r="AE326" s="19"/>
      <c r="AF326" s="19"/>
    </row>
    <row r="327" spans="31:32" ht="26.25" customHeight="1" x14ac:dyDescent="0.2">
      <c r="AE327" s="19"/>
      <c r="AF327" s="19"/>
    </row>
    <row r="328" spans="31:32" ht="26.25" customHeight="1" x14ac:dyDescent="0.2">
      <c r="AE328" s="19"/>
      <c r="AF328" s="19"/>
    </row>
    <row r="329" spans="31:32" ht="26.25" customHeight="1" x14ac:dyDescent="0.2">
      <c r="AE329" s="19"/>
      <c r="AF329" s="19"/>
    </row>
    <row r="330" spans="31:32" ht="26.25" customHeight="1" x14ac:dyDescent="0.2">
      <c r="AE330" s="19"/>
      <c r="AF330" s="19"/>
    </row>
    <row r="331" spans="31:32" ht="26.25" customHeight="1" x14ac:dyDescent="0.2">
      <c r="AE331" s="19"/>
      <c r="AF331" s="19"/>
    </row>
    <row r="332" spans="31:32" ht="26.25" customHeight="1" x14ac:dyDescent="0.2">
      <c r="AE332" s="19"/>
      <c r="AF332" s="19"/>
    </row>
    <row r="333" spans="31:32" ht="26.25" customHeight="1" x14ac:dyDescent="0.2">
      <c r="AE333" s="19"/>
      <c r="AF333" s="19"/>
    </row>
    <row r="334" spans="31:32" ht="26.25" customHeight="1" x14ac:dyDescent="0.2">
      <c r="AE334" s="19"/>
      <c r="AF334" s="19"/>
    </row>
    <row r="335" spans="31:32" ht="26.25" customHeight="1" x14ac:dyDescent="0.2">
      <c r="AE335" s="19"/>
      <c r="AF335" s="19"/>
    </row>
    <row r="336" spans="31:32" ht="26.25" customHeight="1" x14ac:dyDescent="0.2">
      <c r="AE336" s="19"/>
      <c r="AF336" s="19"/>
    </row>
    <row r="337" spans="31:32" ht="26.25" customHeight="1" x14ac:dyDescent="0.2">
      <c r="AE337" s="19"/>
      <c r="AF337" s="19"/>
    </row>
    <row r="338" spans="31:32" ht="26.25" customHeight="1" x14ac:dyDescent="0.2">
      <c r="AE338" s="19"/>
      <c r="AF338" s="19"/>
    </row>
    <row r="339" spans="31:32" ht="26.25" customHeight="1" x14ac:dyDescent="0.2">
      <c r="AE339" s="19"/>
      <c r="AF339" s="19"/>
    </row>
    <row r="340" spans="31:32" ht="26.25" customHeight="1" x14ac:dyDescent="0.2">
      <c r="AE340" s="19"/>
      <c r="AF340" s="19"/>
    </row>
    <row r="341" spans="31:32" ht="26.25" customHeight="1" x14ac:dyDescent="0.2">
      <c r="AE341" s="19"/>
      <c r="AF341" s="19"/>
    </row>
    <row r="342" spans="31:32" ht="26.25" customHeight="1" x14ac:dyDescent="0.2">
      <c r="AE342" s="19"/>
      <c r="AF342" s="19"/>
    </row>
    <row r="343" spans="31:32" ht="26.25" customHeight="1" x14ac:dyDescent="0.2">
      <c r="AE343" s="19"/>
      <c r="AF343" s="19"/>
    </row>
    <row r="344" spans="31:32" ht="26.25" customHeight="1" x14ac:dyDescent="0.2">
      <c r="AE344" s="19"/>
      <c r="AF344" s="19"/>
    </row>
    <row r="345" spans="31:32" ht="26.25" customHeight="1" x14ac:dyDescent="0.2">
      <c r="AE345" s="19"/>
      <c r="AF345" s="19"/>
    </row>
    <row r="346" spans="31:32" ht="26.25" customHeight="1" x14ac:dyDescent="0.2">
      <c r="AE346" s="19"/>
      <c r="AF346" s="19"/>
    </row>
    <row r="347" spans="31:32" ht="26.25" customHeight="1" x14ac:dyDescent="0.2">
      <c r="AE347" s="19"/>
      <c r="AF347" s="19"/>
    </row>
    <row r="348" spans="31:32" ht="26.25" customHeight="1" x14ac:dyDescent="0.2">
      <c r="AE348" s="19"/>
      <c r="AF348" s="19"/>
    </row>
    <row r="349" spans="31:32" ht="26.25" customHeight="1" x14ac:dyDescent="0.2">
      <c r="AE349" s="19"/>
      <c r="AF349" s="19"/>
    </row>
    <row r="350" spans="31:32" ht="26.25" customHeight="1" x14ac:dyDescent="0.2">
      <c r="AE350" s="19"/>
      <c r="AF350" s="19"/>
    </row>
    <row r="351" spans="31:32" ht="26.25" customHeight="1" x14ac:dyDescent="0.2">
      <c r="AE351" s="19"/>
      <c r="AF351" s="19"/>
    </row>
    <row r="352" spans="31:32" ht="26.25" customHeight="1" x14ac:dyDescent="0.2">
      <c r="AE352" s="19"/>
      <c r="AF352" s="19"/>
    </row>
    <row r="353" spans="31:32" ht="26.25" customHeight="1" x14ac:dyDescent="0.2">
      <c r="AE353" s="19"/>
      <c r="AF353" s="19"/>
    </row>
    <row r="354" spans="31:32" ht="26.25" customHeight="1" x14ac:dyDescent="0.2">
      <c r="AE354" s="19"/>
      <c r="AF354" s="19"/>
    </row>
    <row r="355" spans="31:32" ht="26.25" customHeight="1" x14ac:dyDescent="0.2">
      <c r="AE355" s="19"/>
      <c r="AF355" s="19"/>
    </row>
    <row r="356" spans="31:32" ht="26.25" customHeight="1" x14ac:dyDescent="0.2">
      <c r="AE356" s="19"/>
      <c r="AF356" s="19"/>
    </row>
    <row r="357" spans="31:32" ht="26.25" customHeight="1" x14ac:dyDescent="0.2">
      <c r="AE357" s="19"/>
      <c r="AF357" s="19"/>
    </row>
    <row r="358" spans="31:32" ht="26.25" customHeight="1" x14ac:dyDescent="0.2">
      <c r="AE358" s="19"/>
      <c r="AF358" s="19"/>
    </row>
    <row r="359" spans="31:32" ht="26.25" customHeight="1" x14ac:dyDescent="0.2">
      <c r="AE359" s="19"/>
      <c r="AF359" s="19"/>
    </row>
    <row r="360" spans="31:32" ht="26.25" customHeight="1" x14ac:dyDescent="0.2">
      <c r="AE360" s="19"/>
      <c r="AF360" s="19"/>
    </row>
    <row r="361" spans="31:32" ht="26.25" customHeight="1" x14ac:dyDescent="0.2">
      <c r="AE361" s="19"/>
      <c r="AF361" s="19"/>
    </row>
    <row r="362" spans="31:32" ht="26.25" customHeight="1" x14ac:dyDescent="0.2">
      <c r="AE362" s="19"/>
      <c r="AF362" s="19"/>
    </row>
    <row r="363" spans="31:32" ht="26.25" customHeight="1" x14ac:dyDescent="0.2">
      <c r="AE363" s="19"/>
      <c r="AF363" s="19"/>
    </row>
    <row r="364" spans="31:32" ht="26.25" customHeight="1" x14ac:dyDescent="0.2">
      <c r="AE364" s="19"/>
      <c r="AF364" s="19"/>
    </row>
    <row r="365" spans="31:32" ht="26.25" customHeight="1" x14ac:dyDescent="0.2">
      <c r="AE365" s="19"/>
      <c r="AF365" s="19"/>
    </row>
    <row r="366" spans="31:32" ht="26.25" customHeight="1" x14ac:dyDescent="0.2">
      <c r="AE366" s="19"/>
      <c r="AF366" s="19"/>
    </row>
    <row r="367" spans="31:32" ht="26.25" customHeight="1" x14ac:dyDescent="0.2">
      <c r="AE367" s="19"/>
      <c r="AF367" s="19"/>
    </row>
    <row r="368" spans="31:32" ht="26.25" customHeight="1" x14ac:dyDescent="0.2">
      <c r="AE368" s="19"/>
      <c r="AF368" s="19"/>
    </row>
    <row r="369" spans="31:32" ht="26.25" customHeight="1" x14ac:dyDescent="0.2">
      <c r="AE369" s="19"/>
      <c r="AF369" s="19"/>
    </row>
    <row r="370" spans="31:32" ht="26.25" customHeight="1" x14ac:dyDescent="0.2">
      <c r="AE370" s="19"/>
      <c r="AF370" s="19"/>
    </row>
    <row r="371" spans="31:32" ht="26.25" customHeight="1" x14ac:dyDescent="0.2">
      <c r="AE371" s="19"/>
      <c r="AF371" s="19"/>
    </row>
    <row r="372" spans="31:32" ht="26.25" customHeight="1" x14ac:dyDescent="0.2">
      <c r="AE372" s="19"/>
      <c r="AF372" s="19"/>
    </row>
    <row r="373" spans="31:32" ht="26.25" customHeight="1" x14ac:dyDescent="0.2">
      <c r="AE373" s="19"/>
      <c r="AF373" s="19"/>
    </row>
    <row r="374" spans="31:32" ht="26.25" customHeight="1" x14ac:dyDescent="0.2">
      <c r="AE374" s="19"/>
      <c r="AF374" s="19"/>
    </row>
    <row r="375" spans="31:32" ht="26.25" customHeight="1" x14ac:dyDescent="0.2">
      <c r="AE375" s="19"/>
      <c r="AF375" s="19"/>
    </row>
    <row r="376" spans="31:32" ht="26.25" customHeight="1" x14ac:dyDescent="0.2">
      <c r="AE376" s="19"/>
      <c r="AF376" s="19"/>
    </row>
    <row r="377" spans="31:32" ht="26.25" customHeight="1" x14ac:dyDescent="0.2">
      <c r="AE377" s="19"/>
      <c r="AF377" s="19"/>
    </row>
    <row r="378" spans="31:32" ht="26.25" customHeight="1" x14ac:dyDescent="0.2">
      <c r="AE378" s="19"/>
      <c r="AF378" s="19"/>
    </row>
    <row r="379" spans="31:32" ht="26.25" customHeight="1" x14ac:dyDescent="0.2">
      <c r="AE379" s="19"/>
      <c r="AF379" s="19"/>
    </row>
    <row r="380" spans="31:32" ht="26.25" customHeight="1" x14ac:dyDescent="0.2">
      <c r="AE380" s="19"/>
      <c r="AF380" s="19"/>
    </row>
    <row r="381" spans="31:32" ht="26.25" customHeight="1" x14ac:dyDescent="0.2">
      <c r="AE381" s="19"/>
      <c r="AF381" s="19"/>
    </row>
    <row r="382" spans="31:32" ht="26.25" customHeight="1" x14ac:dyDescent="0.2">
      <c r="AE382" s="19"/>
      <c r="AF382" s="19"/>
    </row>
    <row r="383" spans="31:32" ht="26.25" customHeight="1" x14ac:dyDescent="0.2">
      <c r="AE383" s="19"/>
      <c r="AF383" s="19"/>
    </row>
    <row r="384" spans="31:32" ht="26.25" customHeight="1" x14ac:dyDescent="0.2">
      <c r="AE384" s="19"/>
      <c r="AF384" s="19"/>
    </row>
    <row r="385" spans="31:32" ht="26.25" customHeight="1" x14ac:dyDescent="0.2">
      <c r="AE385" s="19"/>
      <c r="AF385" s="19"/>
    </row>
    <row r="386" spans="31:32" ht="26.25" customHeight="1" x14ac:dyDescent="0.2">
      <c r="AE386" s="19"/>
      <c r="AF386" s="19"/>
    </row>
    <row r="387" spans="31:32" ht="26.25" customHeight="1" x14ac:dyDescent="0.2">
      <c r="AE387" s="19"/>
      <c r="AF387" s="19"/>
    </row>
    <row r="388" spans="31:32" ht="26.25" customHeight="1" x14ac:dyDescent="0.2">
      <c r="AE388" s="19"/>
      <c r="AF388" s="19"/>
    </row>
    <row r="389" spans="31:32" ht="26.25" customHeight="1" x14ac:dyDescent="0.2">
      <c r="AE389" s="19"/>
      <c r="AF389" s="19"/>
    </row>
  </sheetData>
  <mergeCells count="38">
    <mergeCell ref="C7:AC7"/>
    <mergeCell ref="C8:AC8"/>
    <mergeCell ref="B11:G11"/>
    <mergeCell ref="K11:K13"/>
    <mergeCell ref="L11:L13"/>
    <mergeCell ref="M11:AC11"/>
    <mergeCell ref="I12:I13"/>
    <mergeCell ref="J12:J13"/>
    <mergeCell ref="M12:N12"/>
    <mergeCell ref="O12:P12"/>
    <mergeCell ref="AD11:AF11"/>
    <mergeCell ref="AG11:AG13"/>
    <mergeCell ref="AH11:AX11"/>
    <mergeCell ref="B12:B13"/>
    <mergeCell ref="C12:C13"/>
    <mergeCell ref="D12:D13"/>
    <mergeCell ref="E12:E13"/>
    <mergeCell ref="F12:F13"/>
    <mergeCell ref="G12:G13"/>
    <mergeCell ref="H12:H13"/>
    <mergeCell ref="E47:J47"/>
    <mergeCell ref="AE12:AE13"/>
    <mergeCell ref="AF12:AF13"/>
    <mergeCell ref="AH12:AI12"/>
    <mergeCell ref="AJ12:AK12"/>
    <mergeCell ref="Q12:W12"/>
    <mergeCell ref="Z12:Z13"/>
    <mergeCell ref="AA12:AA13"/>
    <mergeCell ref="AB12:AB13"/>
    <mergeCell ref="AC12:AC13"/>
    <mergeCell ref="AD12:AD13"/>
    <mergeCell ref="AV12:AV13"/>
    <mergeCell ref="AW12:AW13"/>
    <mergeCell ref="AX12:AX13"/>
    <mergeCell ref="E44:J45"/>
    <mergeCell ref="E46:J46"/>
    <mergeCell ref="AL12:AS12"/>
    <mergeCell ref="AU12:AU13"/>
  </mergeCells>
  <pageMargins left="0.23622047244094491" right="0.23622047244094491" top="0.74803149606299213" bottom="0.74803149606299213" header="0.31496062992125984" footer="0.31496062992125984"/>
  <pageSetup paperSize="5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Y179"/>
  <sheetViews>
    <sheetView topLeftCell="A9" zoomScale="80" zoomScaleNormal="80" workbookViewId="0">
      <pane ySplit="4" topLeftCell="A13" activePane="bottomLeft" state="frozen"/>
      <selection activeCell="A9" sqref="A9"/>
      <selection pane="bottomLeft" activeCell="H15" sqref="H15"/>
    </sheetView>
  </sheetViews>
  <sheetFormatPr baseColWidth="10" defaultColWidth="10.85546875" defaultRowHeight="12.75" x14ac:dyDescent="0.2"/>
  <cols>
    <col min="1" max="1" width="1.42578125" style="570" customWidth="1"/>
    <col min="2" max="2" width="4.85546875" style="608" customWidth="1"/>
    <col min="3" max="3" width="18.28515625" style="608" customWidth="1"/>
    <col min="4" max="4" width="10.85546875" style="608"/>
    <col min="5" max="5" width="19.28515625" style="609" customWidth="1"/>
    <col min="6" max="6" width="16.140625" style="609" customWidth="1"/>
    <col min="7" max="8" width="26" style="608" customWidth="1"/>
    <col min="9" max="9" width="14.42578125" style="610" customWidth="1"/>
    <col min="10" max="10" width="10.85546875" style="603"/>
    <col min="11" max="11" width="16.140625" style="609" customWidth="1"/>
    <col min="12" max="12" width="17.28515625" style="611" customWidth="1"/>
    <col min="13" max="13" width="15.42578125" style="608" customWidth="1"/>
    <col min="14" max="14" width="21.28515625" style="611" customWidth="1"/>
    <col min="15" max="16" width="18.28515625" style="16" customWidth="1"/>
    <col min="17" max="18" width="10.85546875" style="611" customWidth="1"/>
    <col min="19" max="30" width="10.85546875" style="609" customWidth="1"/>
    <col min="31" max="31" width="12.7109375" style="609" customWidth="1"/>
    <col min="32" max="32" width="10.85546875" style="609" customWidth="1"/>
    <col min="33" max="33" width="17" style="612" customWidth="1"/>
    <col min="34" max="34" width="10.85546875" style="16"/>
    <col min="35" max="35" width="14" style="16" bestFit="1" customWidth="1"/>
    <col min="36" max="37" width="10.85546875" style="14"/>
    <col min="38" max="40" width="10.85546875" style="16"/>
    <col min="41" max="41" width="10.85546875" style="14"/>
    <col min="42" max="44" width="10.85546875" style="16"/>
    <col min="45" max="46" width="10.85546875" style="14"/>
    <col min="47" max="50" width="10.85546875" style="16"/>
    <col min="51" max="16384" width="10.85546875" style="576"/>
  </cols>
  <sheetData>
    <row r="2" spans="1:51" s="16" customForma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G2" s="568"/>
      <c r="AH2" s="14"/>
      <c r="AJ2" s="14"/>
      <c r="AK2" s="14"/>
      <c r="AO2" s="14"/>
      <c r="AS2" s="14"/>
      <c r="AT2" s="14"/>
    </row>
    <row r="3" spans="1:51" s="16" customForma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G3" s="568"/>
      <c r="AH3" s="14"/>
      <c r="AJ3" s="14"/>
      <c r="AK3" s="14"/>
      <c r="AO3" s="14"/>
      <c r="AS3" s="14"/>
      <c r="AT3" s="14"/>
    </row>
    <row r="4" spans="1:51" s="16" customForma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G4" s="568"/>
      <c r="AH4" s="14"/>
      <c r="AJ4" s="14"/>
      <c r="AK4" s="14"/>
      <c r="AO4" s="14"/>
      <c r="AS4" s="14"/>
      <c r="AT4" s="14"/>
    </row>
    <row r="5" spans="1:51" s="16" customFormat="1" x14ac:dyDescent="0.2">
      <c r="B5" s="17"/>
      <c r="C5" s="641" t="s">
        <v>0</v>
      </c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365"/>
      <c r="AD5" s="365"/>
      <c r="AE5" s="17"/>
      <c r="AF5" s="19"/>
      <c r="AG5" s="569"/>
      <c r="AH5" s="14"/>
      <c r="AJ5" s="14"/>
      <c r="AK5" s="14"/>
      <c r="AO5" s="14"/>
      <c r="AS5" s="14"/>
      <c r="AT5" s="14"/>
    </row>
    <row r="6" spans="1:51" s="16" customFormat="1" x14ac:dyDescent="0.2">
      <c r="B6" s="17"/>
      <c r="C6" s="641" t="s">
        <v>1</v>
      </c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365"/>
      <c r="AD6" s="365"/>
      <c r="AE6" s="17"/>
      <c r="AF6" s="19"/>
      <c r="AG6" s="569"/>
      <c r="AH6" s="14"/>
      <c r="AJ6" s="14"/>
      <c r="AK6" s="14"/>
      <c r="AO6" s="14"/>
      <c r="AS6" s="14"/>
      <c r="AT6" s="14"/>
    </row>
    <row r="7" spans="1:51" s="16" customFormat="1" x14ac:dyDescent="0.2">
      <c r="B7" s="17"/>
      <c r="C7" s="641"/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365"/>
      <c r="AD7" s="365"/>
      <c r="AE7" s="17"/>
      <c r="AG7" s="569"/>
      <c r="AH7" s="19"/>
      <c r="AI7" s="19"/>
      <c r="AJ7" s="18"/>
      <c r="AK7" s="18"/>
      <c r="AL7" s="19"/>
      <c r="AM7" s="19"/>
      <c r="AN7" s="19"/>
      <c r="AO7" s="18"/>
      <c r="AP7" s="19"/>
      <c r="AS7" s="14"/>
      <c r="AT7" s="14"/>
    </row>
    <row r="8" spans="1:51" ht="27.75" customHeight="1" x14ac:dyDescent="0.2">
      <c r="B8" s="17"/>
      <c r="C8" s="20" t="s">
        <v>1483</v>
      </c>
      <c r="D8" s="22"/>
      <c r="E8" s="22"/>
      <c r="F8" s="22"/>
      <c r="G8" s="571">
        <v>2018</v>
      </c>
      <c r="H8" s="571"/>
      <c r="I8" s="572"/>
      <c r="J8" s="573"/>
      <c r="K8" s="22"/>
      <c r="L8" s="574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17"/>
      <c r="AG8" s="575"/>
      <c r="AH8" s="19"/>
      <c r="AI8" s="19"/>
      <c r="AJ8" s="18"/>
      <c r="AK8" s="18"/>
      <c r="AL8" s="19"/>
      <c r="AM8" s="19"/>
      <c r="AN8" s="19"/>
      <c r="AO8" s="18"/>
      <c r="AP8" s="19"/>
    </row>
    <row r="9" spans="1:51" ht="46.5" customHeight="1" x14ac:dyDescent="0.2">
      <c r="A9" s="679" t="s">
        <v>1484</v>
      </c>
      <c r="B9" s="679"/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79"/>
      <c r="X9" s="679"/>
      <c r="Y9" s="679"/>
      <c r="Z9" s="679"/>
      <c r="AA9" s="679"/>
      <c r="AB9" s="679"/>
      <c r="AC9" s="679"/>
      <c r="AD9" s="679"/>
      <c r="AE9" s="679"/>
      <c r="AF9" s="679"/>
      <c r="AG9" s="577"/>
      <c r="AH9" s="21"/>
    </row>
    <row r="10" spans="1:51" ht="34.5" customHeight="1" x14ac:dyDescent="0.15">
      <c r="B10" s="643" t="s">
        <v>2</v>
      </c>
      <c r="C10" s="644"/>
      <c r="D10" s="644"/>
      <c r="E10" s="644"/>
      <c r="F10" s="644"/>
      <c r="G10" s="644"/>
      <c r="H10" s="366"/>
      <c r="I10" s="375"/>
      <c r="J10" s="23"/>
      <c r="K10" s="639" t="s">
        <v>823</v>
      </c>
      <c r="L10" s="680" t="s">
        <v>1485</v>
      </c>
      <c r="M10" s="683" t="s">
        <v>1486</v>
      </c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4"/>
      <c r="AB10" s="684"/>
      <c r="AC10" s="684"/>
      <c r="AD10" s="656" t="s">
        <v>5</v>
      </c>
      <c r="AE10" s="656"/>
      <c r="AF10" s="656"/>
      <c r="AG10" s="676" t="s">
        <v>1487</v>
      </c>
      <c r="AH10" s="634" t="s">
        <v>36</v>
      </c>
      <c r="AI10" s="635"/>
      <c r="AJ10" s="635"/>
      <c r="AK10" s="635"/>
      <c r="AL10" s="635"/>
      <c r="AM10" s="635"/>
      <c r="AN10" s="635"/>
      <c r="AO10" s="635"/>
      <c r="AP10" s="635"/>
      <c r="AQ10" s="635"/>
      <c r="AR10" s="635"/>
      <c r="AS10" s="635"/>
      <c r="AT10" s="635"/>
      <c r="AU10" s="635"/>
      <c r="AV10" s="635"/>
      <c r="AW10" s="635"/>
      <c r="AX10" s="666"/>
    </row>
    <row r="11" spans="1:51" ht="11.25" customHeight="1" x14ac:dyDescent="0.15">
      <c r="B11" s="625" t="s">
        <v>6</v>
      </c>
      <c r="C11" s="639" t="s">
        <v>7</v>
      </c>
      <c r="D11" s="625" t="s">
        <v>6</v>
      </c>
      <c r="E11" s="639" t="s">
        <v>8</v>
      </c>
      <c r="F11" s="625" t="s">
        <v>1488</v>
      </c>
      <c r="G11" s="639" t="s">
        <v>9</v>
      </c>
      <c r="H11" s="363"/>
      <c r="I11" s="646" t="s">
        <v>10</v>
      </c>
      <c r="J11" s="646" t="s">
        <v>11</v>
      </c>
      <c r="K11" s="645"/>
      <c r="L11" s="681"/>
      <c r="M11" s="671" t="s">
        <v>12</v>
      </c>
      <c r="N11" s="673"/>
      <c r="O11" s="669" t="s">
        <v>1478</v>
      </c>
      <c r="P11" s="670"/>
      <c r="Q11" s="671" t="s">
        <v>13</v>
      </c>
      <c r="R11" s="672"/>
      <c r="S11" s="672"/>
      <c r="T11" s="672"/>
      <c r="U11" s="672"/>
      <c r="V11" s="672"/>
      <c r="W11" s="673"/>
      <c r="X11" s="578"/>
      <c r="Y11" s="578"/>
      <c r="Z11" s="674" t="s">
        <v>14</v>
      </c>
      <c r="AA11" s="674" t="s">
        <v>15</v>
      </c>
      <c r="AB11" s="674" t="s">
        <v>16</v>
      </c>
      <c r="AC11" s="674" t="s">
        <v>17</v>
      </c>
      <c r="AD11" s="667" t="s">
        <v>18</v>
      </c>
      <c r="AE11" s="667" t="s">
        <v>19</v>
      </c>
      <c r="AF11" s="668" t="s">
        <v>20</v>
      </c>
      <c r="AG11" s="677"/>
      <c r="AH11" s="629" t="s">
        <v>12</v>
      </c>
      <c r="AI11" s="630"/>
      <c r="AJ11" s="629" t="s">
        <v>31</v>
      </c>
      <c r="AK11" s="630"/>
      <c r="AL11" s="631" t="s">
        <v>13</v>
      </c>
      <c r="AM11" s="632"/>
      <c r="AN11" s="632"/>
      <c r="AO11" s="632"/>
      <c r="AP11" s="632"/>
      <c r="AQ11" s="632"/>
      <c r="AR11" s="632"/>
      <c r="AS11" s="633"/>
      <c r="AT11" s="362"/>
      <c r="AU11" s="625" t="s">
        <v>14</v>
      </c>
      <c r="AV11" s="625" t="s">
        <v>15</v>
      </c>
      <c r="AW11" s="625" t="s">
        <v>16</v>
      </c>
      <c r="AX11" s="625" t="s">
        <v>17</v>
      </c>
    </row>
    <row r="12" spans="1:51" ht="106.15" customHeight="1" x14ac:dyDescent="0.15">
      <c r="B12" s="626"/>
      <c r="C12" s="640"/>
      <c r="D12" s="626"/>
      <c r="E12" s="640"/>
      <c r="F12" s="626"/>
      <c r="G12" s="640"/>
      <c r="H12" s="364" t="s">
        <v>1489</v>
      </c>
      <c r="I12" s="647"/>
      <c r="J12" s="647"/>
      <c r="K12" s="640"/>
      <c r="L12" s="682"/>
      <c r="M12" s="579" t="s">
        <v>21</v>
      </c>
      <c r="N12" s="579" t="s">
        <v>22</v>
      </c>
      <c r="O12" s="217" t="s">
        <v>828</v>
      </c>
      <c r="P12" s="579" t="s">
        <v>829</v>
      </c>
      <c r="Q12" s="579" t="s">
        <v>23</v>
      </c>
      <c r="R12" s="579" t="s">
        <v>24</v>
      </c>
      <c r="S12" s="579" t="s">
        <v>25</v>
      </c>
      <c r="T12" s="579" t="s">
        <v>1479</v>
      </c>
      <c r="U12" s="579" t="s">
        <v>26</v>
      </c>
      <c r="V12" s="579" t="s">
        <v>27</v>
      </c>
      <c r="W12" s="579" t="s">
        <v>28</v>
      </c>
      <c r="X12" s="580" t="s">
        <v>1480</v>
      </c>
      <c r="Y12" s="580" t="s">
        <v>1481</v>
      </c>
      <c r="Z12" s="675"/>
      <c r="AA12" s="675"/>
      <c r="AB12" s="675"/>
      <c r="AC12" s="675"/>
      <c r="AD12" s="667"/>
      <c r="AE12" s="667"/>
      <c r="AF12" s="668"/>
      <c r="AG12" s="678"/>
      <c r="AH12" s="370" t="s">
        <v>21</v>
      </c>
      <c r="AI12" s="370" t="s">
        <v>22</v>
      </c>
      <c r="AJ12" s="370" t="s">
        <v>33</v>
      </c>
      <c r="AK12" s="370" t="s">
        <v>34</v>
      </c>
      <c r="AL12" s="370" t="s">
        <v>23</v>
      </c>
      <c r="AM12" s="370" t="s">
        <v>24</v>
      </c>
      <c r="AN12" s="370" t="s">
        <v>25</v>
      </c>
      <c r="AO12" s="370" t="s">
        <v>29</v>
      </c>
      <c r="AP12" s="370" t="s">
        <v>26</v>
      </c>
      <c r="AQ12" s="370" t="s">
        <v>27</v>
      </c>
      <c r="AR12" s="370" t="s">
        <v>28</v>
      </c>
      <c r="AS12" s="370" t="s">
        <v>30</v>
      </c>
      <c r="AT12" s="370" t="s">
        <v>37</v>
      </c>
      <c r="AU12" s="626"/>
      <c r="AV12" s="626"/>
      <c r="AW12" s="626"/>
      <c r="AX12" s="626"/>
      <c r="AY12" s="581"/>
    </row>
    <row r="13" spans="1:51" s="581" customFormat="1" ht="49.15" customHeight="1" x14ac:dyDescent="0.15">
      <c r="B13" s="95" t="s">
        <v>830</v>
      </c>
      <c r="C13" s="551" t="s">
        <v>1490</v>
      </c>
      <c r="D13" s="582" t="s">
        <v>1491</v>
      </c>
      <c r="E13" s="583" t="s">
        <v>1492</v>
      </c>
      <c r="F13" s="584">
        <v>2017730010016</v>
      </c>
      <c r="G13" s="95" t="s">
        <v>1493</v>
      </c>
      <c r="H13" s="95" t="s">
        <v>1494</v>
      </c>
      <c r="I13" s="585" t="s">
        <v>1495</v>
      </c>
      <c r="J13" s="586">
        <v>400</v>
      </c>
      <c r="K13" s="551" t="s">
        <v>1496</v>
      </c>
      <c r="L13" s="217">
        <v>40000</v>
      </c>
      <c r="M13" s="217">
        <v>0</v>
      </c>
      <c r="N13" s="217">
        <v>40000</v>
      </c>
      <c r="O13" s="217">
        <v>0</v>
      </c>
      <c r="P13" s="217">
        <v>0</v>
      </c>
      <c r="Q13" s="217">
        <v>0</v>
      </c>
      <c r="R13" s="217">
        <v>0</v>
      </c>
      <c r="S13" s="217">
        <v>0</v>
      </c>
      <c r="T13" s="217">
        <v>0</v>
      </c>
      <c r="U13" s="217">
        <v>0</v>
      </c>
      <c r="V13" s="217">
        <v>0</v>
      </c>
      <c r="W13" s="217">
        <v>0</v>
      </c>
      <c r="X13" s="217">
        <v>0</v>
      </c>
      <c r="Y13" s="217">
        <v>0</v>
      </c>
      <c r="Z13" s="217">
        <v>0</v>
      </c>
      <c r="AA13" s="217">
        <v>0</v>
      </c>
      <c r="AB13" s="217">
        <v>0</v>
      </c>
      <c r="AC13" s="217">
        <v>0</v>
      </c>
      <c r="AD13" s="95" t="s">
        <v>187</v>
      </c>
      <c r="AE13" s="587" t="s">
        <v>1497</v>
      </c>
      <c r="AF13" s="588" t="s">
        <v>1498</v>
      </c>
      <c r="AG13" s="217">
        <f>AH13+AI13</f>
        <v>42200</v>
      </c>
      <c r="AH13" s="217">
        <v>0</v>
      </c>
      <c r="AI13" s="217">
        <v>42200</v>
      </c>
      <c r="AJ13" s="553">
        <v>0</v>
      </c>
      <c r="AK13" s="553">
        <v>0</v>
      </c>
      <c r="AL13" s="553">
        <v>0</v>
      </c>
      <c r="AM13" s="553">
        <v>0</v>
      </c>
      <c r="AN13" s="553">
        <v>0</v>
      </c>
      <c r="AO13" s="553">
        <v>0</v>
      </c>
      <c r="AP13" s="553">
        <v>0</v>
      </c>
      <c r="AQ13" s="553">
        <v>0</v>
      </c>
      <c r="AR13" s="553">
        <v>0</v>
      </c>
      <c r="AS13" s="553">
        <v>0</v>
      </c>
      <c r="AT13" s="553">
        <v>0</v>
      </c>
      <c r="AU13" s="553">
        <v>0</v>
      </c>
      <c r="AV13" s="553">
        <v>0</v>
      </c>
      <c r="AW13" s="553">
        <v>0</v>
      </c>
      <c r="AX13" s="553">
        <v>0</v>
      </c>
    </row>
    <row r="14" spans="1:51" s="581" customFormat="1" ht="67.5" x14ac:dyDescent="0.15">
      <c r="B14" s="95" t="s">
        <v>830</v>
      </c>
      <c r="C14" s="551" t="s">
        <v>1490</v>
      </c>
      <c r="D14" s="582" t="s">
        <v>1491</v>
      </c>
      <c r="E14" s="583" t="s">
        <v>1492</v>
      </c>
      <c r="F14" s="584">
        <v>2017730010016</v>
      </c>
      <c r="G14" s="95" t="s">
        <v>1493</v>
      </c>
      <c r="H14" s="95" t="s">
        <v>1499</v>
      </c>
      <c r="I14" s="585" t="s">
        <v>1500</v>
      </c>
      <c r="J14" s="586">
        <v>25</v>
      </c>
      <c r="K14" s="551" t="s">
        <v>1496</v>
      </c>
      <c r="L14" s="217">
        <v>760000</v>
      </c>
      <c r="M14" s="217">
        <v>0</v>
      </c>
      <c r="N14" s="217">
        <v>760000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  <c r="T14" s="217">
        <v>0</v>
      </c>
      <c r="U14" s="217">
        <v>0</v>
      </c>
      <c r="V14" s="217">
        <v>0</v>
      </c>
      <c r="W14" s="217">
        <v>0</v>
      </c>
      <c r="X14" s="217">
        <v>0</v>
      </c>
      <c r="Y14" s="217">
        <v>0</v>
      </c>
      <c r="Z14" s="217">
        <v>0</v>
      </c>
      <c r="AA14" s="217">
        <v>0</v>
      </c>
      <c r="AB14" s="217">
        <v>0</v>
      </c>
      <c r="AC14" s="217">
        <v>0</v>
      </c>
      <c r="AD14" s="95" t="s">
        <v>187</v>
      </c>
      <c r="AE14" s="587" t="s">
        <v>1497</v>
      </c>
      <c r="AF14" s="588" t="s">
        <v>1498</v>
      </c>
      <c r="AG14" s="217">
        <f t="shared" ref="AG14:AG72" si="0">AH14+AI14</f>
        <v>65033</v>
      </c>
      <c r="AH14" s="217">
        <v>0</v>
      </c>
      <c r="AI14" s="217">
        <v>65033</v>
      </c>
      <c r="AJ14" s="553">
        <v>0</v>
      </c>
      <c r="AK14" s="553">
        <v>0</v>
      </c>
      <c r="AL14" s="553">
        <v>0</v>
      </c>
      <c r="AM14" s="553">
        <v>0</v>
      </c>
      <c r="AN14" s="553">
        <v>0</v>
      </c>
      <c r="AO14" s="553">
        <v>0</v>
      </c>
      <c r="AP14" s="553">
        <v>0</v>
      </c>
      <c r="AQ14" s="553">
        <v>0</v>
      </c>
      <c r="AR14" s="553">
        <v>0</v>
      </c>
      <c r="AS14" s="553">
        <v>0</v>
      </c>
      <c r="AT14" s="553">
        <v>0</v>
      </c>
      <c r="AU14" s="553">
        <v>0</v>
      </c>
      <c r="AV14" s="553">
        <v>0</v>
      </c>
      <c r="AW14" s="553">
        <v>0</v>
      </c>
      <c r="AX14" s="553">
        <v>0</v>
      </c>
    </row>
    <row r="15" spans="1:51" s="581" customFormat="1" ht="112.5" x14ac:dyDescent="0.15">
      <c r="B15" s="95" t="s">
        <v>830</v>
      </c>
      <c r="C15" s="551" t="s">
        <v>1490</v>
      </c>
      <c r="D15" s="582" t="s">
        <v>1491</v>
      </c>
      <c r="E15" s="583" t="s">
        <v>1492</v>
      </c>
      <c r="F15" s="584">
        <v>2017730010016</v>
      </c>
      <c r="G15" s="95" t="s">
        <v>1493</v>
      </c>
      <c r="H15" s="95" t="s">
        <v>1501</v>
      </c>
      <c r="I15" s="585" t="s">
        <v>1502</v>
      </c>
      <c r="J15" s="586">
        <v>7</v>
      </c>
      <c r="K15" s="551" t="s">
        <v>1496</v>
      </c>
      <c r="L15" s="217">
        <v>445000</v>
      </c>
      <c r="M15" s="217">
        <v>0</v>
      </c>
      <c r="N15" s="217">
        <v>445000</v>
      </c>
      <c r="O15" s="217">
        <v>0</v>
      </c>
      <c r="P15" s="217">
        <v>0</v>
      </c>
      <c r="Q15" s="217">
        <v>0</v>
      </c>
      <c r="R15" s="217">
        <v>0</v>
      </c>
      <c r="S15" s="217">
        <v>0</v>
      </c>
      <c r="T15" s="217">
        <v>0</v>
      </c>
      <c r="U15" s="217">
        <v>0</v>
      </c>
      <c r="V15" s="217">
        <v>0</v>
      </c>
      <c r="W15" s="217">
        <v>0</v>
      </c>
      <c r="X15" s="217">
        <v>0</v>
      </c>
      <c r="Y15" s="217">
        <v>0</v>
      </c>
      <c r="Z15" s="217">
        <v>0</v>
      </c>
      <c r="AA15" s="217">
        <v>0</v>
      </c>
      <c r="AB15" s="217">
        <v>0</v>
      </c>
      <c r="AC15" s="217">
        <v>0</v>
      </c>
      <c r="AD15" s="95" t="s">
        <v>187</v>
      </c>
      <c r="AE15" s="587" t="s">
        <v>1497</v>
      </c>
      <c r="AF15" s="588" t="s">
        <v>1498</v>
      </c>
      <c r="AG15" s="217">
        <f t="shared" si="0"/>
        <v>457400</v>
      </c>
      <c r="AH15" s="217">
        <v>0</v>
      </c>
      <c r="AI15" s="217">
        <v>457400</v>
      </c>
      <c r="AJ15" s="553">
        <v>0</v>
      </c>
      <c r="AK15" s="553">
        <v>0</v>
      </c>
      <c r="AL15" s="553">
        <v>0</v>
      </c>
      <c r="AM15" s="553">
        <v>0</v>
      </c>
      <c r="AN15" s="553">
        <v>0</v>
      </c>
      <c r="AO15" s="553">
        <v>0</v>
      </c>
      <c r="AP15" s="553">
        <v>0</v>
      </c>
      <c r="AQ15" s="553">
        <v>0</v>
      </c>
      <c r="AR15" s="553">
        <v>0</v>
      </c>
      <c r="AS15" s="553">
        <v>0</v>
      </c>
      <c r="AT15" s="553">
        <v>0</v>
      </c>
      <c r="AU15" s="553">
        <v>0</v>
      </c>
      <c r="AV15" s="553">
        <v>0</v>
      </c>
      <c r="AW15" s="553">
        <v>0</v>
      </c>
      <c r="AX15" s="553">
        <v>0</v>
      </c>
    </row>
    <row r="16" spans="1:51" s="581" customFormat="1" ht="67.5" x14ac:dyDescent="0.15">
      <c r="B16" s="95" t="s">
        <v>830</v>
      </c>
      <c r="C16" s="551" t="s">
        <v>1490</v>
      </c>
      <c r="D16" s="582" t="s">
        <v>1491</v>
      </c>
      <c r="E16" s="583" t="s">
        <v>1492</v>
      </c>
      <c r="F16" s="584">
        <v>2017730010016</v>
      </c>
      <c r="G16" s="95" t="s">
        <v>1493</v>
      </c>
      <c r="H16" s="95" t="s">
        <v>1503</v>
      </c>
      <c r="I16" s="585" t="s">
        <v>1504</v>
      </c>
      <c r="J16" s="586">
        <v>2</v>
      </c>
      <c r="K16" s="551" t="s">
        <v>1496</v>
      </c>
      <c r="L16" s="217">
        <v>2000</v>
      </c>
      <c r="M16" s="217">
        <v>0</v>
      </c>
      <c r="N16" s="217">
        <v>2000</v>
      </c>
      <c r="O16" s="217">
        <v>0</v>
      </c>
      <c r="P16" s="217">
        <v>0</v>
      </c>
      <c r="Q16" s="217">
        <v>0</v>
      </c>
      <c r="R16" s="217">
        <v>0</v>
      </c>
      <c r="S16" s="217">
        <v>0</v>
      </c>
      <c r="T16" s="217">
        <v>0</v>
      </c>
      <c r="U16" s="217">
        <v>0</v>
      </c>
      <c r="V16" s="217">
        <v>0</v>
      </c>
      <c r="W16" s="217">
        <v>0</v>
      </c>
      <c r="X16" s="217">
        <v>0</v>
      </c>
      <c r="Y16" s="217">
        <v>0</v>
      </c>
      <c r="Z16" s="217">
        <v>0</v>
      </c>
      <c r="AA16" s="217">
        <v>0</v>
      </c>
      <c r="AB16" s="217">
        <v>0</v>
      </c>
      <c r="AC16" s="217">
        <v>0</v>
      </c>
      <c r="AD16" s="95" t="s">
        <v>187</v>
      </c>
      <c r="AE16" s="587" t="s">
        <v>1497</v>
      </c>
      <c r="AF16" s="588" t="s">
        <v>1498</v>
      </c>
      <c r="AG16" s="217">
        <f t="shared" si="0"/>
        <v>2000</v>
      </c>
      <c r="AH16" s="217">
        <v>0</v>
      </c>
      <c r="AI16" s="217">
        <v>2000</v>
      </c>
      <c r="AJ16" s="553">
        <v>0</v>
      </c>
      <c r="AK16" s="553">
        <v>0</v>
      </c>
      <c r="AL16" s="553">
        <v>0</v>
      </c>
      <c r="AM16" s="553">
        <v>0</v>
      </c>
      <c r="AN16" s="553">
        <v>0</v>
      </c>
      <c r="AO16" s="553">
        <v>0</v>
      </c>
      <c r="AP16" s="553">
        <v>0</v>
      </c>
      <c r="AQ16" s="553">
        <v>0</v>
      </c>
      <c r="AR16" s="553">
        <v>0</v>
      </c>
      <c r="AS16" s="553">
        <v>0</v>
      </c>
      <c r="AT16" s="553">
        <v>0</v>
      </c>
      <c r="AU16" s="553">
        <v>0</v>
      </c>
      <c r="AV16" s="553">
        <v>0</v>
      </c>
      <c r="AW16" s="553">
        <v>0</v>
      </c>
      <c r="AX16" s="553">
        <v>0</v>
      </c>
    </row>
    <row r="17" spans="2:51" s="581" customFormat="1" ht="67.5" x14ac:dyDescent="0.15">
      <c r="B17" s="95" t="s">
        <v>830</v>
      </c>
      <c r="C17" s="551" t="s">
        <v>1490</v>
      </c>
      <c r="D17" s="582" t="s">
        <v>1491</v>
      </c>
      <c r="E17" s="583" t="s">
        <v>1492</v>
      </c>
      <c r="F17" s="584">
        <v>2017730010016</v>
      </c>
      <c r="G17" s="95" t="s">
        <v>1493</v>
      </c>
      <c r="H17" s="95" t="s">
        <v>1505</v>
      </c>
      <c r="I17" s="585" t="s">
        <v>1506</v>
      </c>
      <c r="J17" s="586">
        <v>20</v>
      </c>
      <c r="K17" s="551" t="s">
        <v>1496</v>
      </c>
      <c r="L17" s="217">
        <v>11000</v>
      </c>
      <c r="M17" s="217">
        <v>0</v>
      </c>
      <c r="N17" s="217">
        <v>11000</v>
      </c>
      <c r="O17" s="217">
        <v>0</v>
      </c>
      <c r="P17" s="217">
        <v>0</v>
      </c>
      <c r="Q17" s="217">
        <v>0</v>
      </c>
      <c r="R17" s="217">
        <v>0</v>
      </c>
      <c r="S17" s="217">
        <v>0</v>
      </c>
      <c r="T17" s="217">
        <v>0</v>
      </c>
      <c r="U17" s="217">
        <v>0</v>
      </c>
      <c r="V17" s="217">
        <v>0</v>
      </c>
      <c r="W17" s="217">
        <v>0</v>
      </c>
      <c r="X17" s="217">
        <v>0</v>
      </c>
      <c r="Y17" s="217">
        <v>0</v>
      </c>
      <c r="Z17" s="217">
        <v>0</v>
      </c>
      <c r="AA17" s="217">
        <v>0</v>
      </c>
      <c r="AB17" s="217">
        <v>0</v>
      </c>
      <c r="AC17" s="217">
        <v>0</v>
      </c>
      <c r="AD17" s="95" t="s">
        <v>187</v>
      </c>
      <c r="AE17" s="587" t="s">
        <v>1497</v>
      </c>
      <c r="AF17" s="588" t="s">
        <v>1498</v>
      </c>
      <c r="AG17" s="217">
        <f t="shared" si="0"/>
        <v>11000</v>
      </c>
      <c r="AH17" s="217">
        <v>0</v>
      </c>
      <c r="AI17" s="217">
        <v>11000</v>
      </c>
      <c r="AJ17" s="553">
        <v>0</v>
      </c>
      <c r="AK17" s="553">
        <v>0</v>
      </c>
      <c r="AL17" s="553">
        <v>0</v>
      </c>
      <c r="AM17" s="553">
        <v>0</v>
      </c>
      <c r="AN17" s="553">
        <v>0</v>
      </c>
      <c r="AO17" s="553">
        <v>0</v>
      </c>
      <c r="AP17" s="553">
        <v>0</v>
      </c>
      <c r="AQ17" s="553">
        <v>0</v>
      </c>
      <c r="AR17" s="553">
        <v>0</v>
      </c>
      <c r="AS17" s="553">
        <v>0</v>
      </c>
      <c r="AT17" s="553">
        <v>0</v>
      </c>
      <c r="AU17" s="553">
        <v>0</v>
      </c>
      <c r="AV17" s="553">
        <v>0</v>
      </c>
      <c r="AW17" s="553">
        <v>0</v>
      </c>
      <c r="AX17" s="553">
        <v>0</v>
      </c>
    </row>
    <row r="18" spans="2:51" s="581" customFormat="1" ht="90" x14ac:dyDescent="0.15">
      <c r="B18" s="95" t="s">
        <v>830</v>
      </c>
      <c r="C18" s="551" t="s">
        <v>1490</v>
      </c>
      <c r="D18" s="582" t="s">
        <v>1491</v>
      </c>
      <c r="E18" s="583" t="s">
        <v>1492</v>
      </c>
      <c r="F18" s="584">
        <v>2017730010016</v>
      </c>
      <c r="G18" s="95" t="s">
        <v>1493</v>
      </c>
      <c r="H18" s="95" t="s">
        <v>1507</v>
      </c>
      <c r="I18" s="585" t="s">
        <v>1508</v>
      </c>
      <c r="J18" s="586">
        <v>3</v>
      </c>
      <c r="K18" s="551" t="s">
        <v>1496</v>
      </c>
      <c r="L18" s="217">
        <v>8000</v>
      </c>
      <c r="M18" s="217">
        <v>0</v>
      </c>
      <c r="N18" s="217">
        <v>8000</v>
      </c>
      <c r="O18" s="217">
        <v>0</v>
      </c>
      <c r="P18" s="217">
        <v>0</v>
      </c>
      <c r="Q18" s="217">
        <v>0</v>
      </c>
      <c r="R18" s="217">
        <v>0</v>
      </c>
      <c r="S18" s="217">
        <v>0</v>
      </c>
      <c r="T18" s="217">
        <v>0</v>
      </c>
      <c r="U18" s="217">
        <v>0</v>
      </c>
      <c r="V18" s="217">
        <v>0</v>
      </c>
      <c r="W18" s="217">
        <v>0</v>
      </c>
      <c r="X18" s="217">
        <v>0</v>
      </c>
      <c r="Y18" s="217">
        <v>0</v>
      </c>
      <c r="Z18" s="217">
        <v>0</v>
      </c>
      <c r="AA18" s="217">
        <v>0</v>
      </c>
      <c r="AB18" s="217">
        <v>0</v>
      </c>
      <c r="AC18" s="217">
        <v>0</v>
      </c>
      <c r="AD18" s="95" t="s">
        <v>187</v>
      </c>
      <c r="AE18" s="587" t="s">
        <v>1497</v>
      </c>
      <c r="AF18" s="588" t="s">
        <v>1498</v>
      </c>
      <c r="AG18" s="217">
        <f t="shared" si="0"/>
        <v>8000</v>
      </c>
      <c r="AH18" s="217">
        <v>0</v>
      </c>
      <c r="AI18" s="217">
        <v>8000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0</v>
      </c>
      <c r="AQ18" s="553">
        <v>0</v>
      </c>
      <c r="AR18" s="553">
        <v>0</v>
      </c>
      <c r="AS18" s="553">
        <v>0</v>
      </c>
      <c r="AT18" s="553">
        <v>0</v>
      </c>
      <c r="AU18" s="553">
        <v>0</v>
      </c>
      <c r="AV18" s="553">
        <v>0</v>
      </c>
      <c r="AW18" s="553">
        <v>0</v>
      </c>
      <c r="AX18" s="553">
        <v>0</v>
      </c>
    </row>
    <row r="19" spans="2:51" s="581" customFormat="1" ht="67.5" x14ac:dyDescent="0.15">
      <c r="B19" s="95" t="s">
        <v>830</v>
      </c>
      <c r="C19" s="551" t="s">
        <v>1490</v>
      </c>
      <c r="D19" s="582" t="s">
        <v>1491</v>
      </c>
      <c r="E19" s="583" t="s">
        <v>1492</v>
      </c>
      <c r="F19" s="584">
        <v>2017730010016</v>
      </c>
      <c r="G19" s="95" t="s">
        <v>1493</v>
      </c>
      <c r="H19" s="95" t="s">
        <v>1509</v>
      </c>
      <c r="I19" s="585" t="s">
        <v>1510</v>
      </c>
      <c r="J19" s="586">
        <v>2</v>
      </c>
      <c r="K19" s="551" t="s">
        <v>1496</v>
      </c>
      <c r="L19" s="217">
        <v>60000</v>
      </c>
      <c r="M19" s="217">
        <v>0</v>
      </c>
      <c r="N19" s="217">
        <v>60000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T19" s="217">
        <v>0</v>
      </c>
      <c r="U19" s="217">
        <v>0</v>
      </c>
      <c r="V19" s="217">
        <v>0</v>
      </c>
      <c r="W19" s="217">
        <v>0</v>
      </c>
      <c r="X19" s="217">
        <v>0</v>
      </c>
      <c r="Y19" s="217">
        <v>0</v>
      </c>
      <c r="Z19" s="217">
        <v>0</v>
      </c>
      <c r="AA19" s="217">
        <v>0</v>
      </c>
      <c r="AB19" s="217">
        <v>0</v>
      </c>
      <c r="AC19" s="217">
        <v>0</v>
      </c>
      <c r="AD19" s="95" t="s">
        <v>187</v>
      </c>
      <c r="AE19" s="587" t="s">
        <v>1497</v>
      </c>
      <c r="AF19" s="588" t="s">
        <v>1498</v>
      </c>
      <c r="AG19" s="217">
        <f t="shared" si="0"/>
        <v>16000</v>
      </c>
      <c r="AH19" s="217">
        <v>0</v>
      </c>
      <c r="AI19" s="217">
        <v>16000</v>
      </c>
      <c r="AJ19" s="553">
        <v>0</v>
      </c>
      <c r="AK19" s="553">
        <v>0</v>
      </c>
      <c r="AL19" s="553">
        <v>0</v>
      </c>
      <c r="AM19" s="553">
        <v>0</v>
      </c>
      <c r="AN19" s="553">
        <v>0</v>
      </c>
      <c r="AO19" s="553">
        <v>0</v>
      </c>
      <c r="AP19" s="553">
        <v>0</v>
      </c>
      <c r="AQ19" s="553">
        <v>0</v>
      </c>
      <c r="AR19" s="553">
        <v>0</v>
      </c>
      <c r="AS19" s="553">
        <v>0</v>
      </c>
      <c r="AT19" s="553">
        <v>0</v>
      </c>
      <c r="AU19" s="553">
        <v>0</v>
      </c>
      <c r="AV19" s="553">
        <v>0</v>
      </c>
      <c r="AW19" s="553">
        <v>0</v>
      </c>
      <c r="AX19" s="553">
        <v>0</v>
      </c>
    </row>
    <row r="20" spans="2:51" s="581" customFormat="1" ht="112.5" x14ac:dyDescent="0.15">
      <c r="B20" s="95" t="s">
        <v>830</v>
      </c>
      <c r="C20" s="551" t="s">
        <v>1490</v>
      </c>
      <c r="D20" s="582" t="s">
        <v>1491</v>
      </c>
      <c r="E20" s="583" t="s">
        <v>1492</v>
      </c>
      <c r="F20" s="584">
        <v>2017730010016</v>
      </c>
      <c r="G20" s="95" t="s">
        <v>1493</v>
      </c>
      <c r="H20" s="95" t="s">
        <v>1511</v>
      </c>
      <c r="I20" s="585" t="s">
        <v>1512</v>
      </c>
      <c r="J20" s="586">
        <v>1</v>
      </c>
      <c r="K20" s="551" t="s">
        <v>1496</v>
      </c>
      <c r="L20" s="217">
        <v>60000</v>
      </c>
      <c r="M20" s="217">
        <v>0</v>
      </c>
      <c r="N20" s="217">
        <v>60000</v>
      </c>
      <c r="O20" s="217">
        <v>0</v>
      </c>
      <c r="P20" s="217">
        <v>0</v>
      </c>
      <c r="Q20" s="217">
        <v>0</v>
      </c>
      <c r="R20" s="217">
        <v>0</v>
      </c>
      <c r="S20" s="217">
        <v>0</v>
      </c>
      <c r="T20" s="217">
        <v>0</v>
      </c>
      <c r="U20" s="217">
        <v>0</v>
      </c>
      <c r="V20" s="217">
        <v>0</v>
      </c>
      <c r="W20" s="217">
        <v>0</v>
      </c>
      <c r="X20" s="217">
        <v>0</v>
      </c>
      <c r="Y20" s="217">
        <v>0</v>
      </c>
      <c r="Z20" s="217">
        <v>0</v>
      </c>
      <c r="AA20" s="217">
        <v>0</v>
      </c>
      <c r="AB20" s="217">
        <v>0</v>
      </c>
      <c r="AC20" s="217">
        <v>0</v>
      </c>
      <c r="AD20" s="95" t="s">
        <v>187</v>
      </c>
      <c r="AE20" s="587" t="s">
        <v>1497</v>
      </c>
      <c r="AF20" s="588" t="s">
        <v>1498</v>
      </c>
      <c r="AG20" s="217">
        <f t="shared" si="0"/>
        <v>16400</v>
      </c>
      <c r="AH20" s="217">
        <v>0</v>
      </c>
      <c r="AI20" s="217">
        <v>16400</v>
      </c>
      <c r="AJ20" s="553">
        <v>0</v>
      </c>
      <c r="AK20" s="553">
        <v>0</v>
      </c>
      <c r="AL20" s="553">
        <v>0</v>
      </c>
      <c r="AM20" s="553">
        <v>0</v>
      </c>
      <c r="AN20" s="553">
        <v>0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3">
        <v>0</v>
      </c>
      <c r="AV20" s="553">
        <v>0</v>
      </c>
      <c r="AW20" s="553">
        <v>0</v>
      </c>
      <c r="AX20" s="553">
        <v>0</v>
      </c>
    </row>
    <row r="21" spans="2:51" s="581" customFormat="1" ht="101.25" x14ac:dyDescent="0.15">
      <c r="B21" s="95" t="s">
        <v>830</v>
      </c>
      <c r="C21" s="551" t="s">
        <v>1490</v>
      </c>
      <c r="D21" s="582" t="s">
        <v>1491</v>
      </c>
      <c r="E21" s="583" t="s">
        <v>1492</v>
      </c>
      <c r="F21" s="584">
        <v>2017730010016</v>
      </c>
      <c r="G21" s="95" t="s">
        <v>1493</v>
      </c>
      <c r="H21" s="95" t="s">
        <v>1513</v>
      </c>
      <c r="I21" s="585" t="s">
        <v>1514</v>
      </c>
      <c r="J21" s="586">
        <v>30</v>
      </c>
      <c r="K21" s="551" t="s">
        <v>1496</v>
      </c>
      <c r="L21" s="217">
        <v>16000</v>
      </c>
      <c r="M21" s="217">
        <v>0</v>
      </c>
      <c r="N21" s="217">
        <v>16000</v>
      </c>
      <c r="O21" s="217">
        <v>0</v>
      </c>
      <c r="P21" s="217">
        <v>0</v>
      </c>
      <c r="Q21" s="217">
        <v>0</v>
      </c>
      <c r="R21" s="217">
        <v>0</v>
      </c>
      <c r="S21" s="217">
        <v>0</v>
      </c>
      <c r="T21" s="217">
        <v>0</v>
      </c>
      <c r="U21" s="217">
        <v>0</v>
      </c>
      <c r="V21" s="217">
        <v>0</v>
      </c>
      <c r="W21" s="217">
        <v>0</v>
      </c>
      <c r="X21" s="217">
        <v>0</v>
      </c>
      <c r="Y21" s="217">
        <v>0</v>
      </c>
      <c r="Z21" s="217">
        <v>0</v>
      </c>
      <c r="AA21" s="217">
        <v>0</v>
      </c>
      <c r="AB21" s="217">
        <v>0</v>
      </c>
      <c r="AC21" s="217">
        <v>0</v>
      </c>
      <c r="AD21" s="95" t="s">
        <v>187</v>
      </c>
      <c r="AE21" s="587" t="s">
        <v>1497</v>
      </c>
      <c r="AF21" s="588" t="s">
        <v>1498</v>
      </c>
      <c r="AG21" s="217">
        <f t="shared" si="0"/>
        <v>16000</v>
      </c>
      <c r="AH21" s="217">
        <v>0</v>
      </c>
      <c r="AI21" s="217">
        <v>16000</v>
      </c>
      <c r="AJ21" s="553">
        <v>0</v>
      </c>
      <c r="AK21" s="553">
        <v>0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0</v>
      </c>
      <c r="AU21" s="553">
        <v>0</v>
      </c>
      <c r="AV21" s="553">
        <v>0</v>
      </c>
      <c r="AW21" s="553">
        <v>0</v>
      </c>
      <c r="AX21" s="553">
        <v>0</v>
      </c>
    </row>
    <row r="22" spans="2:51" s="581" customFormat="1" ht="67.5" x14ac:dyDescent="0.15">
      <c r="B22" s="95" t="s">
        <v>830</v>
      </c>
      <c r="C22" s="551" t="s">
        <v>1490</v>
      </c>
      <c r="D22" s="582" t="s">
        <v>1491</v>
      </c>
      <c r="E22" s="583" t="s">
        <v>1492</v>
      </c>
      <c r="F22" s="584">
        <v>2017730010016</v>
      </c>
      <c r="G22" s="95" t="s">
        <v>1493</v>
      </c>
      <c r="H22" s="95" t="s">
        <v>1515</v>
      </c>
      <c r="I22" s="585" t="s">
        <v>1516</v>
      </c>
      <c r="J22" s="586">
        <v>14</v>
      </c>
      <c r="K22" s="551" t="s">
        <v>1496</v>
      </c>
      <c r="L22" s="217">
        <v>2000</v>
      </c>
      <c r="M22" s="217">
        <v>0</v>
      </c>
      <c r="N22" s="217">
        <v>2000</v>
      </c>
      <c r="O22" s="217">
        <v>0</v>
      </c>
      <c r="P22" s="217">
        <v>0</v>
      </c>
      <c r="Q22" s="217">
        <v>0</v>
      </c>
      <c r="R22" s="217">
        <v>0</v>
      </c>
      <c r="S22" s="217">
        <v>0</v>
      </c>
      <c r="T22" s="217">
        <v>0</v>
      </c>
      <c r="U22" s="217">
        <v>0</v>
      </c>
      <c r="V22" s="217">
        <v>0</v>
      </c>
      <c r="W22" s="217">
        <v>0</v>
      </c>
      <c r="X22" s="217">
        <v>0</v>
      </c>
      <c r="Y22" s="217">
        <v>0</v>
      </c>
      <c r="Z22" s="217">
        <v>0</v>
      </c>
      <c r="AA22" s="217">
        <v>0</v>
      </c>
      <c r="AB22" s="217">
        <v>0</v>
      </c>
      <c r="AC22" s="217">
        <v>0</v>
      </c>
      <c r="AD22" s="95" t="s">
        <v>187</v>
      </c>
      <c r="AE22" s="587" t="s">
        <v>1497</v>
      </c>
      <c r="AF22" s="588" t="s">
        <v>1498</v>
      </c>
      <c r="AG22" s="217">
        <f t="shared" si="0"/>
        <v>2000</v>
      </c>
      <c r="AH22" s="217">
        <v>0</v>
      </c>
      <c r="AI22" s="217">
        <v>2000</v>
      </c>
      <c r="AJ22" s="553">
        <v>0</v>
      </c>
      <c r="AK22" s="553">
        <v>0</v>
      </c>
      <c r="AL22" s="553">
        <v>0</v>
      </c>
      <c r="AM22" s="553">
        <v>0</v>
      </c>
      <c r="AN22" s="553">
        <v>0</v>
      </c>
      <c r="AO22" s="553">
        <v>0</v>
      </c>
      <c r="AP22" s="553">
        <v>0</v>
      </c>
      <c r="AQ22" s="553">
        <v>0</v>
      </c>
      <c r="AR22" s="553">
        <v>0</v>
      </c>
      <c r="AS22" s="553">
        <v>0</v>
      </c>
      <c r="AT22" s="553">
        <v>0</v>
      </c>
      <c r="AU22" s="553">
        <v>0</v>
      </c>
      <c r="AV22" s="553">
        <v>0</v>
      </c>
      <c r="AW22" s="553">
        <v>0</v>
      </c>
      <c r="AX22" s="553">
        <v>0</v>
      </c>
    </row>
    <row r="23" spans="2:51" s="581" customFormat="1" ht="78.75" x14ac:dyDescent="0.15">
      <c r="B23" s="95" t="s">
        <v>830</v>
      </c>
      <c r="C23" s="551" t="s">
        <v>1490</v>
      </c>
      <c r="D23" s="582" t="s">
        <v>1491</v>
      </c>
      <c r="E23" s="583" t="s">
        <v>1492</v>
      </c>
      <c r="F23" s="584">
        <v>2017730010016</v>
      </c>
      <c r="G23" s="95" t="s">
        <v>1493</v>
      </c>
      <c r="H23" s="95" t="s">
        <v>1517</v>
      </c>
      <c r="I23" s="585" t="s">
        <v>1518</v>
      </c>
      <c r="J23" s="586">
        <v>1</v>
      </c>
      <c r="K23" s="551" t="s">
        <v>1496</v>
      </c>
      <c r="L23" s="217">
        <v>6000</v>
      </c>
      <c r="M23" s="217">
        <v>0</v>
      </c>
      <c r="N23" s="217">
        <v>6000</v>
      </c>
      <c r="O23" s="217">
        <v>0</v>
      </c>
      <c r="P23" s="217">
        <v>0</v>
      </c>
      <c r="Q23" s="217">
        <v>0</v>
      </c>
      <c r="R23" s="217">
        <v>0</v>
      </c>
      <c r="S23" s="217">
        <v>0</v>
      </c>
      <c r="T23" s="217">
        <v>0</v>
      </c>
      <c r="U23" s="217">
        <v>0</v>
      </c>
      <c r="V23" s="217">
        <v>0</v>
      </c>
      <c r="W23" s="217">
        <v>0</v>
      </c>
      <c r="X23" s="217">
        <v>0</v>
      </c>
      <c r="Y23" s="217">
        <v>0</v>
      </c>
      <c r="Z23" s="217">
        <v>0</v>
      </c>
      <c r="AA23" s="217">
        <v>0</v>
      </c>
      <c r="AB23" s="217">
        <v>0</v>
      </c>
      <c r="AC23" s="217">
        <v>0</v>
      </c>
      <c r="AD23" s="95" t="s">
        <v>187</v>
      </c>
      <c r="AE23" s="587" t="s">
        <v>1497</v>
      </c>
      <c r="AF23" s="588" t="s">
        <v>1498</v>
      </c>
      <c r="AG23" s="217">
        <f t="shared" si="0"/>
        <v>6000</v>
      </c>
      <c r="AH23" s="217">
        <v>0</v>
      </c>
      <c r="AI23" s="217">
        <v>6000</v>
      </c>
      <c r="AJ23" s="553">
        <v>0</v>
      </c>
      <c r="AK23" s="553">
        <v>0</v>
      </c>
      <c r="AL23" s="553">
        <v>0</v>
      </c>
      <c r="AM23" s="553">
        <v>0</v>
      </c>
      <c r="AN23" s="553">
        <v>0</v>
      </c>
      <c r="AO23" s="553">
        <v>0</v>
      </c>
      <c r="AP23" s="553">
        <v>0</v>
      </c>
      <c r="AQ23" s="553">
        <v>0</v>
      </c>
      <c r="AR23" s="553">
        <v>0</v>
      </c>
      <c r="AS23" s="553">
        <v>0</v>
      </c>
      <c r="AT23" s="553">
        <v>0</v>
      </c>
      <c r="AU23" s="553">
        <v>0</v>
      </c>
      <c r="AV23" s="553">
        <v>0</v>
      </c>
      <c r="AW23" s="553">
        <v>0</v>
      </c>
      <c r="AX23" s="553">
        <v>0</v>
      </c>
    </row>
    <row r="24" spans="2:51" s="581" customFormat="1" ht="123.75" x14ac:dyDescent="0.15">
      <c r="B24" s="95" t="s">
        <v>830</v>
      </c>
      <c r="C24" s="551" t="s">
        <v>1490</v>
      </c>
      <c r="D24" s="582" t="s">
        <v>1491</v>
      </c>
      <c r="E24" s="583" t="s">
        <v>1492</v>
      </c>
      <c r="F24" s="584">
        <v>2017730010016</v>
      </c>
      <c r="G24" s="95" t="s">
        <v>1493</v>
      </c>
      <c r="H24" s="95" t="s">
        <v>1519</v>
      </c>
      <c r="I24" s="585" t="s">
        <v>1520</v>
      </c>
      <c r="J24" s="586">
        <v>1</v>
      </c>
      <c r="K24" s="551" t="s">
        <v>1496</v>
      </c>
      <c r="L24" s="217">
        <v>60000</v>
      </c>
      <c r="M24" s="217">
        <v>0</v>
      </c>
      <c r="N24" s="217">
        <v>60000</v>
      </c>
      <c r="O24" s="217">
        <v>0</v>
      </c>
      <c r="P24" s="217">
        <v>0</v>
      </c>
      <c r="Q24" s="217">
        <v>0</v>
      </c>
      <c r="R24" s="217">
        <v>0</v>
      </c>
      <c r="S24" s="217">
        <v>0</v>
      </c>
      <c r="T24" s="217">
        <v>0</v>
      </c>
      <c r="U24" s="217">
        <v>0</v>
      </c>
      <c r="V24" s="217">
        <v>0</v>
      </c>
      <c r="W24" s="217">
        <v>0</v>
      </c>
      <c r="X24" s="217">
        <v>0</v>
      </c>
      <c r="Y24" s="217">
        <v>0</v>
      </c>
      <c r="Z24" s="217">
        <v>0</v>
      </c>
      <c r="AA24" s="217">
        <v>0</v>
      </c>
      <c r="AB24" s="217">
        <v>0</v>
      </c>
      <c r="AC24" s="217">
        <v>0</v>
      </c>
      <c r="AD24" s="95" t="s">
        <v>187</v>
      </c>
      <c r="AE24" s="587" t="s">
        <v>1497</v>
      </c>
      <c r="AF24" s="588" t="s">
        <v>1498</v>
      </c>
      <c r="AG24" s="217">
        <f t="shared" si="0"/>
        <v>6000</v>
      </c>
      <c r="AH24" s="217">
        <v>0</v>
      </c>
      <c r="AI24" s="217">
        <v>6000</v>
      </c>
      <c r="AJ24" s="553">
        <v>0</v>
      </c>
      <c r="AK24" s="553">
        <v>0</v>
      </c>
      <c r="AL24" s="553">
        <v>0</v>
      </c>
      <c r="AM24" s="553">
        <v>0</v>
      </c>
      <c r="AN24" s="553">
        <v>0</v>
      </c>
      <c r="AO24" s="553">
        <v>0</v>
      </c>
      <c r="AP24" s="553">
        <v>0</v>
      </c>
      <c r="AQ24" s="553">
        <v>0</v>
      </c>
      <c r="AR24" s="553">
        <v>0</v>
      </c>
      <c r="AS24" s="553">
        <v>0</v>
      </c>
      <c r="AT24" s="553">
        <v>0</v>
      </c>
      <c r="AU24" s="553">
        <v>0</v>
      </c>
      <c r="AV24" s="553">
        <v>0</v>
      </c>
      <c r="AW24" s="553">
        <v>0</v>
      </c>
      <c r="AX24" s="553">
        <v>0</v>
      </c>
    </row>
    <row r="25" spans="2:51" s="581" customFormat="1" ht="90" x14ac:dyDescent="0.15">
      <c r="B25" s="95" t="s">
        <v>830</v>
      </c>
      <c r="C25" s="551" t="s">
        <v>1490</v>
      </c>
      <c r="D25" s="582" t="s">
        <v>1491</v>
      </c>
      <c r="E25" s="583" t="s">
        <v>1492</v>
      </c>
      <c r="F25" s="584">
        <v>2017730010016</v>
      </c>
      <c r="G25" s="95" t="s">
        <v>1493</v>
      </c>
      <c r="H25" s="95" t="s">
        <v>1521</v>
      </c>
      <c r="I25" s="585" t="s">
        <v>1522</v>
      </c>
      <c r="J25" s="586">
        <v>1</v>
      </c>
      <c r="K25" s="551" t="s">
        <v>1496</v>
      </c>
      <c r="L25" s="217">
        <v>200000</v>
      </c>
      <c r="M25" s="217">
        <v>0</v>
      </c>
      <c r="N25" s="217">
        <v>200000</v>
      </c>
      <c r="O25" s="217">
        <v>0</v>
      </c>
      <c r="P25" s="217">
        <v>0</v>
      </c>
      <c r="Q25" s="217">
        <v>0</v>
      </c>
      <c r="R25" s="217">
        <v>0</v>
      </c>
      <c r="S25" s="217">
        <v>0</v>
      </c>
      <c r="T25" s="217">
        <v>0</v>
      </c>
      <c r="U25" s="217">
        <v>0</v>
      </c>
      <c r="V25" s="217">
        <v>0</v>
      </c>
      <c r="W25" s="217">
        <v>0</v>
      </c>
      <c r="X25" s="217">
        <v>0</v>
      </c>
      <c r="Y25" s="217">
        <v>0</v>
      </c>
      <c r="Z25" s="217">
        <v>0</v>
      </c>
      <c r="AA25" s="217">
        <v>0</v>
      </c>
      <c r="AB25" s="217">
        <v>0</v>
      </c>
      <c r="AC25" s="217">
        <v>0</v>
      </c>
      <c r="AD25" s="95" t="s">
        <v>187</v>
      </c>
      <c r="AE25" s="587" t="s">
        <v>1497</v>
      </c>
      <c r="AF25" s="588" t="s">
        <v>1498</v>
      </c>
      <c r="AG25" s="217">
        <f t="shared" si="0"/>
        <v>2000</v>
      </c>
      <c r="AH25" s="217">
        <v>0</v>
      </c>
      <c r="AI25" s="217">
        <v>2000</v>
      </c>
      <c r="AJ25" s="553">
        <v>0</v>
      </c>
      <c r="AK25" s="553">
        <v>0</v>
      </c>
      <c r="AL25" s="553">
        <v>0</v>
      </c>
      <c r="AM25" s="553">
        <v>0</v>
      </c>
      <c r="AN25" s="553">
        <v>0</v>
      </c>
      <c r="AO25" s="553">
        <v>0</v>
      </c>
      <c r="AP25" s="553">
        <v>0</v>
      </c>
      <c r="AQ25" s="553">
        <v>0</v>
      </c>
      <c r="AR25" s="553">
        <v>0</v>
      </c>
      <c r="AS25" s="553">
        <v>0</v>
      </c>
      <c r="AT25" s="553">
        <v>0</v>
      </c>
      <c r="AU25" s="553">
        <v>0</v>
      </c>
      <c r="AV25" s="553">
        <v>0</v>
      </c>
      <c r="AW25" s="553">
        <v>0</v>
      </c>
      <c r="AX25" s="553">
        <v>0</v>
      </c>
    </row>
    <row r="26" spans="2:51" s="581" customFormat="1" ht="97.5" customHeight="1" x14ac:dyDescent="0.15">
      <c r="B26" s="551" t="s">
        <v>816</v>
      </c>
      <c r="C26" s="551" t="s">
        <v>1523</v>
      </c>
      <c r="D26" s="583" t="s">
        <v>890</v>
      </c>
      <c r="E26" s="95" t="s">
        <v>891</v>
      </c>
      <c r="F26" s="584">
        <v>2017730010050</v>
      </c>
      <c r="G26" s="551" t="s">
        <v>1524</v>
      </c>
      <c r="H26" s="551" t="s">
        <v>1525</v>
      </c>
      <c r="I26" s="589" t="s">
        <v>1526</v>
      </c>
      <c r="J26" s="590">
        <v>3</v>
      </c>
      <c r="K26" s="551" t="s">
        <v>1144</v>
      </c>
      <c r="L26" s="217"/>
      <c r="M26" s="217">
        <v>0</v>
      </c>
      <c r="N26" s="217"/>
      <c r="O26" s="217">
        <v>0</v>
      </c>
      <c r="P26" s="217">
        <v>0</v>
      </c>
      <c r="Q26" s="217">
        <v>0</v>
      </c>
      <c r="R26" s="217">
        <v>0</v>
      </c>
      <c r="S26" s="217">
        <v>0</v>
      </c>
      <c r="T26" s="217">
        <v>0</v>
      </c>
      <c r="U26" s="217">
        <v>0</v>
      </c>
      <c r="V26" s="217">
        <v>0</v>
      </c>
      <c r="W26" s="217">
        <v>0</v>
      </c>
      <c r="X26" s="217">
        <v>0</v>
      </c>
      <c r="Y26" s="217">
        <v>0</v>
      </c>
      <c r="Z26" s="217">
        <v>0</v>
      </c>
      <c r="AA26" s="217">
        <v>0</v>
      </c>
      <c r="AB26" s="217">
        <v>0</v>
      </c>
      <c r="AC26" s="217">
        <v>0</v>
      </c>
      <c r="AD26" s="95" t="s">
        <v>187</v>
      </c>
      <c r="AE26" s="587" t="s">
        <v>1497</v>
      </c>
      <c r="AF26" s="588" t="s">
        <v>1498</v>
      </c>
      <c r="AG26" s="217">
        <f t="shared" si="0"/>
        <v>0</v>
      </c>
      <c r="AH26" s="217">
        <v>0</v>
      </c>
      <c r="AI26" s="217"/>
      <c r="AJ26" s="553">
        <v>0</v>
      </c>
      <c r="AK26" s="553">
        <v>0</v>
      </c>
      <c r="AL26" s="553">
        <v>0</v>
      </c>
      <c r="AM26" s="553">
        <v>0</v>
      </c>
      <c r="AN26" s="553">
        <v>0</v>
      </c>
      <c r="AO26" s="553">
        <v>0</v>
      </c>
      <c r="AP26" s="553">
        <v>0</v>
      </c>
      <c r="AQ26" s="553">
        <v>0</v>
      </c>
      <c r="AR26" s="553">
        <v>0</v>
      </c>
      <c r="AS26" s="553">
        <v>0</v>
      </c>
      <c r="AT26" s="553">
        <v>0</v>
      </c>
      <c r="AU26" s="553">
        <v>0</v>
      </c>
      <c r="AV26" s="553">
        <v>0</v>
      </c>
      <c r="AW26" s="553">
        <v>0</v>
      </c>
      <c r="AX26" s="553">
        <v>0</v>
      </c>
      <c r="AY26" s="591"/>
    </row>
    <row r="27" spans="2:51" s="591" customFormat="1" ht="78.75" x14ac:dyDescent="0.15">
      <c r="B27" s="95" t="s">
        <v>816</v>
      </c>
      <c r="C27" s="95" t="s">
        <v>1523</v>
      </c>
      <c r="D27" s="582" t="s">
        <v>890</v>
      </c>
      <c r="E27" s="95" t="s">
        <v>891</v>
      </c>
      <c r="F27" s="584">
        <v>2017730010050</v>
      </c>
      <c r="G27" s="95" t="s">
        <v>1141</v>
      </c>
      <c r="H27" s="95" t="s">
        <v>1527</v>
      </c>
      <c r="I27" s="585" t="s">
        <v>1528</v>
      </c>
      <c r="J27" s="588">
        <v>1</v>
      </c>
      <c r="K27" s="95" t="s">
        <v>1144</v>
      </c>
      <c r="L27" s="217"/>
      <c r="M27" s="217">
        <v>0</v>
      </c>
      <c r="N27" s="217"/>
      <c r="O27" s="217">
        <v>0</v>
      </c>
      <c r="P27" s="217">
        <v>0</v>
      </c>
      <c r="Q27" s="217">
        <v>0</v>
      </c>
      <c r="R27" s="217">
        <v>0</v>
      </c>
      <c r="S27" s="217">
        <v>0</v>
      </c>
      <c r="T27" s="217">
        <v>0</v>
      </c>
      <c r="U27" s="217">
        <v>0</v>
      </c>
      <c r="V27" s="217">
        <v>0</v>
      </c>
      <c r="W27" s="217">
        <v>0</v>
      </c>
      <c r="X27" s="217">
        <v>0</v>
      </c>
      <c r="Y27" s="217">
        <v>0</v>
      </c>
      <c r="Z27" s="217">
        <v>0</v>
      </c>
      <c r="AA27" s="217">
        <v>0</v>
      </c>
      <c r="AB27" s="217">
        <v>0</v>
      </c>
      <c r="AC27" s="217">
        <v>0</v>
      </c>
      <c r="AD27" s="95" t="s">
        <v>187</v>
      </c>
      <c r="AE27" s="587" t="s">
        <v>1497</v>
      </c>
      <c r="AF27" s="588" t="s">
        <v>1498</v>
      </c>
      <c r="AG27" s="217">
        <f t="shared" si="0"/>
        <v>0</v>
      </c>
      <c r="AH27" s="217">
        <v>0</v>
      </c>
      <c r="AI27" s="217"/>
      <c r="AJ27" s="553">
        <v>0</v>
      </c>
      <c r="AK27" s="553">
        <v>0</v>
      </c>
      <c r="AL27" s="553">
        <v>0</v>
      </c>
      <c r="AM27" s="553">
        <v>0</v>
      </c>
      <c r="AN27" s="553">
        <v>0</v>
      </c>
      <c r="AO27" s="553">
        <v>0</v>
      </c>
      <c r="AP27" s="553">
        <v>0</v>
      </c>
      <c r="AQ27" s="553">
        <v>0</v>
      </c>
      <c r="AR27" s="553">
        <v>0</v>
      </c>
      <c r="AS27" s="553">
        <v>0</v>
      </c>
      <c r="AT27" s="553">
        <v>0</v>
      </c>
      <c r="AU27" s="553">
        <v>0</v>
      </c>
      <c r="AV27" s="553">
        <v>0</v>
      </c>
      <c r="AW27" s="553">
        <v>0</v>
      </c>
      <c r="AX27" s="553">
        <v>0</v>
      </c>
      <c r="AY27" s="581"/>
    </row>
    <row r="28" spans="2:51" s="581" customFormat="1" ht="84.75" customHeight="1" x14ac:dyDescent="0.15">
      <c r="B28" s="95" t="s">
        <v>816</v>
      </c>
      <c r="C28" s="95" t="s">
        <v>1523</v>
      </c>
      <c r="D28" s="582" t="s">
        <v>890</v>
      </c>
      <c r="E28" s="95" t="s">
        <v>891</v>
      </c>
      <c r="F28" s="584">
        <v>2017730010050</v>
      </c>
      <c r="G28" s="95" t="s">
        <v>1141</v>
      </c>
      <c r="H28" s="95" t="s">
        <v>1529</v>
      </c>
      <c r="I28" s="585" t="s">
        <v>1530</v>
      </c>
      <c r="J28" s="588">
        <v>1</v>
      </c>
      <c r="K28" s="95" t="s">
        <v>1144</v>
      </c>
      <c r="L28" s="217"/>
      <c r="M28" s="217">
        <v>0</v>
      </c>
      <c r="N28" s="217"/>
      <c r="O28" s="217">
        <v>0</v>
      </c>
      <c r="P28" s="217">
        <v>0</v>
      </c>
      <c r="Q28" s="217">
        <v>0</v>
      </c>
      <c r="R28" s="217">
        <v>0</v>
      </c>
      <c r="S28" s="217">
        <v>0</v>
      </c>
      <c r="T28" s="217">
        <v>0</v>
      </c>
      <c r="U28" s="217">
        <v>0</v>
      </c>
      <c r="V28" s="217">
        <v>0</v>
      </c>
      <c r="W28" s="217">
        <v>0</v>
      </c>
      <c r="X28" s="217">
        <v>0</v>
      </c>
      <c r="Y28" s="217">
        <v>0</v>
      </c>
      <c r="Z28" s="217">
        <v>0</v>
      </c>
      <c r="AA28" s="217">
        <v>0</v>
      </c>
      <c r="AB28" s="217">
        <v>0</v>
      </c>
      <c r="AC28" s="217">
        <v>0</v>
      </c>
      <c r="AD28" s="95" t="s">
        <v>187</v>
      </c>
      <c r="AE28" s="587" t="s">
        <v>1497</v>
      </c>
      <c r="AF28" s="588" t="s">
        <v>1498</v>
      </c>
      <c r="AG28" s="217">
        <f t="shared" si="0"/>
        <v>0</v>
      </c>
      <c r="AH28" s="217">
        <v>0</v>
      </c>
      <c r="AI28" s="217"/>
      <c r="AJ28" s="553">
        <v>0</v>
      </c>
      <c r="AK28" s="553">
        <v>0</v>
      </c>
      <c r="AL28" s="553">
        <v>0</v>
      </c>
      <c r="AM28" s="553">
        <v>0</v>
      </c>
      <c r="AN28" s="553">
        <v>0</v>
      </c>
      <c r="AO28" s="553">
        <v>0</v>
      </c>
      <c r="AP28" s="553">
        <v>0</v>
      </c>
      <c r="AQ28" s="553">
        <v>0</v>
      </c>
      <c r="AR28" s="553">
        <v>0</v>
      </c>
      <c r="AS28" s="553">
        <v>0</v>
      </c>
      <c r="AT28" s="553">
        <v>0</v>
      </c>
      <c r="AU28" s="553">
        <v>0</v>
      </c>
      <c r="AV28" s="553">
        <v>0</v>
      </c>
      <c r="AW28" s="553">
        <v>0</v>
      </c>
      <c r="AX28" s="553">
        <v>0</v>
      </c>
    </row>
    <row r="29" spans="2:51" s="581" customFormat="1" ht="78.75" x14ac:dyDescent="0.15">
      <c r="B29" s="95" t="s">
        <v>830</v>
      </c>
      <c r="C29" s="221" t="s">
        <v>1490</v>
      </c>
      <c r="D29" s="592" t="s">
        <v>1491</v>
      </c>
      <c r="E29" s="593" t="s">
        <v>1492</v>
      </c>
      <c r="F29" s="584">
        <v>2017730010016</v>
      </c>
      <c r="G29" s="95" t="s">
        <v>1493</v>
      </c>
      <c r="H29" s="95" t="s">
        <v>1494</v>
      </c>
      <c r="I29" s="585" t="s">
        <v>1495</v>
      </c>
      <c r="J29" s="586">
        <v>200</v>
      </c>
      <c r="K29" s="551" t="s">
        <v>1496</v>
      </c>
      <c r="L29" s="217">
        <f>SUM(M29:AC29)</f>
        <v>40000</v>
      </c>
      <c r="M29" s="217">
        <v>0</v>
      </c>
      <c r="N29" s="217">
        <v>40000</v>
      </c>
      <c r="O29" s="217">
        <v>0</v>
      </c>
      <c r="P29" s="217">
        <v>0</v>
      </c>
      <c r="Q29" s="217">
        <v>0</v>
      </c>
      <c r="R29" s="217">
        <v>0</v>
      </c>
      <c r="S29" s="217">
        <v>0</v>
      </c>
      <c r="T29" s="217">
        <v>0</v>
      </c>
      <c r="U29" s="217">
        <v>0</v>
      </c>
      <c r="V29" s="217">
        <v>0</v>
      </c>
      <c r="W29" s="217">
        <v>0</v>
      </c>
      <c r="X29" s="217">
        <v>0</v>
      </c>
      <c r="Y29" s="217">
        <v>0</v>
      </c>
      <c r="Z29" s="217">
        <v>0</v>
      </c>
      <c r="AA29" s="217">
        <v>0</v>
      </c>
      <c r="AB29" s="217">
        <v>0</v>
      </c>
      <c r="AC29" s="217">
        <v>0</v>
      </c>
      <c r="AD29" s="95" t="s">
        <v>187</v>
      </c>
      <c r="AE29" s="587" t="s">
        <v>1497</v>
      </c>
      <c r="AF29" s="588" t="s">
        <v>1498</v>
      </c>
      <c r="AG29" s="217">
        <f t="shared" si="0"/>
        <v>42200</v>
      </c>
      <c r="AH29" s="217">
        <v>0</v>
      </c>
      <c r="AI29" s="217">
        <v>42200</v>
      </c>
      <c r="AJ29" s="553">
        <v>0</v>
      </c>
      <c r="AK29" s="553">
        <v>0</v>
      </c>
      <c r="AL29" s="553">
        <v>0</v>
      </c>
      <c r="AM29" s="553">
        <v>0</v>
      </c>
      <c r="AN29" s="553">
        <v>0</v>
      </c>
      <c r="AO29" s="553">
        <v>0</v>
      </c>
      <c r="AP29" s="553">
        <v>0</v>
      </c>
      <c r="AQ29" s="553">
        <v>0</v>
      </c>
      <c r="AR29" s="553">
        <v>0</v>
      </c>
      <c r="AS29" s="553">
        <v>0</v>
      </c>
      <c r="AT29" s="553">
        <v>0</v>
      </c>
      <c r="AU29" s="553">
        <v>0</v>
      </c>
      <c r="AV29" s="553">
        <v>0</v>
      </c>
      <c r="AW29" s="553">
        <v>0</v>
      </c>
      <c r="AX29" s="553">
        <v>0</v>
      </c>
    </row>
    <row r="30" spans="2:51" s="581" customFormat="1" ht="67.5" x14ac:dyDescent="0.15">
      <c r="B30" s="95" t="s">
        <v>830</v>
      </c>
      <c r="C30" s="221" t="s">
        <v>1490</v>
      </c>
      <c r="D30" s="592" t="s">
        <v>1491</v>
      </c>
      <c r="E30" s="593" t="s">
        <v>1492</v>
      </c>
      <c r="F30" s="584">
        <v>2017730010016</v>
      </c>
      <c r="G30" s="95" t="s">
        <v>1493</v>
      </c>
      <c r="H30" s="95" t="s">
        <v>1499</v>
      </c>
      <c r="I30" s="585" t="s">
        <v>1500</v>
      </c>
      <c r="J30" s="586">
        <v>25</v>
      </c>
      <c r="K30" s="551" t="s">
        <v>1496</v>
      </c>
      <c r="L30" s="217">
        <f t="shared" ref="L30:L72" si="1">SUM(M30:AC30)</f>
        <v>760000</v>
      </c>
      <c r="M30" s="217">
        <v>0</v>
      </c>
      <c r="N30" s="217">
        <v>760000</v>
      </c>
      <c r="O30" s="217">
        <v>0</v>
      </c>
      <c r="P30" s="217">
        <v>0</v>
      </c>
      <c r="Q30" s="217">
        <v>0</v>
      </c>
      <c r="R30" s="217">
        <v>0</v>
      </c>
      <c r="S30" s="217">
        <v>0</v>
      </c>
      <c r="T30" s="217">
        <v>0</v>
      </c>
      <c r="U30" s="217">
        <v>0</v>
      </c>
      <c r="V30" s="217">
        <v>0</v>
      </c>
      <c r="W30" s="217">
        <v>0</v>
      </c>
      <c r="X30" s="217">
        <v>0</v>
      </c>
      <c r="Y30" s="217">
        <v>0</v>
      </c>
      <c r="Z30" s="217">
        <v>0</v>
      </c>
      <c r="AA30" s="217">
        <v>0</v>
      </c>
      <c r="AB30" s="217">
        <v>0</v>
      </c>
      <c r="AC30" s="217">
        <v>0</v>
      </c>
      <c r="AD30" s="95" t="s">
        <v>187</v>
      </c>
      <c r="AE30" s="587" t="s">
        <v>1497</v>
      </c>
      <c r="AF30" s="588" t="s">
        <v>1498</v>
      </c>
      <c r="AG30" s="217">
        <f t="shared" si="0"/>
        <v>65133</v>
      </c>
      <c r="AH30" s="217">
        <v>0</v>
      </c>
      <c r="AI30" s="217">
        <v>65133</v>
      </c>
      <c r="AJ30" s="553">
        <v>0</v>
      </c>
      <c r="AK30" s="553">
        <v>0</v>
      </c>
      <c r="AL30" s="553">
        <v>0</v>
      </c>
      <c r="AM30" s="553">
        <v>0</v>
      </c>
      <c r="AN30" s="553">
        <v>0</v>
      </c>
      <c r="AO30" s="553">
        <v>0</v>
      </c>
      <c r="AP30" s="553">
        <v>0</v>
      </c>
      <c r="AQ30" s="553">
        <v>0</v>
      </c>
      <c r="AR30" s="553">
        <v>0</v>
      </c>
      <c r="AS30" s="553">
        <v>0</v>
      </c>
      <c r="AT30" s="553">
        <v>0</v>
      </c>
      <c r="AU30" s="553">
        <v>0</v>
      </c>
      <c r="AV30" s="553">
        <v>0</v>
      </c>
      <c r="AW30" s="553">
        <v>0</v>
      </c>
      <c r="AX30" s="553">
        <v>0</v>
      </c>
    </row>
    <row r="31" spans="2:51" s="581" customFormat="1" ht="112.5" x14ac:dyDescent="0.15">
      <c r="B31" s="95" t="s">
        <v>830</v>
      </c>
      <c r="C31" s="221" t="s">
        <v>1490</v>
      </c>
      <c r="D31" s="592" t="s">
        <v>1491</v>
      </c>
      <c r="E31" s="593" t="s">
        <v>1492</v>
      </c>
      <c r="F31" s="584">
        <v>2017730010016</v>
      </c>
      <c r="G31" s="95" t="s">
        <v>1493</v>
      </c>
      <c r="H31" s="95" t="s">
        <v>1501</v>
      </c>
      <c r="I31" s="585" t="s">
        <v>1502</v>
      </c>
      <c r="J31" s="586">
        <v>7</v>
      </c>
      <c r="K31" s="551" t="s">
        <v>1496</v>
      </c>
      <c r="L31" s="217">
        <f t="shared" si="1"/>
        <v>445000</v>
      </c>
      <c r="M31" s="217">
        <v>0</v>
      </c>
      <c r="N31" s="217">
        <v>445000</v>
      </c>
      <c r="O31" s="217">
        <v>0</v>
      </c>
      <c r="P31" s="217">
        <v>0</v>
      </c>
      <c r="Q31" s="217">
        <v>0</v>
      </c>
      <c r="R31" s="217">
        <v>0</v>
      </c>
      <c r="S31" s="217">
        <v>0</v>
      </c>
      <c r="T31" s="217">
        <v>0</v>
      </c>
      <c r="U31" s="217">
        <v>0</v>
      </c>
      <c r="V31" s="217">
        <v>0</v>
      </c>
      <c r="W31" s="217">
        <v>0</v>
      </c>
      <c r="X31" s="217">
        <v>0</v>
      </c>
      <c r="Y31" s="217">
        <v>0</v>
      </c>
      <c r="Z31" s="217">
        <v>0</v>
      </c>
      <c r="AA31" s="217">
        <v>0</v>
      </c>
      <c r="AB31" s="217">
        <v>0</v>
      </c>
      <c r="AC31" s="217">
        <v>0</v>
      </c>
      <c r="AD31" s="95" t="s">
        <v>187</v>
      </c>
      <c r="AE31" s="587" t="s">
        <v>1497</v>
      </c>
      <c r="AF31" s="588" t="s">
        <v>1498</v>
      </c>
      <c r="AG31" s="217">
        <f t="shared" si="0"/>
        <v>457422</v>
      </c>
      <c r="AH31" s="217">
        <v>0</v>
      </c>
      <c r="AI31" s="217">
        <v>457422</v>
      </c>
      <c r="AJ31" s="553">
        <v>0</v>
      </c>
      <c r="AK31" s="553">
        <v>0</v>
      </c>
      <c r="AL31" s="553">
        <v>0</v>
      </c>
      <c r="AM31" s="553">
        <v>0</v>
      </c>
      <c r="AN31" s="553">
        <v>0</v>
      </c>
      <c r="AO31" s="553">
        <v>0</v>
      </c>
      <c r="AP31" s="553">
        <v>0</v>
      </c>
      <c r="AQ31" s="553">
        <v>0</v>
      </c>
      <c r="AR31" s="553">
        <v>0</v>
      </c>
      <c r="AS31" s="553">
        <v>0</v>
      </c>
      <c r="AT31" s="553">
        <v>0</v>
      </c>
      <c r="AU31" s="553">
        <v>0</v>
      </c>
      <c r="AV31" s="553">
        <v>0</v>
      </c>
      <c r="AW31" s="553">
        <v>0</v>
      </c>
      <c r="AX31" s="553">
        <v>0</v>
      </c>
    </row>
    <row r="32" spans="2:51" s="581" customFormat="1" ht="67.5" x14ac:dyDescent="0.15">
      <c r="B32" s="95" t="s">
        <v>830</v>
      </c>
      <c r="C32" s="221" t="s">
        <v>1490</v>
      </c>
      <c r="D32" s="592" t="s">
        <v>1491</v>
      </c>
      <c r="E32" s="593" t="s">
        <v>1492</v>
      </c>
      <c r="F32" s="584">
        <v>2017730010016</v>
      </c>
      <c r="G32" s="95" t="s">
        <v>1493</v>
      </c>
      <c r="H32" s="95" t="s">
        <v>1503</v>
      </c>
      <c r="I32" s="585" t="s">
        <v>1504</v>
      </c>
      <c r="J32" s="586">
        <v>2</v>
      </c>
      <c r="K32" s="551" t="s">
        <v>1496</v>
      </c>
      <c r="L32" s="217">
        <f t="shared" si="1"/>
        <v>2000</v>
      </c>
      <c r="M32" s="217">
        <v>0</v>
      </c>
      <c r="N32" s="217">
        <v>2000</v>
      </c>
      <c r="O32" s="217">
        <v>0</v>
      </c>
      <c r="P32" s="217">
        <v>0</v>
      </c>
      <c r="Q32" s="217">
        <v>0</v>
      </c>
      <c r="R32" s="217">
        <v>0</v>
      </c>
      <c r="S32" s="217">
        <v>0</v>
      </c>
      <c r="T32" s="217">
        <v>0</v>
      </c>
      <c r="U32" s="217">
        <v>0</v>
      </c>
      <c r="V32" s="217">
        <v>0</v>
      </c>
      <c r="W32" s="217">
        <v>0</v>
      </c>
      <c r="X32" s="217">
        <v>0</v>
      </c>
      <c r="Y32" s="217">
        <v>0</v>
      </c>
      <c r="Z32" s="217">
        <v>0</v>
      </c>
      <c r="AA32" s="217">
        <v>0</v>
      </c>
      <c r="AB32" s="217">
        <v>0</v>
      </c>
      <c r="AC32" s="217">
        <v>0</v>
      </c>
      <c r="AD32" s="95" t="s">
        <v>187</v>
      </c>
      <c r="AE32" s="587" t="s">
        <v>1497</v>
      </c>
      <c r="AF32" s="588" t="s">
        <v>1498</v>
      </c>
      <c r="AG32" s="217">
        <f t="shared" si="0"/>
        <v>2000</v>
      </c>
      <c r="AH32" s="217">
        <v>0</v>
      </c>
      <c r="AI32" s="217">
        <v>2000</v>
      </c>
      <c r="AJ32" s="553">
        <v>0</v>
      </c>
      <c r="AK32" s="553">
        <v>0</v>
      </c>
      <c r="AL32" s="553">
        <v>0</v>
      </c>
      <c r="AM32" s="553">
        <v>0</v>
      </c>
      <c r="AN32" s="553">
        <v>0</v>
      </c>
      <c r="AO32" s="553">
        <v>0</v>
      </c>
      <c r="AP32" s="553">
        <v>0</v>
      </c>
      <c r="AQ32" s="553">
        <v>0</v>
      </c>
      <c r="AR32" s="553">
        <v>0</v>
      </c>
      <c r="AS32" s="553">
        <v>0</v>
      </c>
      <c r="AT32" s="553">
        <v>0</v>
      </c>
      <c r="AU32" s="553">
        <v>0</v>
      </c>
      <c r="AV32" s="553">
        <v>0</v>
      </c>
      <c r="AW32" s="553">
        <v>0</v>
      </c>
      <c r="AX32" s="553">
        <v>0</v>
      </c>
    </row>
    <row r="33" spans="2:50" s="581" customFormat="1" ht="67.5" x14ac:dyDescent="0.15">
      <c r="B33" s="95" t="s">
        <v>830</v>
      </c>
      <c r="C33" s="221" t="s">
        <v>1490</v>
      </c>
      <c r="D33" s="592" t="s">
        <v>1491</v>
      </c>
      <c r="E33" s="593" t="s">
        <v>1492</v>
      </c>
      <c r="F33" s="584">
        <v>2017730010016</v>
      </c>
      <c r="G33" s="95" t="s">
        <v>1493</v>
      </c>
      <c r="H33" s="95" t="s">
        <v>1505</v>
      </c>
      <c r="I33" s="585" t="s">
        <v>1506</v>
      </c>
      <c r="J33" s="586">
        <v>15</v>
      </c>
      <c r="K33" s="551" t="s">
        <v>1496</v>
      </c>
      <c r="L33" s="217">
        <f t="shared" si="1"/>
        <v>11000</v>
      </c>
      <c r="M33" s="217">
        <v>0</v>
      </c>
      <c r="N33" s="217">
        <v>11000</v>
      </c>
      <c r="O33" s="217">
        <v>0</v>
      </c>
      <c r="P33" s="217">
        <v>0</v>
      </c>
      <c r="Q33" s="217">
        <v>0</v>
      </c>
      <c r="R33" s="217">
        <v>0</v>
      </c>
      <c r="S33" s="217">
        <v>0</v>
      </c>
      <c r="T33" s="217">
        <v>0</v>
      </c>
      <c r="U33" s="217">
        <v>0</v>
      </c>
      <c r="V33" s="217">
        <v>0</v>
      </c>
      <c r="W33" s="217">
        <v>0</v>
      </c>
      <c r="X33" s="217">
        <v>0</v>
      </c>
      <c r="Y33" s="217">
        <v>0</v>
      </c>
      <c r="Z33" s="217">
        <v>0</v>
      </c>
      <c r="AA33" s="217">
        <v>0</v>
      </c>
      <c r="AB33" s="217">
        <v>0</v>
      </c>
      <c r="AC33" s="217">
        <v>0</v>
      </c>
      <c r="AD33" s="95" t="s">
        <v>187</v>
      </c>
      <c r="AE33" s="587" t="s">
        <v>1497</v>
      </c>
      <c r="AF33" s="588" t="s">
        <v>1498</v>
      </c>
      <c r="AG33" s="217">
        <f t="shared" si="0"/>
        <v>11000</v>
      </c>
      <c r="AH33" s="217">
        <v>0</v>
      </c>
      <c r="AI33" s="217">
        <v>11000</v>
      </c>
      <c r="AJ33" s="553">
        <v>0</v>
      </c>
      <c r="AK33" s="553">
        <v>0</v>
      </c>
      <c r="AL33" s="553">
        <v>0</v>
      </c>
      <c r="AM33" s="553">
        <v>0</v>
      </c>
      <c r="AN33" s="553">
        <v>0</v>
      </c>
      <c r="AO33" s="553">
        <v>0</v>
      </c>
      <c r="AP33" s="553">
        <v>0</v>
      </c>
      <c r="AQ33" s="553">
        <v>0</v>
      </c>
      <c r="AR33" s="553">
        <v>0</v>
      </c>
      <c r="AS33" s="553">
        <v>0</v>
      </c>
      <c r="AT33" s="553">
        <v>0</v>
      </c>
      <c r="AU33" s="553">
        <v>0</v>
      </c>
      <c r="AV33" s="553">
        <v>0</v>
      </c>
      <c r="AW33" s="553">
        <v>0</v>
      </c>
      <c r="AX33" s="553">
        <v>0</v>
      </c>
    </row>
    <row r="34" spans="2:50" s="581" customFormat="1" ht="90" x14ac:dyDescent="0.15">
      <c r="B34" s="95" t="s">
        <v>830</v>
      </c>
      <c r="C34" s="221" t="s">
        <v>1490</v>
      </c>
      <c r="D34" s="592" t="s">
        <v>1491</v>
      </c>
      <c r="E34" s="593" t="s">
        <v>1492</v>
      </c>
      <c r="F34" s="584">
        <v>2017730010016</v>
      </c>
      <c r="G34" s="95" t="s">
        <v>1493</v>
      </c>
      <c r="H34" s="95" t="s">
        <v>1507</v>
      </c>
      <c r="I34" s="585" t="s">
        <v>1508</v>
      </c>
      <c r="J34" s="586">
        <v>1</v>
      </c>
      <c r="K34" s="551" t="s">
        <v>1496</v>
      </c>
      <c r="L34" s="217">
        <f t="shared" si="1"/>
        <v>8000</v>
      </c>
      <c r="M34" s="217">
        <v>0</v>
      </c>
      <c r="N34" s="217">
        <v>8000</v>
      </c>
      <c r="O34" s="217">
        <v>0</v>
      </c>
      <c r="P34" s="217">
        <v>0</v>
      </c>
      <c r="Q34" s="217">
        <v>0</v>
      </c>
      <c r="R34" s="217">
        <v>0</v>
      </c>
      <c r="S34" s="217">
        <v>0</v>
      </c>
      <c r="T34" s="217">
        <v>0</v>
      </c>
      <c r="U34" s="217">
        <v>0</v>
      </c>
      <c r="V34" s="217">
        <v>0</v>
      </c>
      <c r="W34" s="217">
        <v>0</v>
      </c>
      <c r="X34" s="217">
        <v>0</v>
      </c>
      <c r="Y34" s="217">
        <v>0</v>
      </c>
      <c r="Z34" s="217">
        <v>0</v>
      </c>
      <c r="AA34" s="217">
        <v>0</v>
      </c>
      <c r="AB34" s="217">
        <v>0</v>
      </c>
      <c r="AC34" s="217">
        <v>0</v>
      </c>
      <c r="AD34" s="95" t="s">
        <v>187</v>
      </c>
      <c r="AE34" s="587" t="s">
        <v>1497</v>
      </c>
      <c r="AF34" s="588" t="s">
        <v>1498</v>
      </c>
      <c r="AG34" s="217">
        <f t="shared" si="0"/>
        <v>8000</v>
      </c>
      <c r="AH34" s="217">
        <v>0</v>
      </c>
      <c r="AI34" s="217">
        <v>8000</v>
      </c>
      <c r="AJ34" s="553">
        <v>0</v>
      </c>
      <c r="AK34" s="553">
        <v>0</v>
      </c>
      <c r="AL34" s="553">
        <v>0</v>
      </c>
      <c r="AM34" s="553">
        <v>0</v>
      </c>
      <c r="AN34" s="553">
        <v>0</v>
      </c>
      <c r="AO34" s="553">
        <v>0</v>
      </c>
      <c r="AP34" s="553">
        <v>0</v>
      </c>
      <c r="AQ34" s="553">
        <v>0</v>
      </c>
      <c r="AR34" s="553">
        <v>0</v>
      </c>
      <c r="AS34" s="553">
        <v>0</v>
      </c>
      <c r="AT34" s="553">
        <v>0</v>
      </c>
      <c r="AU34" s="553">
        <v>0</v>
      </c>
      <c r="AV34" s="553">
        <v>0</v>
      </c>
      <c r="AW34" s="553">
        <v>0</v>
      </c>
      <c r="AX34" s="553">
        <v>0</v>
      </c>
    </row>
    <row r="35" spans="2:50" s="581" customFormat="1" ht="67.5" x14ac:dyDescent="0.15">
      <c r="B35" s="95" t="s">
        <v>830</v>
      </c>
      <c r="C35" s="221" t="s">
        <v>1490</v>
      </c>
      <c r="D35" s="592" t="s">
        <v>1491</v>
      </c>
      <c r="E35" s="593" t="s">
        <v>1492</v>
      </c>
      <c r="F35" s="584">
        <v>2017730010016</v>
      </c>
      <c r="G35" s="95" t="s">
        <v>1493</v>
      </c>
      <c r="H35" s="95" t="s">
        <v>1509</v>
      </c>
      <c r="I35" s="585" t="s">
        <v>1510</v>
      </c>
      <c r="J35" s="586">
        <v>2</v>
      </c>
      <c r="K35" s="551" t="s">
        <v>1496</v>
      </c>
      <c r="L35" s="217">
        <f t="shared" si="1"/>
        <v>120000</v>
      </c>
      <c r="M35" s="217">
        <v>0</v>
      </c>
      <c r="N35" s="217">
        <v>120000</v>
      </c>
      <c r="O35" s="217">
        <v>0</v>
      </c>
      <c r="P35" s="217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7">
        <v>0</v>
      </c>
      <c r="W35" s="217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7">
        <v>0</v>
      </c>
      <c r="AD35" s="95" t="s">
        <v>187</v>
      </c>
      <c r="AE35" s="587" t="s">
        <v>1497</v>
      </c>
      <c r="AF35" s="588" t="s">
        <v>1498</v>
      </c>
      <c r="AG35" s="217">
        <f t="shared" si="0"/>
        <v>32400</v>
      </c>
      <c r="AH35" s="217">
        <v>0</v>
      </c>
      <c r="AI35" s="217">
        <v>32400</v>
      </c>
      <c r="AJ35" s="553">
        <v>0</v>
      </c>
      <c r="AK35" s="553">
        <v>0</v>
      </c>
      <c r="AL35" s="553">
        <v>0</v>
      </c>
      <c r="AM35" s="553">
        <v>0</v>
      </c>
      <c r="AN35" s="553">
        <v>0</v>
      </c>
      <c r="AO35" s="553">
        <v>0</v>
      </c>
      <c r="AP35" s="553">
        <v>0</v>
      </c>
      <c r="AQ35" s="553">
        <v>0</v>
      </c>
      <c r="AR35" s="553">
        <v>0</v>
      </c>
      <c r="AS35" s="553">
        <v>0</v>
      </c>
      <c r="AT35" s="553">
        <v>0</v>
      </c>
      <c r="AU35" s="553">
        <v>0</v>
      </c>
      <c r="AV35" s="553">
        <v>0</v>
      </c>
      <c r="AW35" s="553">
        <v>0</v>
      </c>
      <c r="AX35" s="553">
        <v>0</v>
      </c>
    </row>
    <row r="36" spans="2:50" s="581" customFormat="1" ht="112.5" x14ac:dyDescent="0.15">
      <c r="B36" s="95" t="s">
        <v>830</v>
      </c>
      <c r="C36" s="221" t="s">
        <v>1490</v>
      </c>
      <c r="D36" s="592" t="s">
        <v>1491</v>
      </c>
      <c r="E36" s="593" t="s">
        <v>1492</v>
      </c>
      <c r="F36" s="584">
        <v>2017730010016</v>
      </c>
      <c r="G36" s="95" t="s">
        <v>1493</v>
      </c>
      <c r="H36" s="95" t="s">
        <v>1511</v>
      </c>
      <c r="I36" s="585" t="s">
        <v>1512</v>
      </c>
      <c r="J36" s="586">
        <v>1</v>
      </c>
      <c r="K36" s="551" t="s">
        <v>1496</v>
      </c>
      <c r="L36" s="217">
        <f t="shared" si="1"/>
        <v>16000</v>
      </c>
      <c r="M36" s="217">
        <v>0</v>
      </c>
      <c r="N36" s="217">
        <v>16000</v>
      </c>
      <c r="O36" s="217">
        <v>0</v>
      </c>
      <c r="P36" s="217">
        <v>0</v>
      </c>
      <c r="Q36" s="217">
        <v>0</v>
      </c>
      <c r="R36" s="217">
        <v>0</v>
      </c>
      <c r="S36" s="217">
        <v>0</v>
      </c>
      <c r="T36" s="217">
        <v>0</v>
      </c>
      <c r="U36" s="217">
        <v>0</v>
      </c>
      <c r="V36" s="217">
        <v>0</v>
      </c>
      <c r="W36" s="217">
        <v>0</v>
      </c>
      <c r="X36" s="217">
        <v>0</v>
      </c>
      <c r="Y36" s="217">
        <v>0</v>
      </c>
      <c r="Z36" s="217">
        <v>0</v>
      </c>
      <c r="AA36" s="217">
        <v>0</v>
      </c>
      <c r="AB36" s="217">
        <v>0</v>
      </c>
      <c r="AC36" s="217">
        <v>0</v>
      </c>
      <c r="AD36" s="95" t="s">
        <v>187</v>
      </c>
      <c r="AE36" s="587" t="s">
        <v>1497</v>
      </c>
      <c r="AF36" s="588" t="s">
        <v>1498</v>
      </c>
      <c r="AG36" s="217">
        <f t="shared" si="0"/>
        <v>16000</v>
      </c>
      <c r="AH36" s="217">
        <v>0</v>
      </c>
      <c r="AI36" s="217">
        <v>16000</v>
      </c>
      <c r="AJ36" s="553">
        <v>0</v>
      </c>
      <c r="AK36" s="553">
        <v>0</v>
      </c>
      <c r="AL36" s="553">
        <v>0</v>
      </c>
      <c r="AM36" s="553">
        <v>0</v>
      </c>
      <c r="AN36" s="553">
        <v>0</v>
      </c>
      <c r="AO36" s="553">
        <v>0</v>
      </c>
      <c r="AP36" s="553">
        <v>0</v>
      </c>
      <c r="AQ36" s="553">
        <v>0</v>
      </c>
      <c r="AR36" s="553">
        <v>0</v>
      </c>
      <c r="AS36" s="553">
        <v>0</v>
      </c>
      <c r="AT36" s="553">
        <v>0</v>
      </c>
      <c r="AU36" s="553">
        <v>0</v>
      </c>
      <c r="AV36" s="553">
        <v>0</v>
      </c>
      <c r="AW36" s="553">
        <v>0</v>
      </c>
      <c r="AX36" s="553">
        <v>0</v>
      </c>
    </row>
    <row r="37" spans="2:50" s="581" customFormat="1" ht="101.25" x14ac:dyDescent="0.15">
      <c r="B37" s="95" t="s">
        <v>830</v>
      </c>
      <c r="C37" s="221" t="s">
        <v>1490</v>
      </c>
      <c r="D37" s="592" t="s">
        <v>1491</v>
      </c>
      <c r="E37" s="593" t="s">
        <v>1492</v>
      </c>
      <c r="F37" s="584">
        <v>2017730010016</v>
      </c>
      <c r="G37" s="95" t="s">
        <v>1493</v>
      </c>
      <c r="H37" s="95" t="s">
        <v>1513</v>
      </c>
      <c r="I37" s="585" t="s">
        <v>1514</v>
      </c>
      <c r="J37" s="586">
        <v>10</v>
      </c>
      <c r="K37" s="551" t="s">
        <v>1496</v>
      </c>
      <c r="L37" s="217">
        <f t="shared" si="1"/>
        <v>24200</v>
      </c>
      <c r="M37" s="217">
        <v>0</v>
      </c>
      <c r="N37" s="217">
        <v>24200</v>
      </c>
      <c r="O37" s="217">
        <v>0</v>
      </c>
      <c r="P37" s="217">
        <v>0</v>
      </c>
      <c r="Q37" s="217">
        <v>0</v>
      </c>
      <c r="R37" s="217">
        <v>0</v>
      </c>
      <c r="S37" s="217">
        <v>0</v>
      </c>
      <c r="T37" s="217">
        <v>0</v>
      </c>
      <c r="U37" s="217">
        <v>0</v>
      </c>
      <c r="V37" s="217">
        <v>0</v>
      </c>
      <c r="W37" s="217">
        <v>0</v>
      </c>
      <c r="X37" s="217">
        <v>0</v>
      </c>
      <c r="Y37" s="217">
        <v>0</v>
      </c>
      <c r="Z37" s="217">
        <v>0</v>
      </c>
      <c r="AA37" s="217">
        <v>0</v>
      </c>
      <c r="AB37" s="217">
        <v>0</v>
      </c>
      <c r="AC37" s="217">
        <v>0</v>
      </c>
      <c r="AD37" s="95" t="s">
        <v>187</v>
      </c>
      <c r="AE37" s="587" t="s">
        <v>1497</v>
      </c>
      <c r="AF37" s="588" t="s">
        <v>1498</v>
      </c>
      <c r="AG37" s="217">
        <f t="shared" si="0"/>
        <v>14200</v>
      </c>
      <c r="AH37" s="217">
        <v>0</v>
      </c>
      <c r="AI37" s="217">
        <v>14200</v>
      </c>
      <c r="AJ37" s="553">
        <v>0</v>
      </c>
      <c r="AK37" s="553">
        <v>0</v>
      </c>
      <c r="AL37" s="553">
        <v>0</v>
      </c>
      <c r="AM37" s="553">
        <v>0</v>
      </c>
      <c r="AN37" s="553">
        <v>0</v>
      </c>
      <c r="AO37" s="553">
        <v>0</v>
      </c>
      <c r="AP37" s="553">
        <v>0</v>
      </c>
      <c r="AQ37" s="553">
        <v>0</v>
      </c>
      <c r="AR37" s="553">
        <v>0</v>
      </c>
      <c r="AS37" s="553">
        <v>0</v>
      </c>
      <c r="AT37" s="553">
        <v>0</v>
      </c>
      <c r="AU37" s="553">
        <v>0</v>
      </c>
      <c r="AV37" s="553">
        <v>0</v>
      </c>
      <c r="AW37" s="553">
        <v>0</v>
      </c>
      <c r="AX37" s="553">
        <v>0</v>
      </c>
    </row>
    <row r="38" spans="2:50" s="581" customFormat="1" ht="67.5" x14ac:dyDescent="0.15">
      <c r="B38" s="95" t="s">
        <v>830</v>
      </c>
      <c r="C38" s="221" t="s">
        <v>1490</v>
      </c>
      <c r="D38" s="592" t="s">
        <v>1491</v>
      </c>
      <c r="E38" s="593" t="s">
        <v>1492</v>
      </c>
      <c r="F38" s="584">
        <v>2017730010016</v>
      </c>
      <c r="G38" s="95" t="s">
        <v>1493</v>
      </c>
      <c r="H38" s="95" t="s">
        <v>1515</v>
      </c>
      <c r="I38" s="585" t="s">
        <v>1516</v>
      </c>
      <c r="J38" s="586">
        <v>8</v>
      </c>
      <c r="K38" s="551" t="s">
        <v>1496</v>
      </c>
      <c r="L38" s="217">
        <f t="shared" si="1"/>
        <v>2000</v>
      </c>
      <c r="M38" s="217">
        <v>0</v>
      </c>
      <c r="N38" s="217">
        <v>2000</v>
      </c>
      <c r="O38" s="217">
        <v>0</v>
      </c>
      <c r="P38" s="217">
        <v>0</v>
      </c>
      <c r="Q38" s="217">
        <v>0</v>
      </c>
      <c r="R38" s="217">
        <v>0</v>
      </c>
      <c r="S38" s="217">
        <v>0</v>
      </c>
      <c r="T38" s="217">
        <v>0</v>
      </c>
      <c r="U38" s="217">
        <v>0</v>
      </c>
      <c r="V38" s="217">
        <v>0</v>
      </c>
      <c r="W38" s="217">
        <v>0</v>
      </c>
      <c r="X38" s="217">
        <v>0</v>
      </c>
      <c r="Y38" s="217">
        <v>0</v>
      </c>
      <c r="Z38" s="217">
        <v>0</v>
      </c>
      <c r="AA38" s="217">
        <v>0</v>
      </c>
      <c r="AB38" s="217">
        <v>0</v>
      </c>
      <c r="AC38" s="217">
        <v>0</v>
      </c>
      <c r="AD38" s="95" t="s">
        <v>187</v>
      </c>
      <c r="AE38" s="587" t="s">
        <v>1497</v>
      </c>
      <c r="AF38" s="588" t="s">
        <v>1498</v>
      </c>
      <c r="AG38" s="217">
        <f t="shared" si="0"/>
        <v>2000</v>
      </c>
      <c r="AH38" s="217">
        <v>0</v>
      </c>
      <c r="AI38" s="217">
        <v>2000</v>
      </c>
      <c r="AJ38" s="553">
        <v>0</v>
      </c>
      <c r="AK38" s="553">
        <v>0</v>
      </c>
      <c r="AL38" s="553">
        <v>0</v>
      </c>
      <c r="AM38" s="553">
        <v>0</v>
      </c>
      <c r="AN38" s="553">
        <v>0</v>
      </c>
      <c r="AO38" s="553">
        <v>0</v>
      </c>
      <c r="AP38" s="553">
        <v>0</v>
      </c>
      <c r="AQ38" s="553">
        <v>0</v>
      </c>
      <c r="AR38" s="553">
        <v>0</v>
      </c>
      <c r="AS38" s="553">
        <v>0</v>
      </c>
      <c r="AT38" s="553">
        <v>0</v>
      </c>
      <c r="AU38" s="553">
        <v>0</v>
      </c>
      <c r="AV38" s="553">
        <v>0</v>
      </c>
      <c r="AW38" s="553">
        <v>0</v>
      </c>
      <c r="AX38" s="553">
        <v>0</v>
      </c>
    </row>
    <row r="39" spans="2:50" s="581" customFormat="1" ht="78.75" x14ac:dyDescent="0.15">
      <c r="B39" s="95" t="s">
        <v>830</v>
      </c>
      <c r="C39" s="221" t="s">
        <v>1490</v>
      </c>
      <c r="D39" s="592" t="s">
        <v>1491</v>
      </c>
      <c r="E39" s="593" t="s">
        <v>1492</v>
      </c>
      <c r="F39" s="584">
        <v>2017730010016</v>
      </c>
      <c r="G39" s="95" t="s">
        <v>1493</v>
      </c>
      <c r="H39" s="95" t="s">
        <v>1517</v>
      </c>
      <c r="I39" s="585" t="s">
        <v>1518</v>
      </c>
      <c r="J39" s="586">
        <v>1</v>
      </c>
      <c r="K39" s="551" t="s">
        <v>1496</v>
      </c>
      <c r="L39" s="217">
        <f t="shared" si="1"/>
        <v>6000</v>
      </c>
      <c r="M39" s="217">
        <v>0</v>
      </c>
      <c r="N39" s="217">
        <v>6000</v>
      </c>
      <c r="O39" s="217">
        <v>0</v>
      </c>
      <c r="P39" s="217">
        <v>0</v>
      </c>
      <c r="Q39" s="217">
        <v>0</v>
      </c>
      <c r="R39" s="217">
        <v>0</v>
      </c>
      <c r="S39" s="217">
        <v>0</v>
      </c>
      <c r="T39" s="217">
        <v>0</v>
      </c>
      <c r="U39" s="217">
        <v>0</v>
      </c>
      <c r="V39" s="217">
        <v>0</v>
      </c>
      <c r="W39" s="217">
        <v>0</v>
      </c>
      <c r="X39" s="217">
        <v>0</v>
      </c>
      <c r="Y39" s="217">
        <v>0</v>
      </c>
      <c r="Z39" s="217">
        <v>0</v>
      </c>
      <c r="AA39" s="217">
        <v>0</v>
      </c>
      <c r="AB39" s="217">
        <v>0</v>
      </c>
      <c r="AC39" s="217">
        <v>0</v>
      </c>
      <c r="AD39" s="95" t="s">
        <v>187</v>
      </c>
      <c r="AE39" s="587" t="s">
        <v>1497</v>
      </c>
      <c r="AF39" s="588" t="s">
        <v>1498</v>
      </c>
      <c r="AG39" s="217">
        <f t="shared" si="0"/>
        <v>6000</v>
      </c>
      <c r="AH39" s="217">
        <v>0</v>
      </c>
      <c r="AI39" s="217">
        <v>6000</v>
      </c>
      <c r="AJ39" s="553">
        <v>0</v>
      </c>
      <c r="AK39" s="553">
        <v>0</v>
      </c>
      <c r="AL39" s="553">
        <v>0</v>
      </c>
      <c r="AM39" s="553">
        <v>0</v>
      </c>
      <c r="AN39" s="553">
        <v>0</v>
      </c>
      <c r="AO39" s="553">
        <v>0</v>
      </c>
      <c r="AP39" s="553">
        <v>0</v>
      </c>
      <c r="AQ39" s="553">
        <v>0</v>
      </c>
      <c r="AR39" s="553">
        <v>0</v>
      </c>
      <c r="AS39" s="553">
        <v>0</v>
      </c>
      <c r="AT39" s="553">
        <v>0</v>
      </c>
      <c r="AU39" s="553">
        <v>0</v>
      </c>
      <c r="AV39" s="553">
        <v>0</v>
      </c>
      <c r="AW39" s="553">
        <v>0</v>
      </c>
      <c r="AX39" s="553">
        <v>0</v>
      </c>
    </row>
    <row r="40" spans="2:50" s="581" customFormat="1" ht="123.75" x14ac:dyDescent="0.15">
      <c r="B40" s="95" t="s">
        <v>830</v>
      </c>
      <c r="C40" s="221" t="s">
        <v>1490</v>
      </c>
      <c r="D40" s="592" t="s">
        <v>1491</v>
      </c>
      <c r="E40" s="593" t="s">
        <v>1492</v>
      </c>
      <c r="F40" s="584">
        <v>2017730010016</v>
      </c>
      <c r="G40" s="95" t="s">
        <v>1493</v>
      </c>
      <c r="H40" s="95" t="s">
        <v>1519</v>
      </c>
      <c r="I40" s="585" t="s">
        <v>1520</v>
      </c>
      <c r="J40" s="586">
        <v>1</v>
      </c>
      <c r="K40" s="551" t="s">
        <v>1496</v>
      </c>
      <c r="L40" s="217">
        <f t="shared" si="1"/>
        <v>60000</v>
      </c>
      <c r="M40" s="217">
        <v>0</v>
      </c>
      <c r="N40" s="217">
        <v>60000</v>
      </c>
      <c r="O40" s="217">
        <v>0</v>
      </c>
      <c r="P40" s="217">
        <v>0</v>
      </c>
      <c r="Q40" s="217">
        <v>0</v>
      </c>
      <c r="R40" s="217">
        <v>0</v>
      </c>
      <c r="S40" s="217">
        <v>0</v>
      </c>
      <c r="T40" s="217">
        <v>0</v>
      </c>
      <c r="U40" s="217">
        <v>0</v>
      </c>
      <c r="V40" s="217">
        <v>0</v>
      </c>
      <c r="W40" s="217">
        <v>0</v>
      </c>
      <c r="X40" s="217">
        <v>0</v>
      </c>
      <c r="Y40" s="217">
        <v>0</v>
      </c>
      <c r="Z40" s="217">
        <v>0</v>
      </c>
      <c r="AA40" s="217">
        <v>0</v>
      </c>
      <c r="AB40" s="217">
        <v>0</v>
      </c>
      <c r="AC40" s="217">
        <v>0</v>
      </c>
      <c r="AD40" s="95" t="s">
        <v>187</v>
      </c>
      <c r="AE40" s="587" t="s">
        <v>1497</v>
      </c>
      <c r="AF40" s="588" t="s">
        <v>1498</v>
      </c>
      <c r="AG40" s="217">
        <f t="shared" si="0"/>
        <v>37200</v>
      </c>
      <c r="AH40" s="217">
        <v>0</v>
      </c>
      <c r="AI40" s="217">
        <v>37200</v>
      </c>
      <c r="AJ40" s="553">
        <v>0</v>
      </c>
      <c r="AK40" s="553">
        <v>0</v>
      </c>
      <c r="AL40" s="553">
        <v>0</v>
      </c>
      <c r="AM40" s="553">
        <v>0</v>
      </c>
      <c r="AN40" s="553">
        <v>0</v>
      </c>
      <c r="AO40" s="553">
        <v>0</v>
      </c>
      <c r="AP40" s="553">
        <v>0</v>
      </c>
      <c r="AQ40" s="553">
        <v>0</v>
      </c>
      <c r="AR40" s="553">
        <v>0</v>
      </c>
      <c r="AS40" s="553">
        <v>0</v>
      </c>
      <c r="AT40" s="553">
        <v>0</v>
      </c>
      <c r="AU40" s="553">
        <v>0</v>
      </c>
      <c r="AV40" s="553">
        <v>0</v>
      </c>
      <c r="AW40" s="553">
        <v>0</v>
      </c>
      <c r="AX40" s="553">
        <v>0</v>
      </c>
    </row>
    <row r="41" spans="2:50" s="581" customFormat="1" ht="90" x14ac:dyDescent="0.15">
      <c r="B41" s="95" t="s">
        <v>830</v>
      </c>
      <c r="C41" s="221" t="s">
        <v>1490</v>
      </c>
      <c r="D41" s="592" t="s">
        <v>1491</v>
      </c>
      <c r="E41" s="593" t="s">
        <v>1492</v>
      </c>
      <c r="F41" s="584">
        <v>2017730010016</v>
      </c>
      <c r="G41" s="95" t="s">
        <v>1493</v>
      </c>
      <c r="H41" s="95" t="s">
        <v>1521</v>
      </c>
      <c r="I41" s="585" t="s">
        <v>1522</v>
      </c>
      <c r="J41" s="586">
        <v>1</v>
      </c>
      <c r="K41" s="551" t="s">
        <v>1496</v>
      </c>
      <c r="L41" s="217">
        <f t="shared" si="1"/>
        <v>200000</v>
      </c>
      <c r="M41" s="217">
        <v>0</v>
      </c>
      <c r="N41" s="217">
        <v>200000</v>
      </c>
      <c r="O41" s="217">
        <v>0</v>
      </c>
      <c r="P41" s="217">
        <v>0</v>
      </c>
      <c r="Q41" s="217">
        <v>0</v>
      </c>
      <c r="R41" s="217">
        <v>0</v>
      </c>
      <c r="S41" s="217">
        <v>0</v>
      </c>
      <c r="T41" s="217">
        <v>0</v>
      </c>
      <c r="U41" s="217">
        <v>0</v>
      </c>
      <c r="V41" s="217">
        <v>0</v>
      </c>
      <c r="W41" s="217">
        <v>0</v>
      </c>
      <c r="X41" s="217">
        <v>0</v>
      </c>
      <c r="Y41" s="217">
        <v>0</v>
      </c>
      <c r="Z41" s="217">
        <v>0</v>
      </c>
      <c r="AA41" s="217">
        <v>0</v>
      </c>
      <c r="AB41" s="217">
        <v>0</v>
      </c>
      <c r="AC41" s="217">
        <v>0</v>
      </c>
      <c r="AD41" s="95" t="s">
        <v>187</v>
      </c>
      <c r="AE41" s="587" t="s">
        <v>1497</v>
      </c>
      <c r="AF41" s="588" t="s">
        <v>1498</v>
      </c>
      <c r="AG41" s="217">
        <f t="shared" si="0"/>
        <v>46000</v>
      </c>
      <c r="AH41" s="217">
        <v>0</v>
      </c>
      <c r="AI41" s="217">
        <v>46000</v>
      </c>
      <c r="AJ41" s="553">
        <v>0</v>
      </c>
      <c r="AK41" s="553">
        <v>0</v>
      </c>
      <c r="AL41" s="553">
        <v>0</v>
      </c>
      <c r="AM41" s="553">
        <v>0</v>
      </c>
      <c r="AN41" s="553">
        <v>0</v>
      </c>
      <c r="AO41" s="553">
        <v>0</v>
      </c>
      <c r="AP41" s="553">
        <v>0</v>
      </c>
      <c r="AQ41" s="553">
        <v>0</v>
      </c>
      <c r="AR41" s="553">
        <v>0</v>
      </c>
      <c r="AS41" s="553">
        <v>0</v>
      </c>
      <c r="AT41" s="553">
        <v>0</v>
      </c>
      <c r="AU41" s="553">
        <v>0</v>
      </c>
      <c r="AV41" s="553">
        <v>0</v>
      </c>
      <c r="AW41" s="553">
        <v>0</v>
      </c>
      <c r="AX41" s="553">
        <v>0</v>
      </c>
    </row>
    <row r="42" spans="2:50" s="581" customFormat="1" ht="67.5" x14ac:dyDescent="0.15">
      <c r="B42" s="588" t="s">
        <v>830</v>
      </c>
      <c r="C42" s="588" t="s">
        <v>1490</v>
      </c>
      <c r="D42" s="594" t="s">
        <v>1531</v>
      </c>
      <c r="E42" s="588" t="s">
        <v>1532</v>
      </c>
      <c r="F42" s="584">
        <v>2017730010087</v>
      </c>
      <c r="G42" s="585" t="s">
        <v>1533</v>
      </c>
      <c r="H42" s="585" t="s">
        <v>1534</v>
      </c>
      <c r="I42" s="585" t="s">
        <v>1535</v>
      </c>
      <c r="J42" s="586">
        <v>1</v>
      </c>
      <c r="K42" s="588" t="s">
        <v>1536</v>
      </c>
      <c r="L42" s="217">
        <f t="shared" si="1"/>
        <v>160000</v>
      </c>
      <c r="M42" s="217">
        <v>0</v>
      </c>
      <c r="N42" s="217">
        <v>160000</v>
      </c>
      <c r="O42" s="217">
        <v>0</v>
      </c>
      <c r="P42" s="217">
        <v>0</v>
      </c>
      <c r="Q42" s="217">
        <v>0</v>
      </c>
      <c r="R42" s="217">
        <v>0</v>
      </c>
      <c r="S42" s="217">
        <v>0</v>
      </c>
      <c r="T42" s="217">
        <v>0</v>
      </c>
      <c r="U42" s="217">
        <v>0</v>
      </c>
      <c r="V42" s="217">
        <v>0</v>
      </c>
      <c r="W42" s="217">
        <v>0</v>
      </c>
      <c r="X42" s="217">
        <v>0</v>
      </c>
      <c r="Y42" s="217">
        <v>0</v>
      </c>
      <c r="Z42" s="217">
        <v>0</v>
      </c>
      <c r="AA42" s="217">
        <v>0</v>
      </c>
      <c r="AB42" s="217">
        <v>0</v>
      </c>
      <c r="AC42" s="217">
        <v>0</v>
      </c>
      <c r="AD42" s="95" t="s">
        <v>187</v>
      </c>
      <c r="AE42" s="587" t="s">
        <v>1497</v>
      </c>
      <c r="AF42" s="588" t="s">
        <v>1498</v>
      </c>
      <c r="AG42" s="217">
        <f t="shared" si="0"/>
        <v>0</v>
      </c>
      <c r="AH42" s="217">
        <v>0</v>
      </c>
      <c r="AI42" s="217">
        <v>0</v>
      </c>
      <c r="AJ42" s="553">
        <v>0</v>
      </c>
      <c r="AK42" s="553">
        <v>0</v>
      </c>
      <c r="AL42" s="553">
        <v>0</v>
      </c>
      <c r="AM42" s="553">
        <v>0</v>
      </c>
      <c r="AN42" s="553">
        <v>0</v>
      </c>
      <c r="AO42" s="553">
        <v>0</v>
      </c>
      <c r="AP42" s="553">
        <v>0</v>
      </c>
      <c r="AQ42" s="553">
        <v>0</v>
      </c>
      <c r="AR42" s="553">
        <v>0</v>
      </c>
      <c r="AS42" s="553">
        <v>0</v>
      </c>
      <c r="AT42" s="553">
        <v>0</v>
      </c>
      <c r="AU42" s="553">
        <v>0</v>
      </c>
      <c r="AV42" s="553">
        <v>0</v>
      </c>
      <c r="AW42" s="553">
        <v>0</v>
      </c>
      <c r="AX42" s="553">
        <v>0</v>
      </c>
    </row>
    <row r="43" spans="2:50" s="581" customFormat="1" ht="90" x14ac:dyDescent="0.15">
      <c r="B43" s="588" t="s">
        <v>830</v>
      </c>
      <c r="C43" s="588" t="s">
        <v>1490</v>
      </c>
      <c r="D43" s="594" t="s">
        <v>1531</v>
      </c>
      <c r="E43" s="588" t="s">
        <v>1532</v>
      </c>
      <c r="F43" s="584">
        <v>2017730010087</v>
      </c>
      <c r="G43" s="585" t="s">
        <v>1533</v>
      </c>
      <c r="H43" s="50" t="s">
        <v>1537</v>
      </c>
      <c r="I43" s="585" t="s">
        <v>1538</v>
      </c>
      <c r="J43" s="586">
        <v>50</v>
      </c>
      <c r="K43" s="588" t="s">
        <v>1536</v>
      </c>
      <c r="L43" s="217">
        <f t="shared" si="1"/>
        <v>50000</v>
      </c>
      <c r="M43" s="217">
        <v>0</v>
      </c>
      <c r="N43" s="217">
        <v>50000</v>
      </c>
      <c r="O43" s="217">
        <v>0</v>
      </c>
      <c r="P43" s="217">
        <v>0</v>
      </c>
      <c r="Q43" s="217">
        <v>0</v>
      </c>
      <c r="R43" s="217">
        <v>0</v>
      </c>
      <c r="S43" s="217">
        <v>0</v>
      </c>
      <c r="T43" s="217">
        <v>0</v>
      </c>
      <c r="U43" s="217">
        <v>0</v>
      </c>
      <c r="V43" s="217">
        <v>0</v>
      </c>
      <c r="W43" s="217">
        <v>0</v>
      </c>
      <c r="X43" s="217">
        <v>0</v>
      </c>
      <c r="Y43" s="217">
        <v>0</v>
      </c>
      <c r="Z43" s="217">
        <v>0</v>
      </c>
      <c r="AA43" s="217">
        <v>0</v>
      </c>
      <c r="AB43" s="217">
        <v>0</v>
      </c>
      <c r="AC43" s="217">
        <v>0</v>
      </c>
      <c r="AD43" s="95" t="s">
        <v>187</v>
      </c>
      <c r="AE43" s="587" t="s">
        <v>1497</v>
      </c>
      <c r="AF43" s="588" t="s">
        <v>1498</v>
      </c>
      <c r="AG43" s="217">
        <f t="shared" si="0"/>
        <v>0</v>
      </c>
      <c r="AH43" s="217">
        <v>0</v>
      </c>
      <c r="AI43" s="217">
        <v>0</v>
      </c>
      <c r="AJ43" s="553">
        <v>0</v>
      </c>
      <c r="AK43" s="553">
        <v>0</v>
      </c>
      <c r="AL43" s="553">
        <v>0</v>
      </c>
      <c r="AM43" s="553">
        <v>0</v>
      </c>
      <c r="AN43" s="553">
        <v>0</v>
      </c>
      <c r="AO43" s="553">
        <v>0</v>
      </c>
      <c r="AP43" s="553">
        <v>0</v>
      </c>
      <c r="AQ43" s="553">
        <v>0</v>
      </c>
      <c r="AR43" s="553">
        <v>0</v>
      </c>
      <c r="AS43" s="553">
        <v>0</v>
      </c>
      <c r="AT43" s="553">
        <v>0</v>
      </c>
      <c r="AU43" s="553">
        <v>0</v>
      </c>
      <c r="AV43" s="553">
        <v>0</v>
      </c>
      <c r="AW43" s="553">
        <v>0</v>
      </c>
      <c r="AX43" s="553">
        <v>0</v>
      </c>
    </row>
    <row r="44" spans="2:50" s="581" customFormat="1" ht="90" hidden="1" x14ac:dyDescent="0.15">
      <c r="B44" s="588" t="s">
        <v>830</v>
      </c>
      <c r="C44" s="588" t="s">
        <v>1490</v>
      </c>
      <c r="D44" s="594" t="s">
        <v>1531</v>
      </c>
      <c r="E44" s="588" t="s">
        <v>1532</v>
      </c>
      <c r="F44" s="584">
        <v>2017730010087</v>
      </c>
      <c r="G44" s="585" t="s">
        <v>1533</v>
      </c>
      <c r="H44" s="50" t="s">
        <v>1537</v>
      </c>
      <c r="I44" s="585" t="s">
        <v>1539</v>
      </c>
      <c r="J44" s="586">
        <v>1</v>
      </c>
      <c r="K44" s="588" t="s">
        <v>1536</v>
      </c>
      <c r="L44" s="217">
        <f t="shared" si="1"/>
        <v>0</v>
      </c>
      <c r="M44" s="217">
        <v>0</v>
      </c>
      <c r="N44" s="217"/>
      <c r="O44" s="217">
        <v>0</v>
      </c>
      <c r="P44" s="217">
        <v>0</v>
      </c>
      <c r="Q44" s="217">
        <v>0</v>
      </c>
      <c r="R44" s="217">
        <v>0</v>
      </c>
      <c r="S44" s="217">
        <v>0</v>
      </c>
      <c r="T44" s="217">
        <v>0</v>
      </c>
      <c r="U44" s="217">
        <v>0</v>
      </c>
      <c r="V44" s="217">
        <v>0</v>
      </c>
      <c r="W44" s="217">
        <v>0</v>
      </c>
      <c r="X44" s="217">
        <v>0</v>
      </c>
      <c r="Y44" s="217">
        <v>0</v>
      </c>
      <c r="Z44" s="217">
        <v>0</v>
      </c>
      <c r="AA44" s="217">
        <v>0</v>
      </c>
      <c r="AB44" s="217">
        <v>0</v>
      </c>
      <c r="AC44" s="217">
        <v>0</v>
      </c>
      <c r="AD44" s="95" t="s">
        <v>187</v>
      </c>
      <c r="AE44" s="587" t="s">
        <v>1497</v>
      </c>
      <c r="AF44" s="588" t="s">
        <v>1498</v>
      </c>
      <c r="AG44" s="217">
        <f t="shared" si="0"/>
        <v>0</v>
      </c>
      <c r="AH44" s="217"/>
      <c r="AI44" s="217"/>
      <c r="AJ44" s="553">
        <v>0</v>
      </c>
      <c r="AK44" s="553">
        <v>0</v>
      </c>
      <c r="AL44" s="553">
        <v>0</v>
      </c>
      <c r="AM44" s="553">
        <v>0</v>
      </c>
      <c r="AN44" s="553">
        <v>0</v>
      </c>
      <c r="AO44" s="553">
        <v>0</v>
      </c>
      <c r="AP44" s="553">
        <v>0</v>
      </c>
      <c r="AQ44" s="553">
        <v>0</v>
      </c>
      <c r="AR44" s="553">
        <v>0</v>
      </c>
      <c r="AS44" s="553">
        <v>0</v>
      </c>
      <c r="AT44" s="553">
        <v>0</v>
      </c>
      <c r="AU44" s="553">
        <v>0</v>
      </c>
      <c r="AV44" s="553">
        <v>0</v>
      </c>
      <c r="AW44" s="553">
        <v>0</v>
      </c>
      <c r="AX44" s="553">
        <v>0</v>
      </c>
    </row>
    <row r="45" spans="2:50" s="581" customFormat="1" ht="67.5" x14ac:dyDescent="0.15">
      <c r="B45" s="588" t="s">
        <v>830</v>
      </c>
      <c r="C45" s="588" t="s">
        <v>1490</v>
      </c>
      <c r="D45" s="594" t="s">
        <v>1531</v>
      </c>
      <c r="E45" s="588" t="s">
        <v>1532</v>
      </c>
      <c r="F45" s="584">
        <v>2017730010087</v>
      </c>
      <c r="G45" s="585" t="s">
        <v>1533</v>
      </c>
      <c r="H45" s="50" t="s">
        <v>1540</v>
      </c>
      <c r="I45" s="585" t="s">
        <v>1541</v>
      </c>
      <c r="J45" s="586">
        <v>1</v>
      </c>
      <c r="K45" s="588" t="s">
        <v>1536</v>
      </c>
      <c r="L45" s="217">
        <f t="shared" si="1"/>
        <v>50000</v>
      </c>
      <c r="M45" s="217">
        <v>0</v>
      </c>
      <c r="N45" s="217">
        <v>50000</v>
      </c>
      <c r="O45" s="217">
        <v>0</v>
      </c>
      <c r="P45" s="217">
        <v>0</v>
      </c>
      <c r="Q45" s="217">
        <v>0</v>
      </c>
      <c r="R45" s="217">
        <v>0</v>
      </c>
      <c r="S45" s="217">
        <v>0</v>
      </c>
      <c r="T45" s="217">
        <v>0</v>
      </c>
      <c r="U45" s="217">
        <v>0</v>
      </c>
      <c r="V45" s="217">
        <v>0</v>
      </c>
      <c r="W45" s="217">
        <v>0</v>
      </c>
      <c r="X45" s="217">
        <v>0</v>
      </c>
      <c r="Y45" s="217">
        <v>0</v>
      </c>
      <c r="Z45" s="217">
        <v>0</v>
      </c>
      <c r="AA45" s="217">
        <v>0</v>
      </c>
      <c r="AB45" s="217">
        <v>0</v>
      </c>
      <c r="AC45" s="217">
        <v>0</v>
      </c>
      <c r="AD45" s="95" t="s">
        <v>187</v>
      </c>
      <c r="AE45" s="587" t="s">
        <v>1497</v>
      </c>
      <c r="AF45" s="588" t="s">
        <v>1498</v>
      </c>
      <c r="AG45" s="217">
        <f t="shared" si="0"/>
        <v>87800</v>
      </c>
      <c r="AH45" s="217">
        <v>0</v>
      </c>
      <c r="AI45" s="217">
        <v>87800</v>
      </c>
      <c r="AJ45" s="553">
        <v>0</v>
      </c>
      <c r="AK45" s="553">
        <v>0</v>
      </c>
      <c r="AL45" s="553">
        <v>0</v>
      </c>
      <c r="AM45" s="553">
        <v>0</v>
      </c>
      <c r="AN45" s="553">
        <v>0</v>
      </c>
      <c r="AO45" s="553">
        <v>0</v>
      </c>
      <c r="AP45" s="553">
        <v>0</v>
      </c>
      <c r="AQ45" s="553">
        <v>0</v>
      </c>
      <c r="AR45" s="553">
        <v>0</v>
      </c>
      <c r="AS45" s="553">
        <v>0</v>
      </c>
      <c r="AT45" s="553">
        <v>0</v>
      </c>
      <c r="AU45" s="553">
        <v>0</v>
      </c>
      <c r="AV45" s="553">
        <v>0</v>
      </c>
      <c r="AW45" s="553">
        <v>0</v>
      </c>
      <c r="AX45" s="553">
        <v>0</v>
      </c>
    </row>
    <row r="46" spans="2:50" s="581" customFormat="1" ht="78.75" x14ac:dyDescent="0.15">
      <c r="B46" s="588" t="s">
        <v>830</v>
      </c>
      <c r="C46" s="588" t="s">
        <v>1490</v>
      </c>
      <c r="D46" s="594" t="s">
        <v>1542</v>
      </c>
      <c r="E46" s="588" t="s">
        <v>1543</v>
      </c>
      <c r="F46" s="584">
        <v>2017730010090</v>
      </c>
      <c r="G46" s="585" t="s">
        <v>1544</v>
      </c>
      <c r="H46" s="50" t="s">
        <v>1545</v>
      </c>
      <c r="I46" s="585" t="s">
        <v>1546</v>
      </c>
      <c r="J46" s="586">
        <v>2</v>
      </c>
      <c r="K46" s="588" t="s">
        <v>1536</v>
      </c>
      <c r="L46" s="217">
        <f t="shared" si="1"/>
        <v>190000</v>
      </c>
      <c r="M46" s="217">
        <v>0</v>
      </c>
      <c r="N46" s="217">
        <v>190000</v>
      </c>
      <c r="O46" s="217">
        <v>0</v>
      </c>
      <c r="P46" s="217">
        <v>0</v>
      </c>
      <c r="Q46" s="217">
        <v>0</v>
      </c>
      <c r="R46" s="217">
        <v>0</v>
      </c>
      <c r="S46" s="217">
        <v>0</v>
      </c>
      <c r="T46" s="217">
        <v>0</v>
      </c>
      <c r="U46" s="217">
        <v>0</v>
      </c>
      <c r="V46" s="217">
        <v>0</v>
      </c>
      <c r="W46" s="217">
        <v>0</v>
      </c>
      <c r="X46" s="217">
        <v>0</v>
      </c>
      <c r="Y46" s="217">
        <v>0</v>
      </c>
      <c r="Z46" s="217">
        <v>0</v>
      </c>
      <c r="AA46" s="217">
        <v>0</v>
      </c>
      <c r="AB46" s="217">
        <v>0</v>
      </c>
      <c r="AC46" s="217">
        <v>0</v>
      </c>
      <c r="AD46" s="95" t="s">
        <v>187</v>
      </c>
      <c r="AE46" s="587" t="s">
        <v>1497</v>
      </c>
      <c r="AF46" s="588" t="s">
        <v>1498</v>
      </c>
      <c r="AG46" s="217">
        <f t="shared" si="0"/>
        <v>0</v>
      </c>
      <c r="AH46" s="217">
        <v>0</v>
      </c>
      <c r="AI46" s="217">
        <v>0</v>
      </c>
      <c r="AJ46" s="553">
        <v>0</v>
      </c>
      <c r="AK46" s="553">
        <v>0</v>
      </c>
      <c r="AL46" s="553">
        <v>0</v>
      </c>
      <c r="AM46" s="553">
        <v>0</v>
      </c>
      <c r="AN46" s="553">
        <v>0</v>
      </c>
      <c r="AO46" s="553">
        <v>0</v>
      </c>
      <c r="AP46" s="553">
        <v>0</v>
      </c>
      <c r="AQ46" s="553">
        <v>0</v>
      </c>
      <c r="AR46" s="553">
        <v>0</v>
      </c>
      <c r="AS46" s="553">
        <v>0</v>
      </c>
      <c r="AT46" s="553">
        <v>0</v>
      </c>
      <c r="AU46" s="553">
        <v>0</v>
      </c>
      <c r="AV46" s="553">
        <v>0</v>
      </c>
      <c r="AW46" s="553">
        <v>0</v>
      </c>
      <c r="AX46" s="553">
        <v>0</v>
      </c>
    </row>
    <row r="47" spans="2:50" s="581" customFormat="1" ht="56.25" x14ac:dyDescent="0.15">
      <c r="B47" s="588" t="s">
        <v>830</v>
      </c>
      <c r="C47" s="588" t="s">
        <v>1490</v>
      </c>
      <c r="D47" s="594" t="s">
        <v>1542</v>
      </c>
      <c r="E47" s="588" t="s">
        <v>1543</v>
      </c>
      <c r="F47" s="584">
        <v>2017730010090</v>
      </c>
      <c r="G47" s="585" t="s">
        <v>1544</v>
      </c>
      <c r="H47" s="50" t="s">
        <v>1537</v>
      </c>
      <c r="I47" s="585" t="s">
        <v>1547</v>
      </c>
      <c r="J47" s="586">
        <v>3</v>
      </c>
      <c r="K47" s="588" t="s">
        <v>1536</v>
      </c>
      <c r="L47" s="217">
        <f t="shared" si="1"/>
        <v>50000</v>
      </c>
      <c r="M47" s="217">
        <v>0</v>
      </c>
      <c r="N47" s="217">
        <v>50000</v>
      </c>
      <c r="O47" s="217">
        <v>0</v>
      </c>
      <c r="P47" s="217">
        <v>0</v>
      </c>
      <c r="Q47" s="217">
        <v>0</v>
      </c>
      <c r="R47" s="217">
        <v>0</v>
      </c>
      <c r="S47" s="217">
        <v>0</v>
      </c>
      <c r="T47" s="217">
        <v>0</v>
      </c>
      <c r="U47" s="217">
        <v>0</v>
      </c>
      <c r="V47" s="217">
        <v>0</v>
      </c>
      <c r="W47" s="217">
        <v>0</v>
      </c>
      <c r="X47" s="217">
        <v>0</v>
      </c>
      <c r="Y47" s="217">
        <v>0</v>
      </c>
      <c r="Z47" s="217">
        <v>0</v>
      </c>
      <c r="AA47" s="217">
        <v>0</v>
      </c>
      <c r="AB47" s="217">
        <v>0</v>
      </c>
      <c r="AC47" s="217">
        <v>0</v>
      </c>
      <c r="AD47" s="95" t="s">
        <v>187</v>
      </c>
      <c r="AE47" s="587" t="s">
        <v>1497</v>
      </c>
      <c r="AF47" s="588" t="s">
        <v>1498</v>
      </c>
      <c r="AG47" s="217">
        <f t="shared" si="0"/>
        <v>22400</v>
      </c>
      <c r="AH47" s="217">
        <v>0</v>
      </c>
      <c r="AI47" s="217">
        <v>22400</v>
      </c>
      <c r="AJ47" s="553">
        <v>0</v>
      </c>
      <c r="AK47" s="553">
        <v>0</v>
      </c>
      <c r="AL47" s="553">
        <v>0</v>
      </c>
      <c r="AM47" s="553">
        <v>0</v>
      </c>
      <c r="AN47" s="553">
        <v>0</v>
      </c>
      <c r="AO47" s="553">
        <v>0</v>
      </c>
      <c r="AP47" s="553">
        <v>0</v>
      </c>
      <c r="AQ47" s="553">
        <v>0</v>
      </c>
      <c r="AR47" s="553">
        <v>0</v>
      </c>
      <c r="AS47" s="553">
        <v>0</v>
      </c>
      <c r="AT47" s="553">
        <v>0</v>
      </c>
      <c r="AU47" s="553">
        <v>0</v>
      </c>
      <c r="AV47" s="553">
        <v>0</v>
      </c>
      <c r="AW47" s="553">
        <v>0</v>
      </c>
      <c r="AX47" s="553">
        <v>0</v>
      </c>
    </row>
    <row r="48" spans="2:50" s="581" customFormat="1" ht="56.25" x14ac:dyDescent="0.15">
      <c r="B48" s="588" t="s">
        <v>830</v>
      </c>
      <c r="C48" s="588" t="s">
        <v>1490</v>
      </c>
      <c r="D48" s="594" t="s">
        <v>1542</v>
      </c>
      <c r="E48" s="588" t="s">
        <v>1543</v>
      </c>
      <c r="F48" s="584">
        <v>2017730010090</v>
      </c>
      <c r="G48" s="585" t="s">
        <v>1544</v>
      </c>
      <c r="H48" s="585" t="s">
        <v>1548</v>
      </c>
      <c r="I48" s="585" t="s">
        <v>1549</v>
      </c>
      <c r="J48" s="586">
        <v>1</v>
      </c>
      <c r="K48" s="588" t="s">
        <v>1536</v>
      </c>
      <c r="L48" s="217">
        <f t="shared" si="1"/>
        <v>0</v>
      </c>
      <c r="M48" s="217">
        <v>0</v>
      </c>
      <c r="N48" s="217">
        <v>0</v>
      </c>
      <c r="O48" s="217">
        <v>0</v>
      </c>
      <c r="P48" s="217">
        <v>0</v>
      </c>
      <c r="Q48" s="217">
        <v>0</v>
      </c>
      <c r="R48" s="217">
        <v>0</v>
      </c>
      <c r="S48" s="217">
        <v>0</v>
      </c>
      <c r="T48" s="217">
        <v>0</v>
      </c>
      <c r="U48" s="217">
        <v>0</v>
      </c>
      <c r="V48" s="217">
        <v>0</v>
      </c>
      <c r="W48" s="217">
        <v>0</v>
      </c>
      <c r="X48" s="217">
        <v>0</v>
      </c>
      <c r="Y48" s="217">
        <v>0</v>
      </c>
      <c r="Z48" s="217">
        <v>0</v>
      </c>
      <c r="AA48" s="217">
        <v>0</v>
      </c>
      <c r="AB48" s="217">
        <v>0</v>
      </c>
      <c r="AC48" s="217">
        <v>0</v>
      </c>
      <c r="AD48" s="95" t="s">
        <v>187</v>
      </c>
      <c r="AE48" s="587" t="s">
        <v>1497</v>
      </c>
      <c r="AF48" s="588" t="s">
        <v>1498</v>
      </c>
      <c r="AG48" s="217">
        <f t="shared" si="0"/>
        <v>0</v>
      </c>
      <c r="AH48" s="217">
        <v>0</v>
      </c>
      <c r="AI48" s="217">
        <v>0</v>
      </c>
      <c r="AJ48" s="553">
        <v>0</v>
      </c>
      <c r="AK48" s="553">
        <v>0</v>
      </c>
      <c r="AL48" s="553">
        <v>0</v>
      </c>
      <c r="AM48" s="553">
        <v>0</v>
      </c>
      <c r="AN48" s="553">
        <v>0</v>
      </c>
      <c r="AO48" s="553">
        <v>0</v>
      </c>
      <c r="AP48" s="553">
        <v>0</v>
      </c>
      <c r="AQ48" s="553">
        <v>0</v>
      </c>
      <c r="AR48" s="553">
        <v>0</v>
      </c>
      <c r="AS48" s="553">
        <v>0</v>
      </c>
      <c r="AT48" s="553">
        <v>0</v>
      </c>
      <c r="AU48" s="553">
        <v>0</v>
      </c>
      <c r="AV48" s="553">
        <v>0</v>
      </c>
      <c r="AW48" s="553">
        <v>0</v>
      </c>
      <c r="AX48" s="553">
        <v>0</v>
      </c>
    </row>
    <row r="49" spans="2:50" s="581" customFormat="1" ht="123.75" hidden="1" x14ac:dyDescent="0.15">
      <c r="B49" s="588" t="s">
        <v>830</v>
      </c>
      <c r="C49" s="588" t="s">
        <v>1490</v>
      </c>
      <c r="D49" s="594" t="s">
        <v>1542</v>
      </c>
      <c r="E49" s="588" t="s">
        <v>1543</v>
      </c>
      <c r="F49" s="584">
        <v>2017730010090</v>
      </c>
      <c r="G49" s="585" t="s">
        <v>1544</v>
      </c>
      <c r="H49" s="585" t="s">
        <v>1550</v>
      </c>
      <c r="I49" s="585" t="s">
        <v>1551</v>
      </c>
      <c r="J49" s="586">
        <v>1</v>
      </c>
      <c r="K49" s="588" t="s">
        <v>1536</v>
      </c>
      <c r="L49" s="217">
        <f t="shared" si="1"/>
        <v>0</v>
      </c>
      <c r="M49" s="217">
        <v>0</v>
      </c>
      <c r="N49" s="217"/>
      <c r="O49" s="217">
        <v>0</v>
      </c>
      <c r="P49" s="217">
        <v>0</v>
      </c>
      <c r="Q49" s="217">
        <v>0</v>
      </c>
      <c r="R49" s="217">
        <v>0</v>
      </c>
      <c r="S49" s="217">
        <v>0</v>
      </c>
      <c r="T49" s="217">
        <v>0</v>
      </c>
      <c r="U49" s="217">
        <v>0</v>
      </c>
      <c r="V49" s="217">
        <v>0</v>
      </c>
      <c r="W49" s="217">
        <v>0</v>
      </c>
      <c r="X49" s="217">
        <v>0</v>
      </c>
      <c r="Y49" s="217">
        <v>0</v>
      </c>
      <c r="Z49" s="217">
        <v>0</v>
      </c>
      <c r="AA49" s="217">
        <v>0</v>
      </c>
      <c r="AB49" s="217">
        <v>0</v>
      </c>
      <c r="AC49" s="217">
        <v>0</v>
      </c>
      <c r="AD49" s="95" t="s">
        <v>187</v>
      </c>
      <c r="AE49" s="587" t="s">
        <v>1497</v>
      </c>
      <c r="AF49" s="588" t="s">
        <v>1498</v>
      </c>
      <c r="AG49" s="217">
        <f t="shared" si="0"/>
        <v>0</v>
      </c>
      <c r="AH49" s="217"/>
      <c r="AI49" s="217"/>
      <c r="AJ49" s="553">
        <v>0</v>
      </c>
      <c r="AK49" s="553">
        <v>0</v>
      </c>
      <c r="AL49" s="553">
        <v>0</v>
      </c>
      <c r="AM49" s="553">
        <v>0</v>
      </c>
      <c r="AN49" s="553">
        <v>0</v>
      </c>
      <c r="AO49" s="553">
        <v>0</v>
      </c>
      <c r="AP49" s="553">
        <v>0</v>
      </c>
      <c r="AQ49" s="553">
        <v>0</v>
      </c>
      <c r="AR49" s="553">
        <v>0</v>
      </c>
      <c r="AS49" s="553">
        <v>0</v>
      </c>
      <c r="AT49" s="553">
        <v>0</v>
      </c>
      <c r="AU49" s="553">
        <v>0</v>
      </c>
      <c r="AV49" s="553">
        <v>0</v>
      </c>
      <c r="AW49" s="553">
        <v>0</v>
      </c>
      <c r="AX49" s="553">
        <v>0</v>
      </c>
    </row>
    <row r="50" spans="2:50" s="581" customFormat="1" ht="56.25" x14ac:dyDescent="0.15">
      <c r="B50" s="588" t="s">
        <v>830</v>
      </c>
      <c r="C50" s="588" t="s">
        <v>1490</v>
      </c>
      <c r="D50" s="594" t="s">
        <v>1542</v>
      </c>
      <c r="E50" s="588" t="s">
        <v>1543</v>
      </c>
      <c r="F50" s="584">
        <v>2017730010090</v>
      </c>
      <c r="G50" s="585" t="s">
        <v>1544</v>
      </c>
      <c r="H50" s="585" t="s">
        <v>1552</v>
      </c>
      <c r="I50" s="585" t="s">
        <v>1553</v>
      </c>
      <c r="J50" s="586">
        <v>1</v>
      </c>
      <c r="K50" s="588" t="s">
        <v>1536</v>
      </c>
      <c r="L50" s="217">
        <f t="shared" si="1"/>
        <v>40000</v>
      </c>
      <c r="M50" s="217">
        <v>0</v>
      </c>
      <c r="N50" s="217">
        <v>40000</v>
      </c>
      <c r="O50" s="217">
        <v>0</v>
      </c>
      <c r="P50" s="217">
        <v>0</v>
      </c>
      <c r="Q50" s="217">
        <v>0</v>
      </c>
      <c r="R50" s="217">
        <v>0</v>
      </c>
      <c r="S50" s="217">
        <v>0</v>
      </c>
      <c r="T50" s="217">
        <v>0</v>
      </c>
      <c r="U50" s="217">
        <v>0</v>
      </c>
      <c r="V50" s="217">
        <v>0</v>
      </c>
      <c r="W50" s="217">
        <v>0</v>
      </c>
      <c r="X50" s="217">
        <v>0</v>
      </c>
      <c r="Y50" s="217">
        <v>0</v>
      </c>
      <c r="Z50" s="217">
        <v>0</v>
      </c>
      <c r="AA50" s="217">
        <v>0</v>
      </c>
      <c r="AB50" s="217">
        <v>0</v>
      </c>
      <c r="AC50" s="217">
        <v>0</v>
      </c>
      <c r="AD50" s="95" t="s">
        <v>187</v>
      </c>
      <c r="AE50" s="587" t="s">
        <v>1497</v>
      </c>
      <c r="AF50" s="588" t="s">
        <v>1498</v>
      </c>
      <c r="AG50" s="217">
        <f t="shared" si="0"/>
        <v>22400</v>
      </c>
      <c r="AH50" s="217">
        <v>0</v>
      </c>
      <c r="AI50" s="217">
        <v>22400</v>
      </c>
      <c r="AJ50" s="553">
        <v>0</v>
      </c>
      <c r="AK50" s="553">
        <v>0</v>
      </c>
      <c r="AL50" s="553">
        <v>0</v>
      </c>
      <c r="AM50" s="553">
        <v>0</v>
      </c>
      <c r="AN50" s="553">
        <v>0</v>
      </c>
      <c r="AO50" s="553">
        <v>0</v>
      </c>
      <c r="AP50" s="553">
        <v>0</v>
      </c>
      <c r="AQ50" s="553">
        <v>0</v>
      </c>
      <c r="AR50" s="553">
        <v>0</v>
      </c>
      <c r="AS50" s="553">
        <v>0</v>
      </c>
      <c r="AT50" s="553">
        <v>0</v>
      </c>
      <c r="AU50" s="553">
        <v>0</v>
      </c>
      <c r="AV50" s="553">
        <v>0</v>
      </c>
      <c r="AW50" s="553">
        <v>0</v>
      </c>
      <c r="AX50" s="553">
        <v>0</v>
      </c>
    </row>
    <row r="51" spans="2:50" s="581" customFormat="1" ht="56.25" x14ac:dyDescent="0.15">
      <c r="B51" s="588" t="s">
        <v>830</v>
      </c>
      <c r="C51" s="588" t="s">
        <v>1490</v>
      </c>
      <c r="D51" s="594" t="s">
        <v>1554</v>
      </c>
      <c r="E51" s="588" t="s">
        <v>1555</v>
      </c>
      <c r="F51" s="584">
        <v>2017730010089</v>
      </c>
      <c r="G51" s="585" t="s">
        <v>1556</v>
      </c>
      <c r="H51" s="585" t="s">
        <v>1557</v>
      </c>
      <c r="I51" s="585" t="s">
        <v>1558</v>
      </c>
      <c r="J51" s="586">
        <v>5</v>
      </c>
      <c r="K51" s="588" t="s">
        <v>1536</v>
      </c>
      <c r="L51" s="217">
        <f t="shared" si="1"/>
        <v>55000</v>
      </c>
      <c r="M51" s="217">
        <v>0</v>
      </c>
      <c r="N51" s="217">
        <v>55000</v>
      </c>
      <c r="O51" s="217">
        <v>0</v>
      </c>
      <c r="P51" s="217">
        <v>0</v>
      </c>
      <c r="Q51" s="217">
        <v>0</v>
      </c>
      <c r="R51" s="217">
        <v>0</v>
      </c>
      <c r="S51" s="217">
        <v>0</v>
      </c>
      <c r="T51" s="217">
        <v>0</v>
      </c>
      <c r="U51" s="217">
        <v>0</v>
      </c>
      <c r="V51" s="217">
        <v>0</v>
      </c>
      <c r="W51" s="217">
        <v>0</v>
      </c>
      <c r="X51" s="217">
        <v>0</v>
      </c>
      <c r="Y51" s="217">
        <v>0</v>
      </c>
      <c r="Z51" s="217">
        <v>0</v>
      </c>
      <c r="AA51" s="217">
        <v>0</v>
      </c>
      <c r="AB51" s="217">
        <v>0</v>
      </c>
      <c r="AC51" s="217">
        <v>0</v>
      </c>
      <c r="AD51" s="95" t="s">
        <v>187</v>
      </c>
      <c r="AE51" s="587" t="s">
        <v>1497</v>
      </c>
      <c r="AF51" s="588" t="s">
        <v>1498</v>
      </c>
      <c r="AG51" s="217">
        <f t="shared" si="0"/>
        <v>0</v>
      </c>
      <c r="AH51" s="217">
        <v>0</v>
      </c>
      <c r="AI51" s="217">
        <v>0</v>
      </c>
      <c r="AJ51" s="553">
        <v>0</v>
      </c>
      <c r="AK51" s="553">
        <v>0</v>
      </c>
      <c r="AL51" s="553">
        <v>0</v>
      </c>
      <c r="AM51" s="553">
        <v>0</v>
      </c>
      <c r="AN51" s="553">
        <v>0</v>
      </c>
      <c r="AO51" s="553">
        <v>0</v>
      </c>
      <c r="AP51" s="553">
        <v>0</v>
      </c>
      <c r="AQ51" s="553">
        <v>0</v>
      </c>
      <c r="AR51" s="553">
        <v>0</v>
      </c>
      <c r="AS51" s="553">
        <v>0</v>
      </c>
      <c r="AT51" s="553">
        <v>0</v>
      </c>
      <c r="AU51" s="553">
        <v>0</v>
      </c>
      <c r="AV51" s="553">
        <v>0</v>
      </c>
      <c r="AW51" s="553">
        <v>0</v>
      </c>
      <c r="AX51" s="553">
        <v>0</v>
      </c>
    </row>
    <row r="52" spans="2:50" s="581" customFormat="1" ht="67.5" x14ac:dyDescent="0.15">
      <c r="B52" s="588" t="s">
        <v>830</v>
      </c>
      <c r="C52" s="588" t="s">
        <v>1490</v>
      </c>
      <c r="D52" s="594" t="s">
        <v>1554</v>
      </c>
      <c r="E52" s="588" t="s">
        <v>1555</v>
      </c>
      <c r="F52" s="584">
        <v>2017730010089</v>
      </c>
      <c r="G52" s="585" t="s">
        <v>1556</v>
      </c>
      <c r="H52" s="585" t="s">
        <v>1559</v>
      </c>
      <c r="I52" s="585" t="s">
        <v>1560</v>
      </c>
      <c r="J52" s="586">
        <v>1</v>
      </c>
      <c r="K52" s="588" t="s">
        <v>1536</v>
      </c>
      <c r="L52" s="217">
        <f t="shared" si="1"/>
        <v>0</v>
      </c>
      <c r="M52" s="217">
        <v>0</v>
      </c>
      <c r="N52" s="217">
        <v>0</v>
      </c>
      <c r="O52" s="217">
        <v>0</v>
      </c>
      <c r="P52" s="217">
        <v>0</v>
      </c>
      <c r="Q52" s="217">
        <v>0</v>
      </c>
      <c r="R52" s="217">
        <v>0</v>
      </c>
      <c r="S52" s="217">
        <v>0</v>
      </c>
      <c r="T52" s="217">
        <v>0</v>
      </c>
      <c r="U52" s="217">
        <v>0</v>
      </c>
      <c r="V52" s="217">
        <v>0</v>
      </c>
      <c r="W52" s="217">
        <v>0</v>
      </c>
      <c r="X52" s="217">
        <v>0</v>
      </c>
      <c r="Y52" s="217">
        <v>0</v>
      </c>
      <c r="Z52" s="217">
        <v>0</v>
      </c>
      <c r="AA52" s="217">
        <v>0</v>
      </c>
      <c r="AB52" s="217">
        <v>0</v>
      </c>
      <c r="AC52" s="217">
        <v>0</v>
      </c>
      <c r="AD52" s="95" t="s">
        <v>187</v>
      </c>
      <c r="AE52" s="587" t="s">
        <v>1497</v>
      </c>
      <c r="AF52" s="588" t="s">
        <v>1498</v>
      </c>
      <c r="AG52" s="217">
        <f t="shared" si="0"/>
        <v>0</v>
      </c>
      <c r="AH52" s="217">
        <v>0</v>
      </c>
      <c r="AI52" s="217">
        <v>0</v>
      </c>
      <c r="AJ52" s="553">
        <v>0</v>
      </c>
      <c r="AK52" s="553">
        <v>0</v>
      </c>
      <c r="AL52" s="553">
        <v>0</v>
      </c>
      <c r="AM52" s="553">
        <v>0</v>
      </c>
      <c r="AN52" s="553">
        <v>0</v>
      </c>
      <c r="AO52" s="553">
        <v>0</v>
      </c>
      <c r="AP52" s="553">
        <v>0</v>
      </c>
      <c r="AQ52" s="553">
        <v>0</v>
      </c>
      <c r="AR52" s="553">
        <v>0</v>
      </c>
      <c r="AS52" s="553">
        <v>0</v>
      </c>
      <c r="AT52" s="553">
        <v>0</v>
      </c>
      <c r="AU52" s="553">
        <v>0</v>
      </c>
      <c r="AV52" s="553">
        <v>0</v>
      </c>
      <c r="AW52" s="553">
        <v>0</v>
      </c>
      <c r="AX52" s="553">
        <v>0</v>
      </c>
    </row>
    <row r="53" spans="2:50" s="581" customFormat="1" ht="67.5" x14ac:dyDescent="0.15">
      <c r="B53" s="588" t="s">
        <v>830</v>
      </c>
      <c r="C53" s="588" t="s">
        <v>1490</v>
      </c>
      <c r="D53" s="594" t="s">
        <v>1554</v>
      </c>
      <c r="E53" s="588" t="s">
        <v>1555</v>
      </c>
      <c r="F53" s="584">
        <v>2017730010089</v>
      </c>
      <c r="G53" s="585" t="s">
        <v>1556</v>
      </c>
      <c r="H53" s="585" t="s">
        <v>1561</v>
      </c>
      <c r="I53" s="585" t="s">
        <v>1562</v>
      </c>
      <c r="J53" s="586">
        <v>10</v>
      </c>
      <c r="K53" s="588" t="s">
        <v>1536</v>
      </c>
      <c r="L53" s="217">
        <f t="shared" si="1"/>
        <v>55000</v>
      </c>
      <c r="M53" s="217">
        <v>0</v>
      </c>
      <c r="N53" s="217">
        <v>55000</v>
      </c>
      <c r="O53" s="217">
        <v>0</v>
      </c>
      <c r="P53" s="217">
        <v>0</v>
      </c>
      <c r="Q53" s="217">
        <v>0</v>
      </c>
      <c r="R53" s="217">
        <v>0</v>
      </c>
      <c r="S53" s="217">
        <v>0</v>
      </c>
      <c r="T53" s="217">
        <v>0</v>
      </c>
      <c r="U53" s="217">
        <v>0</v>
      </c>
      <c r="V53" s="217">
        <v>0</v>
      </c>
      <c r="W53" s="217">
        <v>0</v>
      </c>
      <c r="X53" s="217">
        <v>0</v>
      </c>
      <c r="Y53" s="217">
        <v>0</v>
      </c>
      <c r="Z53" s="217">
        <v>0</v>
      </c>
      <c r="AA53" s="217">
        <v>0</v>
      </c>
      <c r="AB53" s="217">
        <v>0</v>
      </c>
      <c r="AC53" s="217">
        <v>0</v>
      </c>
      <c r="AD53" s="95" t="s">
        <v>187</v>
      </c>
      <c r="AE53" s="587" t="s">
        <v>1497</v>
      </c>
      <c r="AF53" s="588" t="s">
        <v>1498</v>
      </c>
      <c r="AG53" s="217">
        <f t="shared" si="0"/>
        <v>0</v>
      </c>
      <c r="AH53" s="217">
        <v>0</v>
      </c>
      <c r="AI53" s="217">
        <v>0</v>
      </c>
      <c r="AJ53" s="553">
        <v>0</v>
      </c>
      <c r="AK53" s="553">
        <v>0</v>
      </c>
      <c r="AL53" s="553">
        <v>0</v>
      </c>
      <c r="AM53" s="553">
        <v>0</v>
      </c>
      <c r="AN53" s="553">
        <v>0</v>
      </c>
      <c r="AO53" s="553">
        <v>0</v>
      </c>
      <c r="AP53" s="553">
        <v>0</v>
      </c>
      <c r="AQ53" s="553">
        <v>0</v>
      </c>
      <c r="AR53" s="553">
        <v>0</v>
      </c>
      <c r="AS53" s="553">
        <v>0</v>
      </c>
      <c r="AT53" s="553">
        <v>0</v>
      </c>
      <c r="AU53" s="553">
        <v>0</v>
      </c>
      <c r="AV53" s="553">
        <v>0</v>
      </c>
      <c r="AW53" s="553">
        <v>0</v>
      </c>
      <c r="AX53" s="553">
        <v>0</v>
      </c>
    </row>
    <row r="54" spans="2:50" s="581" customFormat="1" ht="123.75" x14ac:dyDescent="0.15">
      <c r="B54" s="588" t="s">
        <v>830</v>
      </c>
      <c r="C54" s="588" t="s">
        <v>1490</v>
      </c>
      <c r="D54" s="594" t="s">
        <v>1563</v>
      </c>
      <c r="E54" s="588" t="s">
        <v>1564</v>
      </c>
      <c r="F54" s="584">
        <v>2017730010088</v>
      </c>
      <c r="G54" s="585" t="s">
        <v>1565</v>
      </c>
      <c r="H54" s="585" t="s">
        <v>1566</v>
      </c>
      <c r="I54" s="585" t="s">
        <v>1567</v>
      </c>
      <c r="J54" s="586">
        <v>10</v>
      </c>
      <c r="K54" s="588" t="s">
        <v>1536</v>
      </c>
      <c r="L54" s="217">
        <f>SUM(M54:AC54)</f>
        <v>30000</v>
      </c>
      <c r="M54" s="217">
        <v>0</v>
      </c>
      <c r="N54" s="217">
        <v>30000</v>
      </c>
      <c r="O54" s="217">
        <v>0</v>
      </c>
      <c r="P54" s="217">
        <v>0</v>
      </c>
      <c r="Q54" s="217">
        <v>0</v>
      </c>
      <c r="R54" s="217">
        <v>0</v>
      </c>
      <c r="S54" s="217">
        <v>0</v>
      </c>
      <c r="T54" s="217">
        <v>0</v>
      </c>
      <c r="U54" s="217">
        <v>0</v>
      </c>
      <c r="V54" s="217">
        <v>0</v>
      </c>
      <c r="W54" s="217">
        <v>0</v>
      </c>
      <c r="X54" s="217">
        <v>0</v>
      </c>
      <c r="Y54" s="217">
        <v>0</v>
      </c>
      <c r="Z54" s="217">
        <v>0</v>
      </c>
      <c r="AA54" s="217">
        <v>0</v>
      </c>
      <c r="AB54" s="217">
        <v>0</v>
      </c>
      <c r="AC54" s="217">
        <v>0</v>
      </c>
      <c r="AD54" s="95" t="s">
        <v>187</v>
      </c>
      <c r="AE54" s="587" t="s">
        <v>1497</v>
      </c>
      <c r="AF54" s="588" t="s">
        <v>1498</v>
      </c>
      <c r="AG54" s="217">
        <f t="shared" si="0"/>
        <v>30750</v>
      </c>
      <c r="AH54" s="217">
        <v>0</v>
      </c>
      <c r="AI54" s="217">
        <v>30750</v>
      </c>
      <c r="AJ54" s="553">
        <v>0</v>
      </c>
      <c r="AK54" s="553">
        <v>0</v>
      </c>
      <c r="AL54" s="553">
        <v>0</v>
      </c>
      <c r="AM54" s="553">
        <v>0</v>
      </c>
      <c r="AN54" s="553">
        <v>0</v>
      </c>
      <c r="AO54" s="553">
        <v>0</v>
      </c>
      <c r="AP54" s="553">
        <v>0</v>
      </c>
      <c r="AQ54" s="553">
        <v>0</v>
      </c>
      <c r="AR54" s="553">
        <v>0</v>
      </c>
      <c r="AS54" s="553">
        <v>0</v>
      </c>
      <c r="AT54" s="553">
        <v>0</v>
      </c>
      <c r="AU54" s="553">
        <v>0</v>
      </c>
      <c r="AV54" s="553">
        <v>0</v>
      </c>
      <c r="AW54" s="553">
        <v>0</v>
      </c>
      <c r="AX54" s="553">
        <v>0</v>
      </c>
    </row>
    <row r="55" spans="2:50" s="581" customFormat="1" ht="90" x14ac:dyDescent="0.15">
      <c r="B55" s="588" t="s">
        <v>830</v>
      </c>
      <c r="C55" s="588" t="s">
        <v>1490</v>
      </c>
      <c r="D55" s="594" t="s">
        <v>1563</v>
      </c>
      <c r="E55" s="588" t="s">
        <v>1564</v>
      </c>
      <c r="F55" s="584">
        <v>2017730010088</v>
      </c>
      <c r="G55" s="585" t="s">
        <v>1565</v>
      </c>
      <c r="H55" s="585" t="s">
        <v>1568</v>
      </c>
      <c r="I55" s="585" t="s">
        <v>1569</v>
      </c>
      <c r="J55" s="586">
        <v>2</v>
      </c>
      <c r="K55" s="588" t="s">
        <v>1536</v>
      </c>
      <c r="L55" s="217">
        <f t="shared" si="1"/>
        <v>40000</v>
      </c>
      <c r="M55" s="217">
        <v>0</v>
      </c>
      <c r="N55" s="217">
        <v>40000</v>
      </c>
      <c r="O55" s="217">
        <v>0</v>
      </c>
      <c r="P55" s="217">
        <v>0</v>
      </c>
      <c r="Q55" s="217">
        <v>0</v>
      </c>
      <c r="R55" s="217">
        <v>0</v>
      </c>
      <c r="S55" s="217">
        <v>0</v>
      </c>
      <c r="T55" s="217">
        <v>0</v>
      </c>
      <c r="U55" s="217">
        <v>0</v>
      </c>
      <c r="V55" s="217">
        <v>0</v>
      </c>
      <c r="W55" s="217">
        <v>0</v>
      </c>
      <c r="X55" s="217">
        <v>0</v>
      </c>
      <c r="Y55" s="217">
        <v>0</v>
      </c>
      <c r="Z55" s="217">
        <v>0</v>
      </c>
      <c r="AA55" s="217">
        <v>0</v>
      </c>
      <c r="AB55" s="217">
        <v>0</v>
      </c>
      <c r="AC55" s="217">
        <v>0</v>
      </c>
      <c r="AD55" s="95" t="s">
        <v>187</v>
      </c>
      <c r="AE55" s="587" t="s">
        <v>1497</v>
      </c>
      <c r="AF55" s="588" t="s">
        <v>1498</v>
      </c>
      <c r="AG55" s="217">
        <f t="shared" si="0"/>
        <v>49600</v>
      </c>
      <c r="AH55" s="217">
        <v>0</v>
      </c>
      <c r="AI55" s="217">
        <v>49600</v>
      </c>
      <c r="AJ55" s="553">
        <v>0</v>
      </c>
      <c r="AK55" s="553">
        <v>0</v>
      </c>
      <c r="AL55" s="553">
        <v>0</v>
      </c>
      <c r="AM55" s="553">
        <v>0</v>
      </c>
      <c r="AN55" s="553">
        <v>0</v>
      </c>
      <c r="AO55" s="553">
        <v>0</v>
      </c>
      <c r="AP55" s="553">
        <v>0</v>
      </c>
      <c r="AQ55" s="553">
        <v>0</v>
      </c>
      <c r="AR55" s="553">
        <v>0</v>
      </c>
      <c r="AS55" s="553">
        <v>0</v>
      </c>
      <c r="AT55" s="553">
        <v>0</v>
      </c>
      <c r="AU55" s="553">
        <v>0</v>
      </c>
      <c r="AV55" s="553">
        <v>0</v>
      </c>
      <c r="AW55" s="553">
        <v>0</v>
      </c>
      <c r="AX55" s="553">
        <v>0</v>
      </c>
    </row>
    <row r="56" spans="2:50" s="581" customFormat="1" ht="78.75" x14ac:dyDescent="0.15">
      <c r="B56" s="588" t="s">
        <v>830</v>
      </c>
      <c r="C56" s="588" t="s">
        <v>1490</v>
      </c>
      <c r="D56" s="594" t="s">
        <v>1563</v>
      </c>
      <c r="E56" s="588" t="s">
        <v>1564</v>
      </c>
      <c r="F56" s="584">
        <v>2017730010088</v>
      </c>
      <c r="G56" s="585" t="s">
        <v>1565</v>
      </c>
      <c r="H56" s="585" t="s">
        <v>1570</v>
      </c>
      <c r="I56" s="585" t="s">
        <v>1571</v>
      </c>
      <c r="J56" s="586">
        <v>2</v>
      </c>
      <c r="K56" s="588" t="s">
        <v>1536</v>
      </c>
      <c r="L56" s="217">
        <f t="shared" si="1"/>
        <v>60000</v>
      </c>
      <c r="M56" s="217">
        <v>0</v>
      </c>
      <c r="N56" s="217">
        <v>60000</v>
      </c>
      <c r="O56" s="217">
        <v>0</v>
      </c>
      <c r="P56" s="217">
        <v>0</v>
      </c>
      <c r="Q56" s="217">
        <v>0</v>
      </c>
      <c r="R56" s="217">
        <v>0</v>
      </c>
      <c r="S56" s="217">
        <v>0</v>
      </c>
      <c r="T56" s="217">
        <v>0</v>
      </c>
      <c r="U56" s="217">
        <v>0</v>
      </c>
      <c r="V56" s="217">
        <v>0</v>
      </c>
      <c r="W56" s="217">
        <v>0</v>
      </c>
      <c r="X56" s="217">
        <v>0</v>
      </c>
      <c r="Y56" s="217">
        <v>0</v>
      </c>
      <c r="Z56" s="217">
        <v>0</v>
      </c>
      <c r="AA56" s="217">
        <v>0</v>
      </c>
      <c r="AB56" s="217">
        <v>0</v>
      </c>
      <c r="AC56" s="217">
        <v>0</v>
      </c>
      <c r="AD56" s="95" t="s">
        <v>187</v>
      </c>
      <c r="AE56" s="587" t="s">
        <v>1497</v>
      </c>
      <c r="AF56" s="588" t="s">
        <v>1498</v>
      </c>
      <c r="AG56" s="217">
        <f t="shared" si="0"/>
        <v>49940</v>
      </c>
      <c r="AH56" s="217">
        <v>0</v>
      </c>
      <c r="AI56" s="217">
        <v>49940</v>
      </c>
      <c r="AJ56" s="553">
        <v>0</v>
      </c>
      <c r="AK56" s="553">
        <v>0</v>
      </c>
      <c r="AL56" s="553">
        <v>0</v>
      </c>
      <c r="AM56" s="553">
        <v>0</v>
      </c>
      <c r="AN56" s="553">
        <v>0</v>
      </c>
      <c r="AO56" s="553">
        <v>0</v>
      </c>
      <c r="AP56" s="553">
        <v>0</v>
      </c>
      <c r="AQ56" s="553">
        <v>0</v>
      </c>
      <c r="AR56" s="553">
        <v>0</v>
      </c>
      <c r="AS56" s="553">
        <v>0</v>
      </c>
      <c r="AT56" s="553">
        <v>0</v>
      </c>
      <c r="AU56" s="553">
        <v>0</v>
      </c>
      <c r="AV56" s="553">
        <v>0</v>
      </c>
      <c r="AW56" s="553">
        <v>0</v>
      </c>
      <c r="AX56" s="553">
        <v>0</v>
      </c>
    </row>
    <row r="57" spans="2:50" s="581" customFormat="1" ht="110.1" customHeight="1" x14ac:dyDescent="0.15">
      <c r="B57" s="588" t="s">
        <v>830</v>
      </c>
      <c r="C57" s="588" t="s">
        <v>1490</v>
      </c>
      <c r="D57" s="594" t="s">
        <v>1572</v>
      </c>
      <c r="E57" s="588" t="s">
        <v>1573</v>
      </c>
      <c r="F57" s="584">
        <v>2017730010082</v>
      </c>
      <c r="G57" s="595" t="s">
        <v>1574</v>
      </c>
      <c r="H57" s="595" t="s">
        <v>1575</v>
      </c>
      <c r="I57" s="585" t="s">
        <v>1576</v>
      </c>
      <c r="J57" s="586">
        <v>250</v>
      </c>
      <c r="K57" s="588" t="s">
        <v>1577</v>
      </c>
      <c r="L57" s="217">
        <f t="shared" si="1"/>
        <v>65000</v>
      </c>
      <c r="M57" s="217">
        <v>0</v>
      </c>
      <c r="N57" s="217">
        <v>65000</v>
      </c>
      <c r="O57" s="217">
        <v>0</v>
      </c>
      <c r="P57" s="217">
        <v>0</v>
      </c>
      <c r="Q57" s="217">
        <v>0</v>
      </c>
      <c r="R57" s="217">
        <v>0</v>
      </c>
      <c r="S57" s="217">
        <v>0</v>
      </c>
      <c r="T57" s="217">
        <v>0</v>
      </c>
      <c r="U57" s="217">
        <v>0</v>
      </c>
      <c r="V57" s="217">
        <v>0</v>
      </c>
      <c r="W57" s="217">
        <v>0</v>
      </c>
      <c r="X57" s="217">
        <v>0</v>
      </c>
      <c r="Y57" s="217">
        <v>0</v>
      </c>
      <c r="Z57" s="217">
        <v>0</v>
      </c>
      <c r="AA57" s="217">
        <v>0</v>
      </c>
      <c r="AB57" s="217">
        <v>0</v>
      </c>
      <c r="AC57" s="217">
        <v>0</v>
      </c>
      <c r="AD57" s="95" t="s">
        <v>187</v>
      </c>
      <c r="AE57" s="587" t="s">
        <v>1497</v>
      </c>
      <c r="AF57" s="588" t="s">
        <v>1498</v>
      </c>
      <c r="AG57" s="217">
        <f t="shared" si="0"/>
        <v>34030</v>
      </c>
      <c r="AH57" s="217">
        <v>0</v>
      </c>
      <c r="AI57" s="217">
        <v>34030</v>
      </c>
      <c r="AJ57" s="553">
        <v>0</v>
      </c>
      <c r="AK57" s="553">
        <v>0</v>
      </c>
      <c r="AL57" s="553">
        <v>0</v>
      </c>
      <c r="AM57" s="553">
        <v>0</v>
      </c>
      <c r="AN57" s="553">
        <v>0</v>
      </c>
      <c r="AO57" s="553">
        <v>0</v>
      </c>
      <c r="AP57" s="553">
        <v>0</v>
      </c>
      <c r="AQ57" s="553">
        <v>0</v>
      </c>
      <c r="AR57" s="553">
        <v>0</v>
      </c>
      <c r="AS57" s="553">
        <v>0</v>
      </c>
      <c r="AT57" s="553">
        <v>0</v>
      </c>
      <c r="AU57" s="553">
        <v>0</v>
      </c>
      <c r="AV57" s="553">
        <v>0</v>
      </c>
      <c r="AW57" s="553">
        <v>0</v>
      </c>
      <c r="AX57" s="553">
        <v>0</v>
      </c>
    </row>
    <row r="58" spans="2:50" s="581" customFormat="1" ht="110.1" customHeight="1" x14ac:dyDescent="0.15">
      <c r="B58" s="588" t="s">
        <v>830</v>
      </c>
      <c r="C58" s="588" t="s">
        <v>1490</v>
      </c>
      <c r="D58" s="594" t="s">
        <v>1572</v>
      </c>
      <c r="E58" s="588" t="s">
        <v>1573</v>
      </c>
      <c r="F58" s="584">
        <v>2017730010082</v>
      </c>
      <c r="G58" s="595" t="s">
        <v>1574</v>
      </c>
      <c r="H58" s="595" t="s">
        <v>1578</v>
      </c>
      <c r="I58" s="585" t="s">
        <v>1579</v>
      </c>
      <c r="J58" s="586">
        <v>5</v>
      </c>
      <c r="K58" s="588" t="s">
        <v>1577</v>
      </c>
      <c r="L58" s="217">
        <f t="shared" si="1"/>
        <v>0</v>
      </c>
      <c r="M58" s="217">
        <v>0</v>
      </c>
      <c r="N58" s="217">
        <v>0</v>
      </c>
      <c r="O58" s="217">
        <v>0</v>
      </c>
      <c r="P58" s="217">
        <v>0</v>
      </c>
      <c r="Q58" s="217">
        <v>0</v>
      </c>
      <c r="R58" s="217">
        <v>0</v>
      </c>
      <c r="S58" s="217">
        <v>0</v>
      </c>
      <c r="T58" s="217">
        <v>0</v>
      </c>
      <c r="U58" s="217">
        <v>0</v>
      </c>
      <c r="V58" s="217">
        <v>0</v>
      </c>
      <c r="W58" s="217">
        <v>0</v>
      </c>
      <c r="X58" s="217">
        <v>0</v>
      </c>
      <c r="Y58" s="217">
        <v>0</v>
      </c>
      <c r="Z58" s="217">
        <v>0</v>
      </c>
      <c r="AA58" s="217">
        <v>0</v>
      </c>
      <c r="AB58" s="217">
        <v>0</v>
      </c>
      <c r="AC58" s="217">
        <v>0</v>
      </c>
      <c r="AD58" s="95" t="s">
        <v>187</v>
      </c>
      <c r="AE58" s="587" t="s">
        <v>1497</v>
      </c>
      <c r="AF58" s="588" t="s">
        <v>1498</v>
      </c>
      <c r="AG58" s="217">
        <f t="shared" si="0"/>
        <v>0</v>
      </c>
      <c r="AH58" s="217">
        <v>0</v>
      </c>
      <c r="AI58" s="217">
        <v>0</v>
      </c>
      <c r="AJ58" s="553">
        <v>0</v>
      </c>
      <c r="AK58" s="553">
        <v>0</v>
      </c>
      <c r="AL58" s="553">
        <v>0</v>
      </c>
      <c r="AM58" s="553">
        <v>0</v>
      </c>
      <c r="AN58" s="553">
        <v>0</v>
      </c>
      <c r="AO58" s="553">
        <v>0</v>
      </c>
      <c r="AP58" s="553">
        <v>0</v>
      </c>
      <c r="AQ58" s="553">
        <v>0</v>
      </c>
      <c r="AR58" s="553">
        <v>0</v>
      </c>
      <c r="AS58" s="553">
        <v>0</v>
      </c>
      <c r="AT58" s="553">
        <v>0</v>
      </c>
      <c r="AU58" s="553">
        <v>0</v>
      </c>
      <c r="AV58" s="553">
        <v>0</v>
      </c>
      <c r="AW58" s="553">
        <v>0</v>
      </c>
      <c r="AX58" s="553">
        <v>0</v>
      </c>
    </row>
    <row r="59" spans="2:50" s="581" customFormat="1" ht="110.1" customHeight="1" x14ac:dyDescent="0.15">
      <c r="B59" s="588" t="s">
        <v>830</v>
      </c>
      <c r="C59" s="588" t="s">
        <v>1490</v>
      </c>
      <c r="D59" s="594" t="s">
        <v>1572</v>
      </c>
      <c r="E59" s="588" t="s">
        <v>1573</v>
      </c>
      <c r="F59" s="584">
        <v>2017730010082</v>
      </c>
      <c r="G59" s="595" t="s">
        <v>1574</v>
      </c>
      <c r="H59" s="595" t="s">
        <v>1580</v>
      </c>
      <c r="I59" s="585" t="s">
        <v>1581</v>
      </c>
      <c r="J59" s="586">
        <v>40</v>
      </c>
      <c r="K59" s="588" t="s">
        <v>1577</v>
      </c>
      <c r="L59" s="217">
        <f t="shared" si="1"/>
        <v>50000</v>
      </c>
      <c r="M59" s="217">
        <v>0</v>
      </c>
      <c r="N59" s="217">
        <v>50000</v>
      </c>
      <c r="O59" s="217">
        <v>0</v>
      </c>
      <c r="P59" s="217">
        <v>0</v>
      </c>
      <c r="Q59" s="217">
        <v>0</v>
      </c>
      <c r="R59" s="217">
        <v>0</v>
      </c>
      <c r="S59" s="217">
        <v>0</v>
      </c>
      <c r="T59" s="217">
        <v>0</v>
      </c>
      <c r="U59" s="217">
        <v>0</v>
      </c>
      <c r="V59" s="217">
        <v>0</v>
      </c>
      <c r="W59" s="217">
        <v>0</v>
      </c>
      <c r="X59" s="217">
        <v>0</v>
      </c>
      <c r="Y59" s="217">
        <v>0</v>
      </c>
      <c r="Z59" s="217">
        <v>0</v>
      </c>
      <c r="AA59" s="217">
        <v>0</v>
      </c>
      <c r="AB59" s="217">
        <v>0</v>
      </c>
      <c r="AC59" s="217">
        <v>0</v>
      </c>
      <c r="AD59" s="95" t="s">
        <v>187</v>
      </c>
      <c r="AE59" s="587" t="s">
        <v>1497</v>
      </c>
      <c r="AF59" s="588" t="s">
        <v>1498</v>
      </c>
      <c r="AG59" s="217">
        <f t="shared" si="0"/>
        <v>22000</v>
      </c>
      <c r="AH59" s="217">
        <v>0</v>
      </c>
      <c r="AI59" s="217">
        <v>22000</v>
      </c>
      <c r="AJ59" s="553">
        <v>0</v>
      </c>
      <c r="AK59" s="553">
        <v>0</v>
      </c>
      <c r="AL59" s="553">
        <v>0</v>
      </c>
      <c r="AM59" s="553">
        <v>0</v>
      </c>
      <c r="AN59" s="553">
        <v>0</v>
      </c>
      <c r="AO59" s="553">
        <v>0</v>
      </c>
      <c r="AP59" s="553">
        <v>0</v>
      </c>
      <c r="AQ59" s="553">
        <v>0</v>
      </c>
      <c r="AR59" s="553">
        <v>0</v>
      </c>
      <c r="AS59" s="553">
        <v>0</v>
      </c>
      <c r="AT59" s="553">
        <v>0</v>
      </c>
      <c r="AU59" s="553">
        <v>0</v>
      </c>
      <c r="AV59" s="553">
        <v>0</v>
      </c>
      <c r="AW59" s="553">
        <v>0</v>
      </c>
      <c r="AX59" s="553">
        <v>0</v>
      </c>
    </row>
    <row r="60" spans="2:50" s="581" customFormat="1" ht="110.1" customHeight="1" x14ac:dyDescent="0.15">
      <c r="B60" s="588" t="s">
        <v>830</v>
      </c>
      <c r="C60" s="588" t="s">
        <v>1490</v>
      </c>
      <c r="D60" s="594" t="s">
        <v>1572</v>
      </c>
      <c r="E60" s="588" t="s">
        <v>1573</v>
      </c>
      <c r="F60" s="584">
        <v>2017730010082</v>
      </c>
      <c r="G60" s="595" t="s">
        <v>1574</v>
      </c>
      <c r="H60" s="595" t="s">
        <v>1582</v>
      </c>
      <c r="I60" s="585" t="s">
        <v>1583</v>
      </c>
      <c r="J60" s="586">
        <v>10</v>
      </c>
      <c r="K60" s="588" t="s">
        <v>1577</v>
      </c>
      <c r="L60" s="217">
        <f t="shared" si="1"/>
        <v>40000</v>
      </c>
      <c r="M60" s="217">
        <v>0</v>
      </c>
      <c r="N60" s="217">
        <v>40000</v>
      </c>
      <c r="O60" s="217">
        <v>0</v>
      </c>
      <c r="P60" s="217">
        <v>0</v>
      </c>
      <c r="Q60" s="217">
        <v>0</v>
      </c>
      <c r="R60" s="217">
        <v>0</v>
      </c>
      <c r="S60" s="217">
        <v>0</v>
      </c>
      <c r="T60" s="217">
        <v>0</v>
      </c>
      <c r="U60" s="217">
        <v>0</v>
      </c>
      <c r="V60" s="217">
        <v>0</v>
      </c>
      <c r="W60" s="217">
        <v>0</v>
      </c>
      <c r="X60" s="217">
        <v>0</v>
      </c>
      <c r="Y60" s="217">
        <v>0</v>
      </c>
      <c r="Z60" s="217">
        <v>0</v>
      </c>
      <c r="AA60" s="217">
        <v>0</v>
      </c>
      <c r="AB60" s="217">
        <v>0</v>
      </c>
      <c r="AC60" s="217">
        <v>0</v>
      </c>
      <c r="AD60" s="95" t="s">
        <v>187</v>
      </c>
      <c r="AE60" s="587" t="s">
        <v>1497</v>
      </c>
      <c r="AF60" s="588" t="s">
        <v>1498</v>
      </c>
      <c r="AG60" s="217">
        <f t="shared" si="0"/>
        <v>26000</v>
      </c>
      <c r="AH60" s="217">
        <v>0</v>
      </c>
      <c r="AI60" s="217">
        <v>26000</v>
      </c>
      <c r="AJ60" s="553">
        <v>0</v>
      </c>
      <c r="AK60" s="553">
        <v>0</v>
      </c>
      <c r="AL60" s="553">
        <v>0</v>
      </c>
      <c r="AM60" s="553">
        <v>0</v>
      </c>
      <c r="AN60" s="553">
        <v>0</v>
      </c>
      <c r="AO60" s="553">
        <v>0</v>
      </c>
      <c r="AP60" s="553">
        <v>0</v>
      </c>
      <c r="AQ60" s="553">
        <v>0</v>
      </c>
      <c r="AR60" s="553">
        <v>0</v>
      </c>
      <c r="AS60" s="553">
        <v>0</v>
      </c>
      <c r="AT60" s="553">
        <v>0</v>
      </c>
      <c r="AU60" s="553">
        <v>0</v>
      </c>
      <c r="AV60" s="553">
        <v>0</v>
      </c>
      <c r="AW60" s="553">
        <v>0</v>
      </c>
      <c r="AX60" s="553">
        <v>0</v>
      </c>
    </row>
    <row r="61" spans="2:50" s="581" customFormat="1" ht="110.1" customHeight="1" x14ac:dyDescent="0.15">
      <c r="B61" s="588" t="s">
        <v>830</v>
      </c>
      <c r="C61" s="588" t="s">
        <v>1490</v>
      </c>
      <c r="D61" s="594" t="s">
        <v>1572</v>
      </c>
      <c r="E61" s="588" t="s">
        <v>1573</v>
      </c>
      <c r="F61" s="584">
        <v>2017730010082</v>
      </c>
      <c r="G61" s="595" t="s">
        <v>1574</v>
      </c>
      <c r="H61" s="595" t="s">
        <v>1584</v>
      </c>
      <c r="I61" s="585" t="s">
        <v>1585</v>
      </c>
      <c r="J61" s="586">
        <v>5</v>
      </c>
      <c r="K61" s="588" t="s">
        <v>1577</v>
      </c>
      <c r="L61" s="217">
        <f t="shared" si="1"/>
        <v>208000</v>
      </c>
      <c r="M61" s="217">
        <v>0</v>
      </c>
      <c r="N61" s="217">
        <v>208000</v>
      </c>
      <c r="O61" s="217">
        <v>0</v>
      </c>
      <c r="P61" s="217">
        <v>0</v>
      </c>
      <c r="Q61" s="217">
        <v>0</v>
      </c>
      <c r="R61" s="217">
        <v>0</v>
      </c>
      <c r="S61" s="217">
        <v>0</v>
      </c>
      <c r="T61" s="217">
        <v>0</v>
      </c>
      <c r="U61" s="217">
        <v>0</v>
      </c>
      <c r="V61" s="217">
        <v>0</v>
      </c>
      <c r="W61" s="217">
        <v>0</v>
      </c>
      <c r="X61" s="217">
        <v>0</v>
      </c>
      <c r="Y61" s="217">
        <v>0</v>
      </c>
      <c r="Z61" s="217">
        <v>0</v>
      </c>
      <c r="AA61" s="217">
        <v>0</v>
      </c>
      <c r="AB61" s="217">
        <v>0</v>
      </c>
      <c r="AC61" s="217">
        <v>0</v>
      </c>
      <c r="AD61" s="95" t="s">
        <v>187</v>
      </c>
      <c r="AE61" s="587" t="s">
        <v>1497</v>
      </c>
      <c r="AF61" s="588" t="s">
        <v>1498</v>
      </c>
      <c r="AG61" s="217">
        <f t="shared" si="0"/>
        <v>242909</v>
      </c>
      <c r="AH61" s="217">
        <v>0</v>
      </c>
      <c r="AI61" s="217">
        <v>242909</v>
      </c>
      <c r="AJ61" s="553">
        <v>0</v>
      </c>
      <c r="AK61" s="553">
        <v>0</v>
      </c>
      <c r="AL61" s="553">
        <v>0</v>
      </c>
      <c r="AM61" s="553">
        <v>0</v>
      </c>
      <c r="AN61" s="553">
        <v>0</v>
      </c>
      <c r="AO61" s="553">
        <v>0</v>
      </c>
      <c r="AP61" s="553">
        <v>0</v>
      </c>
      <c r="AQ61" s="553">
        <v>0</v>
      </c>
      <c r="AR61" s="553">
        <v>0</v>
      </c>
      <c r="AS61" s="553">
        <v>0</v>
      </c>
      <c r="AT61" s="553">
        <v>0</v>
      </c>
      <c r="AU61" s="553">
        <v>0</v>
      </c>
      <c r="AV61" s="553">
        <v>0</v>
      </c>
      <c r="AW61" s="553">
        <v>0</v>
      </c>
      <c r="AX61" s="553">
        <v>0</v>
      </c>
    </row>
    <row r="62" spans="2:50" s="581" customFormat="1" ht="110.1" customHeight="1" x14ac:dyDescent="0.15">
      <c r="B62" s="588" t="s">
        <v>830</v>
      </c>
      <c r="C62" s="588" t="s">
        <v>1490</v>
      </c>
      <c r="D62" s="594" t="s">
        <v>1572</v>
      </c>
      <c r="E62" s="588" t="s">
        <v>1573</v>
      </c>
      <c r="F62" s="584">
        <v>2017730010082</v>
      </c>
      <c r="G62" s="595" t="s">
        <v>1574</v>
      </c>
      <c r="H62" s="595" t="s">
        <v>1586</v>
      </c>
      <c r="I62" s="585" t="s">
        <v>1587</v>
      </c>
      <c r="J62" s="586">
        <v>4</v>
      </c>
      <c r="K62" s="588" t="s">
        <v>1577</v>
      </c>
      <c r="L62" s="217">
        <f t="shared" si="1"/>
        <v>5000</v>
      </c>
      <c r="M62" s="217">
        <v>0</v>
      </c>
      <c r="N62" s="217">
        <v>5000</v>
      </c>
      <c r="O62" s="217">
        <v>0</v>
      </c>
      <c r="P62" s="217">
        <v>0</v>
      </c>
      <c r="Q62" s="217">
        <v>0</v>
      </c>
      <c r="R62" s="217">
        <v>0</v>
      </c>
      <c r="S62" s="217">
        <v>0</v>
      </c>
      <c r="T62" s="217">
        <v>0</v>
      </c>
      <c r="U62" s="217">
        <v>0</v>
      </c>
      <c r="V62" s="217">
        <v>0</v>
      </c>
      <c r="W62" s="217">
        <v>0</v>
      </c>
      <c r="X62" s="217">
        <v>0</v>
      </c>
      <c r="Y62" s="217">
        <v>0</v>
      </c>
      <c r="Z62" s="217">
        <v>0</v>
      </c>
      <c r="AA62" s="217">
        <v>0</v>
      </c>
      <c r="AB62" s="217">
        <v>0</v>
      </c>
      <c r="AC62" s="217">
        <v>0</v>
      </c>
      <c r="AD62" s="95" t="s">
        <v>187</v>
      </c>
      <c r="AE62" s="587" t="s">
        <v>1497</v>
      </c>
      <c r="AF62" s="588" t="s">
        <v>1498</v>
      </c>
      <c r="AG62" s="217">
        <f t="shared" si="0"/>
        <v>5200</v>
      </c>
      <c r="AH62" s="217">
        <v>0</v>
      </c>
      <c r="AI62" s="217">
        <v>5200</v>
      </c>
      <c r="AJ62" s="553">
        <v>0</v>
      </c>
      <c r="AK62" s="553">
        <v>0</v>
      </c>
      <c r="AL62" s="553">
        <v>0</v>
      </c>
      <c r="AM62" s="553">
        <v>0</v>
      </c>
      <c r="AN62" s="553">
        <v>0</v>
      </c>
      <c r="AO62" s="553">
        <v>0</v>
      </c>
      <c r="AP62" s="553">
        <v>0</v>
      </c>
      <c r="AQ62" s="553">
        <v>0</v>
      </c>
      <c r="AR62" s="553">
        <v>0</v>
      </c>
      <c r="AS62" s="553">
        <v>0</v>
      </c>
      <c r="AT62" s="553">
        <v>0</v>
      </c>
      <c r="AU62" s="553">
        <v>0</v>
      </c>
      <c r="AV62" s="553">
        <v>0</v>
      </c>
      <c r="AW62" s="553">
        <v>0</v>
      </c>
      <c r="AX62" s="553">
        <v>0</v>
      </c>
    </row>
    <row r="63" spans="2:50" s="581" customFormat="1" ht="110.1" customHeight="1" x14ac:dyDescent="0.15">
      <c r="B63" s="127" t="s">
        <v>830</v>
      </c>
      <c r="C63" s="588" t="s">
        <v>1490</v>
      </c>
      <c r="D63" s="596" t="s">
        <v>1572</v>
      </c>
      <c r="E63" s="127" t="s">
        <v>1573</v>
      </c>
      <c r="F63" s="597">
        <v>2016730010082</v>
      </c>
      <c r="G63" s="595" t="s">
        <v>1574</v>
      </c>
      <c r="H63" s="595" t="s">
        <v>1588</v>
      </c>
      <c r="I63" s="598" t="s">
        <v>1589</v>
      </c>
      <c r="J63" s="599">
        <v>1</v>
      </c>
      <c r="K63" s="127" t="s">
        <v>1577</v>
      </c>
      <c r="L63" s="217">
        <f t="shared" si="1"/>
        <v>10000</v>
      </c>
      <c r="M63" s="217">
        <v>0</v>
      </c>
      <c r="N63" s="217">
        <v>10000</v>
      </c>
      <c r="O63" s="217">
        <v>0</v>
      </c>
      <c r="P63" s="217">
        <v>0</v>
      </c>
      <c r="Q63" s="217">
        <v>0</v>
      </c>
      <c r="R63" s="217">
        <v>0</v>
      </c>
      <c r="S63" s="217">
        <v>0</v>
      </c>
      <c r="T63" s="217">
        <v>0</v>
      </c>
      <c r="U63" s="217">
        <v>0</v>
      </c>
      <c r="V63" s="217">
        <v>0</v>
      </c>
      <c r="W63" s="217">
        <v>0</v>
      </c>
      <c r="X63" s="217">
        <v>0</v>
      </c>
      <c r="Y63" s="217">
        <v>0</v>
      </c>
      <c r="Z63" s="217">
        <v>0</v>
      </c>
      <c r="AA63" s="217">
        <v>0</v>
      </c>
      <c r="AB63" s="217">
        <v>0</v>
      </c>
      <c r="AC63" s="217">
        <v>0</v>
      </c>
      <c r="AD63" s="95" t="s">
        <v>187</v>
      </c>
      <c r="AE63" s="95" t="s">
        <v>1590</v>
      </c>
      <c r="AF63" s="127" t="s">
        <v>1591</v>
      </c>
      <c r="AG63" s="217">
        <f t="shared" si="0"/>
        <v>10000</v>
      </c>
      <c r="AH63" s="217">
        <v>0</v>
      </c>
      <c r="AI63" s="217">
        <v>10000</v>
      </c>
      <c r="AJ63" s="553">
        <v>0</v>
      </c>
      <c r="AK63" s="553">
        <v>0</v>
      </c>
      <c r="AL63" s="553">
        <v>0</v>
      </c>
      <c r="AM63" s="553">
        <v>0</v>
      </c>
      <c r="AN63" s="553">
        <v>0</v>
      </c>
      <c r="AO63" s="553">
        <v>0</v>
      </c>
      <c r="AP63" s="553">
        <v>0</v>
      </c>
      <c r="AQ63" s="553">
        <v>0</v>
      </c>
      <c r="AR63" s="553">
        <v>0</v>
      </c>
      <c r="AS63" s="553">
        <v>0</v>
      </c>
      <c r="AT63" s="553">
        <v>0</v>
      </c>
      <c r="AU63" s="553">
        <v>0</v>
      </c>
      <c r="AV63" s="553">
        <v>0</v>
      </c>
      <c r="AW63" s="553">
        <v>0</v>
      </c>
      <c r="AX63" s="553">
        <v>0</v>
      </c>
    </row>
    <row r="64" spans="2:50" s="581" customFormat="1" ht="110.1" customHeight="1" x14ac:dyDescent="0.15">
      <c r="B64" s="588" t="s">
        <v>830</v>
      </c>
      <c r="C64" s="588" t="s">
        <v>1490</v>
      </c>
      <c r="D64" s="594" t="s">
        <v>1592</v>
      </c>
      <c r="E64" s="588" t="s">
        <v>1593</v>
      </c>
      <c r="F64" s="584">
        <v>2017730010083</v>
      </c>
      <c r="G64" s="595" t="s">
        <v>1594</v>
      </c>
      <c r="H64" s="595" t="s">
        <v>1534</v>
      </c>
      <c r="I64" s="585" t="s">
        <v>1595</v>
      </c>
      <c r="J64" s="586">
        <v>1</v>
      </c>
      <c r="K64" s="588" t="s">
        <v>1577</v>
      </c>
      <c r="L64" s="217">
        <f t="shared" si="1"/>
        <v>10000</v>
      </c>
      <c r="M64" s="217">
        <v>0</v>
      </c>
      <c r="N64" s="217">
        <v>10000</v>
      </c>
      <c r="O64" s="217">
        <v>0</v>
      </c>
      <c r="P64" s="217">
        <v>0</v>
      </c>
      <c r="Q64" s="217">
        <v>0</v>
      </c>
      <c r="R64" s="217">
        <v>0</v>
      </c>
      <c r="S64" s="217">
        <v>0</v>
      </c>
      <c r="T64" s="217">
        <v>0</v>
      </c>
      <c r="U64" s="217">
        <v>0</v>
      </c>
      <c r="V64" s="217">
        <v>0</v>
      </c>
      <c r="W64" s="217">
        <v>0</v>
      </c>
      <c r="X64" s="217">
        <v>0</v>
      </c>
      <c r="Y64" s="217">
        <v>0</v>
      </c>
      <c r="Z64" s="217">
        <v>0</v>
      </c>
      <c r="AA64" s="217">
        <v>0</v>
      </c>
      <c r="AB64" s="217">
        <v>0</v>
      </c>
      <c r="AC64" s="217">
        <v>0</v>
      </c>
      <c r="AD64" s="95" t="s">
        <v>187</v>
      </c>
      <c r="AE64" s="587" t="s">
        <v>1497</v>
      </c>
      <c r="AF64" s="588" t="s">
        <v>1498</v>
      </c>
      <c r="AG64" s="217">
        <f t="shared" si="0"/>
        <v>10000</v>
      </c>
      <c r="AH64" s="217">
        <v>0</v>
      </c>
      <c r="AI64" s="217">
        <v>10000</v>
      </c>
      <c r="AJ64" s="553">
        <v>0</v>
      </c>
      <c r="AK64" s="553">
        <v>0</v>
      </c>
      <c r="AL64" s="553">
        <v>0</v>
      </c>
      <c r="AM64" s="553">
        <v>0</v>
      </c>
      <c r="AN64" s="553">
        <v>0</v>
      </c>
      <c r="AO64" s="553">
        <v>0</v>
      </c>
      <c r="AP64" s="553">
        <v>0</v>
      </c>
      <c r="AQ64" s="553">
        <v>0</v>
      </c>
      <c r="AR64" s="553">
        <v>0</v>
      </c>
      <c r="AS64" s="553">
        <v>0</v>
      </c>
      <c r="AT64" s="553">
        <v>0</v>
      </c>
      <c r="AU64" s="553">
        <v>0</v>
      </c>
      <c r="AV64" s="553">
        <v>0</v>
      </c>
      <c r="AW64" s="553">
        <v>0</v>
      </c>
      <c r="AX64" s="553">
        <v>0</v>
      </c>
    </row>
    <row r="65" spans="2:50" s="581" customFormat="1" ht="110.1" customHeight="1" x14ac:dyDescent="0.15">
      <c r="B65" s="588" t="s">
        <v>830</v>
      </c>
      <c r="C65" s="588" t="s">
        <v>1490</v>
      </c>
      <c r="D65" s="594" t="s">
        <v>1592</v>
      </c>
      <c r="E65" s="588" t="s">
        <v>1593</v>
      </c>
      <c r="F65" s="584">
        <v>2017730010083</v>
      </c>
      <c r="G65" s="595" t="s">
        <v>1594</v>
      </c>
      <c r="H65" s="595" t="s">
        <v>1596</v>
      </c>
      <c r="I65" s="585" t="s">
        <v>1597</v>
      </c>
      <c r="J65" s="586">
        <v>1</v>
      </c>
      <c r="K65" s="588" t="s">
        <v>1577</v>
      </c>
      <c r="L65" s="217">
        <f t="shared" si="1"/>
        <v>20000</v>
      </c>
      <c r="M65" s="217">
        <v>0</v>
      </c>
      <c r="N65" s="217">
        <v>20000</v>
      </c>
      <c r="O65" s="217">
        <v>0</v>
      </c>
      <c r="P65" s="217">
        <v>0</v>
      </c>
      <c r="Q65" s="217">
        <v>0</v>
      </c>
      <c r="R65" s="217">
        <v>0</v>
      </c>
      <c r="S65" s="217">
        <v>0</v>
      </c>
      <c r="T65" s="217">
        <v>0</v>
      </c>
      <c r="U65" s="217">
        <v>0</v>
      </c>
      <c r="V65" s="217">
        <v>0</v>
      </c>
      <c r="W65" s="217">
        <v>0</v>
      </c>
      <c r="X65" s="217">
        <v>0</v>
      </c>
      <c r="Y65" s="217">
        <v>0</v>
      </c>
      <c r="Z65" s="217">
        <v>0</v>
      </c>
      <c r="AA65" s="217">
        <v>0</v>
      </c>
      <c r="AB65" s="217">
        <v>0</v>
      </c>
      <c r="AC65" s="217">
        <v>0</v>
      </c>
      <c r="AD65" s="95" t="s">
        <v>187</v>
      </c>
      <c r="AE65" s="587" t="s">
        <v>1497</v>
      </c>
      <c r="AF65" s="588" t="s">
        <v>1498</v>
      </c>
      <c r="AG65" s="217">
        <f t="shared" si="0"/>
        <v>13000</v>
      </c>
      <c r="AH65" s="217">
        <v>0</v>
      </c>
      <c r="AI65" s="217">
        <v>13000</v>
      </c>
      <c r="AJ65" s="553">
        <v>0</v>
      </c>
      <c r="AK65" s="553">
        <v>0</v>
      </c>
      <c r="AL65" s="553">
        <v>0</v>
      </c>
      <c r="AM65" s="553">
        <v>0</v>
      </c>
      <c r="AN65" s="553">
        <v>0</v>
      </c>
      <c r="AO65" s="553">
        <v>0</v>
      </c>
      <c r="AP65" s="553">
        <v>0</v>
      </c>
      <c r="AQ65" s="553">
        <v>0</v>
      </c>
      <c r="AR65" s="553">
        <v>0</v>
      </c>
      <c r="AS65" s="553">
        <v>0</v>
      </c>
      <c r="AT65" s="553">
        <v>0</v>
      </c>
      <c r="AU65" s="553">
        <v>0</v>
      </c>
      <c r="AV65" s="553">
        <v>0</v>
      </c>
      <c r="AW65" s="553">
        <v>0</v>
      </c>
      <c r="AX65" s="553">
        <v>0</v>
      </c>
    </row>
    <row r="66" spans="2:50" s="581" customFormat="1" ht="110.1" customHeight="1" x14ac:dyDescent="0.15">
      <c r="B66" s="588" t="s">
        <v>830</v>
      </c>
      <c r="C66" s="588" t="s">
        <v>1490</v>
      </c>
      <c r="D66" s="594" t="s">
        <v>1592</v>
      </c>
      <c r="E66" s="588" t="s">
        <v>1593</v>
      </c>
      <c r="F66" s="584">
        <v>2017730010083</v>
      </c>
      <c r="G66" s="595" t="s">
        <v>1594</v>
      </c>
      <c r="H66" s="595" t="s">
        <v>1598</v>
      </c>
      <c r="I66" s="585" t="s">
        <v>1599</v>
      </c>
      <c r="J66" s="586">
        <v>10</v>
      </c>
      <c r="K66" s="588" t="s">
        <v>1577</v>
      </c>
      <c r="L66" s="217">
        <f t="shared" si="1"/>
        <v>10000</v>
      </c>
      <c r="M66" s="217">
        <v>0</v>
      </c>
      <c r="N66" s="217">
        <v>10000</v>
      </c>
      <c r="O66" s="217">
        <v>0</v>
      </c>
      <c r="P66" s="217">
        <v>0</v>
      </c>
      <c r="Q66" s="217">
        <v>0</v>
      </c>
      <c r="R66" s="217">
        <v>0</v>
      </c>
      <c r="S66" s="217">
        <v>0</v>
      </c>
      <c r="T66" s="217">
        <v>0</v>
      </c>
      <c r="U66" s="217">
        <v>0</v>
      </c>
      <c r="V66" s="217">
        <v>0</v>
      </c>
      <c r="W66" s="217">
        <v>0</v>
      </c>
      <c r="X66" s="217">
        <v>0</v>
      </c>
      <c r="Y66" s="217">
        <v>0</v>
      </c>
      <c r="Z66" s="217">
        <v>0</v>
      </c>
      <c r="AA66" s="217">
        <v>0</v>
      </c>
      <c r="AB66" s="217">
        <v>0</v>
      </c>
      <c r="AC66" s="217">
        <v>0</v>
      </c>
      <c r="AD66" s="95" t="s">
        <v>187</v>
      </c>
      <c r="AE66" s="587" t="s">
        <v>1497</v>
      </c>
      <c r="AF66" s="588" t="s">
        <v>1498</v>
      </c>
      <c r="AG66" s="217">
        <f t="shared" si="0"/>
        <v>10500</v>
      </c>
      <c r="AH66" s="217">
        <v>0</v>
      </c>
      <c r="AI66" s="217">
        <v>10500</v>
      </c>
      <c r="AJ66" s="553">
        <v>0</v>
      </c>
      <c r="AK66" s="553">
        <v>0</v>
      </c>
      <c r="AL66" s="553">
        <v>0</v>
      </c>
      <c r="AM66" s="553">
        <v>0</v>
      </c>
      <c r="AN66" s="553">
        <v>0</v>
      </c>
      <c r="AO66" s="553">
        <v>0</v>
      </c>
      <c r="AP66" s="553">
        <v>0</v>
      </c>
      <c r="AQ66" s="553">
        <v>0</v>
      </c>
      <c r="AR66" s="553">
        <v>0</v>
      </c>
      <c r="AS66" s="553">
        <v>0</v>
      </c>
      <c r="AT66" s="553">
        <v>0</v>
      </c>
      <c r="AU66" s="553">
        <v>0</v>
      </c>
      <c r="AV66" s="553">
        <v>0</v>
      </c>
      <c r="AW66" s="553">
        <v>0</v>
      </c>
      <c r="AX66" s="553">
        <v>0</v>
      </c>
    </row>
    <row r="67" spans="2:50" s="581" customFormat="1" ht="110.1" customHeight="1" x14ac:dyDescent="0.15">
      <c r="B67" s="588" t="s">
        <v>830</v>
      </c>
      <c r="C67" s="588" t="s">
        <v>1490</v>
      </c>
      <c r="D67" s="594" t="s">
        <v>1592</v>
      </c>
      <c r="E67" s="588" t="s">
        <v>1593</v>
      </c>
      <c r="F67" s="584">
        <v>2017730010083</v>
      </c>
      <c r="G67" s="595" t="s">
        <v>1594</v>
      </c>
      <c r="H67" s="595" t="s">
        <v>1600</v>
      </c>
      <c r="I67" s="585" t="s">
        <v>1601</v>
      </c>
      <c r="J67" s="586">
        <v>1</v>
      </c>
      <c r="K67" s="588" t="s">
        <v>1577</v>
      </c>
      <c r="L67" s="217">
        <f t="shared" si="1"/>
        <v>20000</v>
      </c>
      <c r="M67" s="217">
        <v>0</v>
      </c>
      <c r="N67" s="217">
        <v>20000</v>
      </c>
      <c r="O67" s="217">
        <v>0</v>
      </c>
      <c r="P67" s="217">
        <v>0</v>
      </c>
      <c r="Q67" s="217">
        <v>0</v>
      </c>
      <c r="R67" s="217">
        <v>0</v>
      </c>
      <c r="S67" s="217">
        <v>0</v>
      </c>
      <c r="T67" s="217">
        <v>0</v>
      </c>
      <c r="U67" s="217">
        <v>0</v>
      </c>
      <c r="V67" s="217">
        <v>0</v>
      </c>
      <c r="W67" s="217">
        <v>0</v>
      </c>
      <c r="X67" s="217">
        <v>0</v>
      </c>
      <c r="Y67" s="217">
        <v>0</v>
      </c>
      <c r="Z67" s="217">
        <v>0</v>
      </c>
      <c r="AA67" s="217">
        <v>0</v>
      </c>
      <c r="AB67" s="217">
        <v>0</v>
      </c>
      <c r="AC67" s="217">
        <v>0</v>
      </c>
      <c r="AD67" s="95" t="s">
        <v>187</v>
      </c>
      <c r="AE67" s="587" t="s">
        <v>1497</v>
      </c>
      <c r="AF67" s="588" t="s">
        <v>1498</v>
      </c>
      <c r="AG67" s="217">
        <f t="shared" si="0"/>
        <v>8200</v>
      </c>
      <c r="AH67" s="217">
        <v>0</v>
      </c>
      <c r="AI67" s="217">
        <v>8200</v>
      </c>
      <c r="AJ67" s="553">
        <v>0</v>
      </c>
      <c r="AK67" s="553">
        <v>0</v>
      </c>
      <c r="AL67" s="553">
        <v>0</v>
      </c>
      <c r="AM67" s="553">
        <v>0</v>
      </c>
      <c r="AN67" s="553">
        <v>0</v>
      </c>
      <c r="AO67" s="553">
        <v>0</v>
      </c>
      <c r="AP67" s="553">
        <v>0</v>
      </c>
      <c r="AQ67" s="553">
        <v>0</v>
      </c>
      <c r="AR67" s="553">
        <v>0</v>
      </c>
      <c r="AS67" s="553">
        <v>0</v>
      </c>
      <c r="AT67" s="553">
        <v>0</v>
      </c>
      <c r="AU67" s="553">
        <v>0</v>
      </c>
      <c r="AV67" s="553">
        <v>0</v>
      </c>
      <c r="AW67" s="553">
        <v>0</v>
      </c>
      <c r="AX67" s="553">
        <v>0</v>
      </c>
    </row>
    <row r="68" spans="2:50" s="581" customFormat="1" ht="110.1" customHeight="1" x14ac:dyDescent="0.15">
      <c r="B68" s="588" t="s">
        <v>830</v>
      </c>
      <c r="C68" s="588" t="s">
        <v>1490</v>
      </c>
      <c r="D68" s="594" t="s">
        <v>1592</v>
      </c>
      <c r="E68" s="588" t="s">
        <v>1593</v>
      </c>
      <c r="F68" s="584">
        <v>2017730010083</v>
      </c>
      <c r="G68" s="595" t="s">
        <v>1594</v>
      </c>
      <c r="H68" s="595" t="s">
        <v>1602</v>
      </c>
      <c r="I68" s="585" t="s">
        <v>1603</v>
      </c>
      <c r="J68" s="586">
        <v>6</v>
      </c>
      <c r="K68" s="588" t="s">
        <v>1577</v>
      </c>
      <c r="L68" s="217">
        <f t="shared" si="1"/>
        <v>193000</v>
      </c>
      <c r="M68" s="217">
        <v>0</v>
      </c>
      <c r="N68" s="217">
        <v>193000</v>
      </c>
      <c r="O68" s="217">
        <v>0</v>
      </c>
      <c r="P68" s="217">
        <v>0</v>
      </c>
      <c r="Q68" s="217">
        <v>0</v>
      </c>
      <c r="R68" s="217">
        <v>0</v>
      </c>
      <c r="S68" s="217">
        <v>0</v>
      </c>
      <c r="T68" s="217">
        <v>0</v>
      </c>
      <c r="U68" s="217">
        <v>0</v>
      </c>
      <c r="V68" s="217">
        <v>0</v>
      </c>
      <c r="W68" s="217">
        <v>0</v>
      </c>
      <c r="X68" s="217">
        <v>0</v>
      </c>
      <c r="Y68" s="217">
        <v>0</v>
      </c>
      <c r="Z68" s="217">
        <v>0</v>
      </c>
      <c r="AA68" s="217">
        <v>0</v>
      </c>
      <c r="AB68" s="217">
        <v>0</v>
      </c>
      <c r="AC68" s="217">
        <v>0</v>
      </c>
      <c r="AD68" s="95" t="s">
        <v>187</v>
      </c>
      <c r="AE68" s="587" t="s">
        <v>1497</v>
      </c>
      <c r="AF68" s="588" t="s">
        <v>1498</v>
      </c>
      <c r="AG68" s="217">
        <f t="shared" si="0"/>
        <v>81550</v>
      </c>
      <c r="AH68" s="217">
        <v>0</v>
      </c>
      <c r="AI68" s="217">
        <v>81550</v>
      </c>
      <c r="AJ68" s="553">
        <v>0</v>
      </c>
      <c r="AK68" s="553">
        <v>0</v>
      </c>
      <c r="AL68" s="553">
        <v>0</v>
      </c>
      <c r="AM68" s="553">
        <v>0</v>
      </c>
      <c r="AN68" s="553">
        <v>0</v>
      </c>
      <c r="AO68" s="553">
        <v>0</v>
      </c>
      <c r="AP68" s="553">
        <v>0</v>
      </c>
      <c r="AQ68" s="553">
        <v>0</v>
      </c>
      <c r="AR68" s="553">
        <v>0</v>
      </c>
      <c r="AS68" s="553">
        <v>0</v>
      </c>
      <c r="AT68" s="553">
        <v>0</v>
      </c>
      <c r="AU68" s="553">
        <v>0</v>
      </c>
      <c r="AV68" s="553">
        <v>0</v>
      </c>
      <c r="AW68" s="553">
        <v>0</v>
      </c>
      <c r="AX68" s="553">
        <v>0</v>
      </c>
    </row>
    <row r="69" spans="2:50" s="581" customFormat="1" ht="110.1" customHeight="1" x14ac:dyDescent="0.15">
      <c r="B69" s="588" t="s">
        <v>830</v>
      </c>
      <c r="C69" s="588" t="s">
        <v>1490</v>
      </c>
      <c r="D69" s="594" t="s">
        <v>1592</v>
      </c>
      <c r="E69" s="588" t="s">
        <v>1593</v>
      </c>
      <c r="F69" s="584">
        <v>2017730010083</v>
      </c>
      <c r="G69" s="595" t="s">
        <v>1594</v>
      </c>
      <c r="H69" s="595" t="s">
        <v>1604</v>
      </c>
      <c r="I69" s="585" t="s">
        <v>1605</v>
      </c>
      <c r="J69" s="586">
        <v>1</v>
      </c>
      <c r="K69" s="588" t="s">
        <v>1577</v>
      </c>
      <c r="L69" s="217">
        <f t="shared" si="1"/>
        <v>10000</v>
      </c>
      <c r="M69" s="217">
        <v>0</v>
      </c>
      <c r="N69" s="217">
        <v>10000</v>
      </c>
      <c r="O69" s="217">
        <v>0</v>
      </c>
      <c r="P69" s="217">
        <v>0</v>
      </c>
      <c r="Q69" s="217">
        <v>0</v>
      </c>
      <c r="R69" s="217">
        <v>0</v>
      </c>
      <c r="S69" s="217">
        <v>0</v>
      </c>
      <c r="T69" s="217">
        <v>0</v>
      </c>
      <c r="U69" s="217">
        <v>0</v>
      </c>
      <c r="V69" s="217">
        <v>0</v>
      </c>
      <c r="W69" s="217">
        <v>0</v>
      </c>
      <c r="X69" s="217">
        <v>0</v>
      </c>
      <c r="Y69" s="217">
        <v>0</v>
      </c>
      <c r="Z69" s="217">
        <v>0</v>
      </c>
      <c r="AA69" s="217">
        <v>0</v>
      </c>
      <c r="AB69" s="217">
        <v>0</v>
      </c>
      <c r="AC69" s="217">
        <v>0</v>
      </c>
      <c r="AD69" s="95" t="s">
        <v>187</v>
      </c>
      <c r="AE69" s="587" t="s">
        <v>1497</v>
      </c>
      <c r="AF69" s="588" t="s">
        <v>1498</v>
      </c>
      <c r="AG69" s="217">
        <f t="shared" si="0"/>
        <v>3000</v>
      </c>
      <c r="AH69" s="217">
        <v>0</v>
      </c>
      <c r="AI69" s="217">
        <v>3000</v>
      </c>
      <c r="AJ69" s="553">
        <v>0</v>
      </c>
      <c r="AK69" s="553">
        <v>0</v>
      </c>
      <c r="AL69" s="553">
        <v>0</v>
      </c>
      <c r="AM69" s="553">
        <v>0</v>
      </c>
      <c r="AN69" s="553">
        <v>0</v>
      </c>
      <c r="AO69" s="553">
        <v>0</v>
      </c>
      <c r="AP69" s="553">
        <v>0</v>
      </c>
      <c r="AQ69" s="553">
        <v>0</v>
      </c>
      <c r="AR69" s="553">
        <v>0</v>
      </c>
      <c r="AS69" s="553">
        <v>0</v>
      </c>
      <c r="AT69" s="553">
        <v>0</v>
      </c>
      <c r="AU69" s="553">
        <v>0</v>
      </c>
      <c r="AV69" s="553">
        <v>0</v>
      </c>
      <c r="AW69" s="553">
        <v>0</v>
      </c>
      <c r="AX69" s="553">
        <v>0</v>
      </c>
    </row>
    <row r="70" spans="2:50" s="581" customFormat="1" ht="110.1" customHeight="1" x14ac:dyDescent="0.15">
      <c r="B70" s="588" t="s">
        <v>830</v>
      </c>
      <c r="C70" s="588" t="s">
        <v>1490</v>
      </c>
      <c r="D70" s="594" t="s">
        <v>1592</v>
      </c>
      <c r="E70" s="588" t="s">
        <v>1593</v>
      </c>
      <c r="F70" s="584">
        <v>2017730010083</v>
      </c>
      <c r="G70" s="595" t="s">
        <v>1594</v>
      </c>
      <c r="H70" s="595" t="s">
        <v>1606</v>
      </c>
      <c r="I70" s="585" t="s">
        <v>1607</v>
      </c>
      <c r="J70" s="586">
        <v>1</v>
      </c>
      <c r="K70" s="588" t="s">
        <v>1577</v>
      </c>
      <c r="L70" s="217">
        <f t="shared" si="1"/>
        <v>377000</v>
      </c>
      <c r="M70" s="217">
        <v>0</v>
      </c>
      <c r="N70" s="217">
        <v>377000</v>
      </c>
      <c r="O70" s="217">
        <v>0</v>
      </c>
      <c r="P70" s="217">
        <v>0</v>
      </c>
      <c r="Q70" s="217">
        <v>0</v>
      </c>
      <c r="R70" s="217">
        <v>0</v>
      </c>
      <c r="S70" s="217">
        <v>0</v>
      </c>
      <c r="T70" s="217">
        <v>0</v>
      </c>
      <c r="U70" s="217">
        <v>0</v>
      </c>
      <c r="V70" s="217">
        <v>0</v>
      </c>
      <c r="W70" s="217">
        <v>0</v>
      </c>
      <c r="X70" s="217">
        <v>0</v>
      </c>
      <c r="Y70" s="217">
        <v>0</v>
      </c>
      <c r="Z70" s="217">
        <v>0</v>
      </c>
      <c r="AA70" s="217">
        <v>0</v>
      </c>
      <c r="AB70" s="217">
        <v>0</v>
      </c>
      <c r="AC70" s="217">
        <v>0</v>
      </c>
      <c r="AD70" s="95" t="s">
        <v>187</v>
      </c>
      <c r="AE70" s="587" t="s">
        <v>1497</v>
      </c>
      <c r="AF70" s="588" t="s">
        <v>1498</v>
      </c>
      <c r="AG70" s="217">
        <f t="shared" si="0"/>
        <v>29000</v>
      </c>
      <c r="AH70" s="217">
        <v>0</v>
      </c>
      <c r="AI70" s="217">
        <v>29000</v>
      </c>
      <c r="AJ70" s="553">
        <v>0</v>
      </c>
      <c r="AK70" s="553">
        <v>0</v>
      </c>
      <c r="AL70" s="553">
        <v>0</v>
      </c>
      <c r="AM70" s="553">
        <v>0</v>
      </c>
      <c r="AN70" s="553">
        <v>0</v>
      </c>
      <c r="AO70" s="553">
        <v>0</v>
      </c>
      <c r="AP70" s="553">
        <v>0</v>
      </c>
      <c r="AQ70" s="553">
        <v>0</v>
      </c>
      <c r="AR70" s="553">
        <v>0</v>
      </c>
      <c r="AS70" s="553">
        <v>0</v>
      </c>
      <c r="AT70" s="553">
        <v>0</v>
      </c>
      <c r="AU70" s="553">
        <v>0</v>
      </c>
      <c r="AV70" s="553">
        <v>0</v>
      </c>
      <c r="AW70" s="553">
        <v>0</v>
      </c>
      <c r="AX70" s="553">
        <v>0</v>
      </c>
    </row>
    <row r="71" spans="2:50" s="581" customFormat="1" ht="110.1" customHeight="1" x14ac:dyDescent="0.15">
      <c r="B71" s="588" t="s">
        <v>830</v>
      </c>
      <c r="C71" s="588" t="s">
        <v>1490</v>
      </c>
      <c r="D71" s="594" t="s">
        <v>1592</v>
      </c>
      <c r="E71" s="588" t="s">
        <v>1593</v>
      </c>
      <c r="F71" s="584">
        <v>2017730010083</v>
      </c>
      <c r="G71" s="595" t="s">
        <v>1594</v>
      </c>
      <c r="H71" s="595" t="s">
        <v>1608</v>
      </c>
      <c r="I71" s="585" t="s">
        <v>1609</v>
      </c>
      <c r="J71" s="586">
        <v>1</v>
      </c>
      <c r="K71" s="588" t="s">
        <v>1577</v>
      </c>
      <c r="L71" s="217">
        <f t="shared" si="1"/>
        <v>5000</v>
      </c>
      <c r="M71" s="217">
        <v>0</v>
      </c>
      <c r="N71" s="217">
        <v>5000</v>
      </c>
      <c r="O71" s="217">
        <v>0</v>
      </c>
      <c r="P71" s="217">
        <v>0</v>
      </c>
      <c r="Q71" s="217">
        <v>0</v>
      </c>
      <c r="R71" s="217">
        <v>0</v>
      </c>
      <c r="S71" s="217">
        <v>0</v>
      </c>
      <c r="T71" s="217">
        <v>0</v>
      </c>
      <c r="U71" s="217">
        <v>0</v>
      </c>
      <c r="V71" s="217">
        <v>0</v>
      </c>
      <c r="W71" s="217">
        <v>0</v>
      </c>
      <c r="X71" s="217">
        <v>0</v>
      </c>
      <c r="Y71" s="217">
        <v>0</v>
      </c>
      <c r="Z71" s="217">
        <v>0</v>
      </c>
      <c r="AA71" s="217">
        <v>0</v>
      </c>
      <c r="AB71" s="217">
        <v>0</v>
      </c>
      <c r="AC71" s="217">
        <v>0</v>
      </c>
      <c r="AD71" s="95" t="s">
        <v>187</v>
      </c>
      <c r="AE71" s="587" t="s">
        <v>1497</v>
      </c>
      <c r="AF71" s="588" t="s">
        <v>1498</v>
      </c>
      <c r="AG71" s="217">
        <f t="shared" si="0"/>
        <v>2000</v>
      </c>
      <c r="AH71" s="217">
        <v>0</v>
      </c>
      <c r="AI71" s="217">
        <v>2000</v>
      </c>
      <c r="AJ71" s="553">
        <v>0</v>
      </c>
      <c r="AK71" s="553">
        <v>0</v>
      </c>
      <c r="AL71" s="553">
        <v>0</v>
      </c>
      <c r="AM71" s="553">
        <v>0</v>
      </c>
      <c r="AN71" s="553">
        <v>0</v>
      </c>
      <c r="AO71" s="553">
        <v>0</v>
      </c>
      <c r="AP71" s="553">
        <v>0</v>
      </c>
      <c r="AQ71" s="553">
        <v>0</v>
      </c>
      <c r="AR71" s="553">
        <v>0</v>
      </c>
      <c r="AS71" s="553">
        <v>0</v>
      </c>
      <c r="AT71" s="553">
        <v>0</v>
      </c>
      <c r="AU71" s="553">
        <v>0</v>
      </c>
      <c r="AV71" s="553">
        <v>0</v>
      </c>
      <c r="AW71" s="553">
        <v>0</v>
      </c>
      <c r="AX71" s="553">
        <v>0</v>
      </c>
    </row>
    <row r="72" spans="2:50" s="581" customFormat="1" ht="110.1" customHeight="1" x14ac:dyDescent="0.15">
      <c r="B72" s="588" t="s">
        <v>830</v>
      </c>
      <c r="C72" s="588" t="s">
        <v>1490</v>
      </c>
      <c r="D72" s="594" t="s">
        <v>1592</v>
      </c>
      <c r="E72" s="588" t="s">
        <v>1593</v>
      </c>
      <c r="F72" s="584">
        <v>2017730010083</v>
      </c>
      <c r="G72" s="595" t="s">
        <v>1594</v>
      </c>
      <c r="H72" s="595" t="s">
        <v>1610</v>
      </c>
      <c r="I72" s="585" t="s">
        <v>1611</v>
      </c>
      <c r="J72" s="586">
        <v>1</v>
      </c>
      <c r="K72" s="588" t="s">
        <v>1577</v>
      </c>
      <c r="L72" s="217">
        <f t="shared" si="1"/>
        <v>0</v>
      </c>
      <c r="M72" s="217">
        <v>0</v>
      </c>
      <c r="N72" s="217">
        <v>0</v>
      </c>
      <c r="O72" s="217">
        <v>0</v>
      </c>
      <c r="P72" s="217">
        <v>0</v>
      </c>
      <c r="Q72" s="217">
        <v>0</v>
      </c>
      <c r="R72" s="217">
        <v>0</v>
      </c>
      <c r="S72" s="217">
        <v>0</v>
      </c>
      <c r="T72" s="217">
        <v>0</v>
      </c>
      <c r="U72" s="217">
        <v>0</v>
      </c>
      <c r="V72" s="217">
        <v>0</v>
      </c>
      <c r="W72" s="217">
        <v>0</v>
      </c>
      <c r="X72" s="217">
        <v>0</v>
      </c>
      <c r="Y72" s="217">
        <v>0</v>
      </c>
      <c r="Z72" s="217">
        <v>0</v>
      </c>
      <c r="AA72" s="217">
        <v>0</v>
      </c>
      <c r="AB72" s="217">
        <v>0</v>
      </c>
      <c r="AC72" s="217">
        <v>0</v>
      </c>
      <c r="AD72" s="95" t="s">
        <v>187</v>
      </c>
      <c r="AE72" s="587" t="s">
        <v>1497</v>
      </c>
      <c r="AF72" s="588" t="s">
        <v>1498</v>
      </c>
      <c r="AG72" s="217">
        <f t="shared" si="0"/>
        <v>0</v>
      </c>
      <c r="AH72" s="217">
        <v>0</v>
      </c>
      <c r="AI72" s="217">
        <v>0</v>
      </c>
      <c r="AJ72" s="553">
        <v>0</v>
      </c>
      <c r="AK72" s="553">
        <v>0</v>
      </c>
      <c r="AL72" s="553">
        <v>0</v>
      </c>
      <c r="AM72" s="553">
        <v>0</v>
      </c>
      <c r="AN72" s="553">
        <v>0</v>
      </c>
      <c r="AO72" s="553">
        <v>0</v>
      </c>
      <c r="AP72" s="553">
        <v>0</v>
      </c>
      <c r="AQ72" s="553">
        <v>0</v>
      </c>
      <c r="AR72" s="553">
        <v>0</v>
      </c>
      <c r="AS72" s="553">
        <v>0</v>
      </c>
      <c r="AT72" s="553">
        <v>0</v>
      </c>
      <c r="AU72" s="553">
        <v>0</v>
      </c>
      <c r="AV72" s="553">
        <v>0</v>
      </c>
      <c r="AW72" s="553">
        <v>0</v>
      </c>
      <c r="AX72" s="553">
        <v>0</v>
      </c>
    </row>
    <row r="73" spans="2:50" s="581" customFormat="1" ht="13.5" thickBot="1" x14ac:dyDescent="0.25">
      <c r="B73" s="600"/>
      <c r="C73" s="600"/>
      <c r="D73" s="600"/>
      <c r="E73" s="601"/>
      <c r="F73" s="601"/>
      <c r="G73" s="600"/>
      <c r="H73" s="600"/>
      <c r="I73" s="602"/>
      <c r="J73" s="603"/>
      <c r="K73" s="601"/>
      <c r="L73" s="604">
        <f>SUM(L29:L72)</f>
        <v>3497200</v>
      </c>
      <c r="M73" s="245">
        <f>SUM(M29:M72)</f>
        <v>0</v>
      </c>
      <c r="N73" s="604">
        <f>SUM(N29:N72)</f>
        <v>3497200</v>
      </c>
      <c r="O73" s="16"/>
      <c r="P73" s="16"/>
      <c r="Q73" s="604">
        <f t="shared" ref="Q73:AC73" si="2">SUM(Q29:Q72)</f>
        <v>0</v>
      </c>
      <c r="R73" s="604">
        <f t="shared" si="2"/>
        <v>0</v>
      </c>
      <c r="S73" s="604">
        <f t="shared" si="2"/>
        <v>0</v>
      </c>
      <c r="T73" s="604"/>
      <c r="U73" s="604">
        <f t="shared" si="2"/>
        <v>0</v>
      </c>
      <c r="V73" s="604">
        <f t="shared" si="2"/>
        <v>0</v>
      </c>
      <c r="W73" s="604">
        <f t="shared" si="2"/>
        <v>0</v>
      </c>
      <c r="X73" s="604"/>
      <c r="Y73" s="604"/>
      <c r="Z73" s="604">
        <f t="shared" si="2"/>
        <v>0</v>
      </c>
      <c r="AA73" s="604">
        <f t="shared" si="2"/>
        <v>0</v>
      </c>
      <c r="AB73" s="604">
        <f t="shared" si="2"/>
        <v>0</v>
      </c>
      <c r="AC73" s="604">
        <f t="shared" si="2"/>
        <v>0</v>
      </c>
      <c r="AD73" s="601"/>
      <c r="AE73" s="605"/>
      <c r="AF73" s="601"/>
      <c r="AG73" s="604">
        <f>SUM(AG13:AG72)</f>
        <v>2149867</v>
      </c>
      <c r="AH73" s="477"/>
      <c r="AI73" s="606">
        <f>SUM(AI13:AI72)</f>
        <v>2149867</v>
      </c>
      <c r="AJ73" s="476"/>
      <c r="AK73" s="476"/>
      <c r="AL73" s="477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477"/>
    </row>
    <row r="74" spans="2:50" s="581" customFormat="1" ht="13.5" thickTop="1" x14ac:dyDescent="0.2">
      <c r="B74" s="600"/>
      <c r="C74" s="600"/>
      <c r="D74" s="600"/>
      <c r="E74" s="601"/>
      <c r="F74" s="601"/>
      <c r="G74" s="600"/>
      <c r="H74" s="600"/>
      <c r="I74" s="602"/>
      <c r="J74" s="603"/>
      <c r="K74" s="601"/>
      <c r="L74" s="245"/>
      <c r="M74" s="600"/>
      <c r="N74" s="245"/>
      <c r="O74" s="16"/>
      <c r="P74" s="16"/>
      <c r="Q74" s="245"/>
      <c r="R74" s="245"/>
      <c r="S74" s="601"/>
      <c r="T74" s="601"/>
      <c r="U74" s="601"/>
      <c r="V74" s="601"/>
      <c r="W74" s="601"/>
      <c r="X74" s="601"/>
      <c r="Y74" s="601"/>
      <c r="Z74" s="601"/>
      <c r="AA74" s="601"/>
      <c r="AB74" s="601"/>
      <c r="AC74" s="601"/>
      <c r="AD74" s="601"/>
      <c r="AE74" s="601"/>
      <c r="AF74" s="601"/>
      <c r="AG74" s="607"/>
      <c r="AH74" s="16"/>
      <c r="AI74" s="16"/>
      <c r="AJ74" s="14"/>
      <c r="AK74" s="14"/>
      <c r="AL74" s="16"/>
      <c r="AM74" s="16"/>
      <c r="AN74" s="16"/>
      <c r="AO74" s="14"/>
      <c r="AP74" s="16"/>
      <c r="AQ74" s="16"/>
      <c r="AR74" s="16"/>
      <c r="AS74" s="14"/>
      <c r="AT74" s="14"/>
      <c r="AU74" s="16"/>
      <c r="AV74" s="16"/>
      <c r="AW74" s="16"/>
      <c r="AX74" s="16"/>
    </row>
    <row r="75" spans="2:50" s="581" customFormat="1" x14ac:dyDescent="0.2">
      <c r="B75" s="600"/>
      <c r="C75" s="600"/>
      <c r="D75" s="600"/>
      <c r="E75" s="601"/>
      <c r="F75" s="601"/>
      <c r="G75" s="600"/>
      <c r="H75" s="600"/>
      <c r="I75" s="602"/>
      <c r="J75" s="603"/>
      <c r="K75" s="601"/>
      <c r="L75" s="245"/>
      <c r="M75" s="600"/>
      <c r="N75" s="245"/>
      <c r="O75" s="16"/>
      <c r="P75" s="16"/>
      <c r="Q75" s="245"/>
      <c r="R75" s="245"/>
      <c r="S75" s="601"/>
      <c r="T75" s="601"/>
      <c r="U75" s="601"/>
      <c r="V75" s="601"/>
      <c r="W75" s="601"/>
      <c r="X75" s="601"/>
      <c r="Y75" s="601"/>
      <c r="Z75" s="601"/>
      <c r="AA75" s="601"/>
      <c r="AB75" s="601"/>
      <c r="AC75" s="601"/>
      <c r="AD75" s="601"/>
      <c r="AE75" s="601"/>
      <c r="AF75" s="601"/>
      <c r="AG75" s="607"/>
      <c r="AH75" s="16"/>
      <c r="AI75" s="16"/>
      <c r="AJ75" s="14"/>
      <c r="AK75" s="14"/>
      <c r="AL75" s="16"/>
      <c r="AM75" s="16"/>
      <c r="AN75" s="16"/>
      <c r="AO75" s="14"/>
      <c r="AP75" s="16"/>
      <c r="AQ75" s="16"/>
      <c r="AR75" s="16"/>
      <c r="AS75" s="14"/>
      <c r="AT75" s="14"/>
      <c r="AU75" s="16"/>
      <c r="AV75" s="16"/>
      <c r="AW75" s="16"/>
      <c r="AX75" s="16"/>
    </row>
    <row r="76" spans="2:50" s="581" customFormat="1" x14ac:dyDescent="0.2">
      <c r="B76" s="600"/>
      <c r="C76" s="600"/>
      <c r="D76" s="600"/>
      <c r="E76" s="601"/>
      <c r="F76" s="601"/>
      <c r="G76" s="600"/>
      <c r="H76" s="600"/>
      <c r="I76" s="602"/>
      <c r="J76" s="603"/>
      <c r="K76" s="601"/>
      <c r="L76" s="245"/>
      <c r="M76" s="600"/>
      <c r="N76" s="245"/>
      <c r="O76" s="16"/>
      <c r="P76" s="16"/>
      <c r="Q76" s="245"/>
      <c r="R76" s="245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7"/>
      <c r="AH76" s="16"/>
      <c r="AI76" s="16"/>
      <c r="AJ76" s="14"/>
      <c r="AK76" s="14"/>
      <c r="AL76" s="16"/>
      <c r="AM76" s="16"/>
      <c r="AN76" s="16"/>
      <c r="AO76" s="14"/>
      <c r="AP76" s="16"/>
      <c r="AQ76" s="16"/>
      <c r="AR76" s="16"/>
      <c r="AS76" s="14"/>
      <c r="AT76" s="14"/>
      <c r="AU76" s="16"/>
      <c r="AV76" s="16"/>
      <c r="AW76" s="16"/>
      <c r="AX76" s="16"/>
    </row>
    <row r="77" spans="2:50" s="581" customFormat="1" x14ac:dyDescent="0.2">
      <c r="B77" s="600"/>
      <c r="C77" s="600"/>
      <c r="D77" s="600"/>
      <c r="E77" s="601"/>
      <c r="F77" s="601"/>
      <c r="G77" s="600"/>
      <c r="H77" s="600"/>
      <c r="I77" s="602"/>
      <c r="J77" s="603"/>
      <c r="K77" s="601"/>
      <c r="L77" s="245"/>
      <c r="M77" s="600"/>
      <c r="N77" s="245"/>
      <c r="O77" s="16"/>
      <c r="P77" s="16"/>
      <c r="Q77" s="245"/>
      <c r="R77" s="245"/>
      <c r="S77" s="601"/>
      <c r="T77" s="601"/>
      <c r="U77" s="60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  <c r="AG77" s="607"/>
      <c r="AH77" s="16"/>
      <c r="AI77" s="16"/>
      <c r="AJ77" s="14"/>
      <c r="AK77" s="14"/>
      <c r="AL77" s="16"/>
      <c r="AM77" s="16"/>
      <c r="AN77" s="16"/>
      <c r="AO77" s="14"/>
      <c r="AP77" s="16"/>
      <c r="AQ77" s="16"/>
      <c r="AR77" s="16"/>
      <c r="AS77" s="14"/>
      <c r="AT77" s="14"/>
      <c r="AU77" s="16"/>
      <c r="AV77" s="16"/>
      <c r="AW77" s="16"/>
      <c r="AX77" s="16"/>
    </row>
    <row r="78" spans="2:50" s="581" customFormat="1" x14ac:dyDescent="0.2">
      <c r="B78" s="600"/>
      <c r="C78" s="600"/>
      <c r="D78" s="600"/>
      <c r="E78" s="601"/>
      <c r="F78" s="601"/>
      <c r="G78" s="600"/>
      <c r="H78" s="600"/>
      <c r="I78" s="602"/>
      <c r="J78" s="603"/>
      <c r="K78" s="601"/>
      <c r="L78" s="245"/>
      <c r="M78" s="600"/>
      <c r="N78" s="245"/>
      <c r="O78" s="16"/>
      <c r="P78" s="16"/>
      <c r="Q78" s="245"/>
      <c r="R78" s="245"/>
      <c r="S78" s="601"/>
      <c r="T78" s="601"/>
      <c r="U78" s="601"/>
      <c r="V78" s="601"/>
      <c r="W78" s="601"/>
      <c r="X78" s="601"/>
      <c r="Y78" s="601"/>
      <c r="Z78" s="601"/>
      <c r="AA78" s="601"/>
      <c r="AB78" s="601"/>
      <c r="AC78" s="601"/>
      <c r="AD78" s="601"/>
      <c r="AE78" s="601"/>
      <c r="AF78" s="601"/>
      <c r="AG78" s="607"/>
      <c r="AH78" s="16"/>
      <c r="AI78" s="16"/>
      <c r="AJ78" s="14"/>
      <c r="AK78" s="14"/>
      <c r="AL78" s="16"/>
      <c r="AM78" s="16"/>
      <c r="AN78" s="16"/>
      <c r="AO78" s="14"/>
      <c r="AP78" s="16"/>
      <c r="AQ78" s="16"/>
      <c r="AR78" s="16"/>
      <c r="AS78" s="14"/>
      <c r="AT78" s="14"/>
      <c r="AU78" s="16"/>
      <c r="AV78" s="16"/>
      <c r="AW78" s="16"/>
      <c r="AX78" s="16"/>
    </row>
    <row r="79" spans="2:50" s="581" customFormat="1" x14ac:dyDescent="0.2">
      <c r="B79" s="600"/>
      <c r="C79" s="600"/>
      <c r="D79" s="600"/>
      <c r="E79" s="601"/>
      <c r="F79" s="601"/>
      <c r="G79" s="600"/>
      <c r="H79" s="600"/>
      <c r="I79" s="602"/>
      <c r="J79" s="603"/>
      <c r="K79" s="601"/>
      <c r="L79" s="245"/>
      <c r="M79" s="600"/>
      <c r="N79" s="245"/>
      <c r="O79" s="16"/>
      <c r="P79" s="16"/>
      <c r="Q79" s="245"/>
      <c r="R79" s="245"/>
      <c r="S79" s="601"/>
      <c r="T79" s="601"/>
      <c r="U79" s="601"/>
      <c r="V79" s="601"/>
      <c r="W79" s="601"/>
      <c r="X79" s="601"/>
      <c r="Y79" s="601"/>
      <c r="Z79" s="601"/>
      <c r="AA79" s="601"/>
      <c r="AB79" s="601"/>
      <c r="AC79" s="601"/>
      <c r="AD79" s="601"/>
      <c r="AE79" s="601"/>
      <c r="AF79" s="601"/>
      <c r="AG79" s="607"/>
      <c r="AH79" s="16"/>
      <c r="AI79" s="16"/>
      <c r="AJ79" s="14"/>
      <c r="AK79" s="14"/>
      <c r="AL79" s="16"/>
      <c r="AM79" s="16"/>
      <c r="AN79" s="16"/>
      <c r="AO79" s="14"/>
      <c r="AP79" s="16"/>
      <c r="AQ79" s="16"/>
      <c r="AR79" s="16"/>
      <c r="AS79" s="14"/>
      <c r="AT79" s="14"/>
      <c r="AU79" s="16"/>
      <c r="AV79" s="16"/>
      <c r="AW79" s="16"/>
      <c r="AX79" s="16"/>
    </row>
    <row r="80" spans="2:50" s="581" customFormat="1" x14ac:dyDescent="0.2">
      <c r="B80" s="600"/>
      <c r="C80" s="600"/>
      <c r="D80" s="600"/>
      <c r="E80" s="601"/>
      <c r="F80" s="601"/>
      <c r="G80" s="600"/>
      <c r="H80" s="600"/>
      <c r="I80" s="602"/>
      <c r="J80" s="603"/>
      <c r="K80" s="601"/>
      <c r="L80" s="245"/>
      <c r="M80" s="600"/>
      <c r="N80" s="245"/>
      <c r="O80" s="16"/>
      <c r="P80" s="16"/>
      <c r="Q80" s="245"/>
      <c r="R80" s="245"/>
      <c r="S80" s="601"/>
      <c r="T80" s="601"/>
      <c r="U80" s="601"/>
      <c r="V80" s="601"/>
      <c r="W80" s="601"/>
      <c r="X80" s="601"/>
      <c r="Y80" s="601"/>
      <c r="Z80" s="601"/>
      <c r="AA80" s="601"/>
      <c r="AB80" s="601"/>
      <c r="AC80" s="601"/>
      <c r="AD80" s="601"/>
      <c r="AE80" s="601"/>
      <c r="AF80" s="601"/>
      <c r="AG80" s="607"/>
      <c r="AH80" s="16"/>
      <c r="AI80" s="16"/>
      <c r="AJ80" s="14"/>
      <c r="AK80" s="14"/>
      <c r="AL80" s="16"/>
      <c r="AM80" s="16"/>
      <c r="AN80" s="16"/>
      <c r="AO80" s="14"/>
      <c r="AP80" s="16"/>
      <c r="AQ80" s="16"/>
      <c r="AR80" s="16"/>
      <c r="AS80" s="14"/>
      <c r="AT80" s="14"/>
      <c r="AU80" s="16"/>
      <c r="AV80" s="16"/>
      <c r="AW80" s="16"/>
      <c r="AX80" s="16"/>
    </row>
    <row r="81" spans="2:50" s="581" customFormat="1" x14ac:dyDescent="0.2">
      <c r="B81" s="600"/>
      <c r="C81" s="600"/>
      <c r="D81" s="600"/>
      <c r="E81" s="601"/>
      <c r="F81" s="601"/>
      <c r="G81" s="600"/>
      <c r="H81" s="600"/>
      <c r="I81" s="602"/>
      <c r="J81" s="603"/>
      <c r="K81" s="601"/>
      <c r="L81" s="245"/>
      <c r="M81" s="600"/>
      <c r="N81" s="245"/>
      <c r="O81" s="16"/>
      <c r="P81" s="16"/>
      <c r="Q81" s="245"/>
      <c r="R81" s="245"/>
      <c r="S81" s="601"/>
      <c r="T81" s="601"/>
      <c r="U81" s="601"/>
      <c r="V81" s="601"/>
      <c r="W81" s="601"/>
      <c r="X81" s="601"/>
      <c r="Y81" s="601"/>
      <c r="Z81" s="601"/>
      <c r="AA81" s="601"/>
      <c r="AB81" s="601"/>
      <c r="AC81" s="601"/>
      <c r="AD81" s="601"/>
      <c r="AE81" s="601"/>
      <c r="AF81" s="601"/>
      <c r="AG81" s="607"/>
      <c r="AH81" s="16"/>
      <c r="AI81" s="16"/>
      <c r="AJ81" s="14"/>
      <c r="AK81" s="14"/>
      <c r="AL81" s="16"/>
      <c r="AM81" s="16"/>
      <c r="AN81" s="16"/>
      <c r="AO81" s="14"/>
      <c r="AP81" s="16"/>
      <c r="AQ81" s="16"/>
      <c r="AR81" s="16"/>
      <c r="AS81" s="14"/>
      <c r="AT81" s="14"/>
      <c r="AU81" s="16"/>
      <c r="AV81" s="16"/>
      <c r="AW81" s="16"/>
      <c r="AX81" s="16"/>
    </row>
    <row r="82" spans="2:50" s="581" customFormat="1" x14ac:dyDescent="0.2">
      <c r="B82" s="600"/>
      <c r="C82" s="600"/>
      <c r="D82" s="600"/>
      <c r="E82" s="601"/>
      <c r="F82" s="601"/>
      <c r="G82" s="600"/>
      <c r="H82" s="600"/>
      <c r="I82" s="602"/>
      <c r="J82" s="603"/>
      <c r="K82" s="601"/>
      <c r="L82" s="245"/>
      <c r="M82" s="600"/>
      <c r="N82" s="245"/>
      <c r="O82" s="16"/>
      <c r="P82" s="16"/>
      <c r="Q82" s="245"/>
      <c r="R82" s="245"/>
      <c r="S82" s="601"/>
      <c r="T82" s="601"/>
      <c r="U82" s="601"/>
      <c r="V82" s="601"/>
      <c r="W82" s="601"/>
      <c r="X82" s="601"/>
      <c r="Y82" s="601"/>
      <c r="Z82" s="601"/>
      <c r="AA82" s="601"/>
      <c r="AB82" s="601"/>
      <c r="AC82" s="601"/>
      <c r="AD82" s="601"/>
      <c r="AE82" s="601"/>
      <c r="AF82" s="601"/>
      <c r="AG82" s="607"/>
      <c r="AH82" s="16"/>
      <c r="AI82" s="16"/>
      <c r="AJ82" s="14"/>
      <c r="AK82" s="14"/>
      <c r="AL82" s="16"/>
      <c r="AM82" s="16"/>
      <c r="AN82" s="16"/>
      <c r="AO82" s="14"/>
      <c r="AP82" s="16"/>
      <c r="AQ82" s="16"/>
      <c r="AR82" s="16"/>
      <c r="AS82" s="14"/>
      <c r="AT82" s="14"/>
      <c r="AU82" s="16"/>
      <c r="AV82" s="16"/>
      <c r="AW82" s="16"/>
      <c r="AX82" s="16"/>
    </row>
    <row r="83" spans="2:50" s="581" customFormat="1" x14ac:dyDescent="0.2">
      <c r="B83" s="600"/>
      <c r="C83" s="600"/>
      <c r="D83" s="600"/>
      <c r="E83" s="601"/>
      <c r="F83" s="601"/>
      <c r="G83" s="600"/>
      <c r="H83" s="600"/>
      <c r="I83" s="602"/>
      <c r="J83" s="603"/>
      <c r="K83" s="601"/>
      <c r="L83" s="245"/>
      <c r="M83" s="600"/>
      <c r="N83" s="245"/>
      <c r="O83" s="16"/>
      <c r="P83" s="16"/>
      <c r="Q83" s="245"/>
      <c r="R83" s="245"/>
      <c r="S83" s="601"/>
      <c r="T83" s="601"/>
      <c r="U83" s="601"/>
      <c r="V83" s="601"/>
      <c r="W83" s="601"/>
      <c r="X83" s="601"/>
      <c r="Y83" s="601"/>
      <c r="Z83" s="601"/>
      <c r="AA83" s="601"/>
      <c r="AB83" s="601"/>
      <c r="AC83" s="601"/>
      <c r="AD83" s="601"/>
      <c r="AE83" s="601"/>
      <c r="AF83" s="601"/>
      <c r="AG83" s="607"/>
      <c r="AH83" s="16"/>
      <c r="AI83" s="16"/>
      <c r="AJ83" s="14"/>
      <c r="AK83" s="14"/>
      <c r="AL83" s="16"/>
      <c r="AM83" s="16"/>
      <c r="AN83" s="16"/>
      <c r="AO83" s="14"/>
      <c r="AP83" s="16"/>
      <c r="AQ83" s="16"/>
      <c r="AR83" s="16"/>
      <c r="AS83" s="14"/>
      <c r="AT83" s="14"/>
      <c r="AU83" s="16"/>
      <c r="AV83" s="16"/>
      <c r="AW83" s="16"/>
      <c r="AX83" s="16"/>
    </row>
    <row r="84" spans="2:50" s="581" customFormat="1" x14ac:dyDescent="0.2">
      <c r="B84" s="600"/>
      <c r="C84" s="600"/>
      <c r="D84" s="600"/>
      <c r="E84" s="601"/>
      <c r="F84" s="601"/>
      <c r="G84" s="600"/>
      <c r="H84" s="600"/>
      <c r="I84" s="602"/>
      <c r="J84" s="603"/>
      <c r="K84" s="601"/>
      <c r="L84" s="245"/>
      <c r="M84" s="600"/>
      <c r="N84" s="245"/>
      <c r="O84" s="16"/>
      <c r="P84" s="16"/>
      <c r="Q84" s="245"/>
      <c r="R84" s="245"/>
      <c r="S84" s="601"/>
      <c r="T84" s="601"/>
      <c r="U84" s="601"/>
      <c r="V84" s="601"/>
      <c r="W84" s="601"/>
      <c r="X84" s="601"/>
      <c r="Y84" s="601"/>
      <c r="Z84" s="601"/>
      <c r="AA84" s="601"/>
      <c r="AB84" s="601"/>
      <c r="AC84" s="601"/>
      <c r="AD84" s="601"/>
      <c r="AE84" s="601"/>
      <c r="AF84" s="601"/>
      <c r="AG84" s="607"/>
      <c r="AH84" s="16"/>
      <c r="AI84" s="16"/>
      <c r="AJ84" s="14"/>
      <c r="AK84" s="14"/>
      <c r="AL84" s="16"/>
      <c r="AM84" s="16"/>
      <c r="AN84" s="16"/>
      <c r="AO84" s="14"/>
      <c r="AP84" s="16"/>
      <c r="AQ84" s="16"/>
      <c r="AR84" s="16"/>
      <c r="AS84" s="14"/>
      <c r="AT84" s="14"/>
      <c r="AU84" s="16"/>
      <c r="AV84" s="16"/>
      <c r="AW84" s="16"/>
      <c r="AX84" s="16"/>
    </row>
    <row r="85" spans="2:50" s="581" customFormat="1" x14ac:dyDescent="0.2">
      <c r="B85" s="600"/>
      <c r="C85" s="600"/>
      <c r="D85" s="600"/>
      <c r="E85" s="601"/>
      <c r="F85" s="601"/>
      <c r="G85" s="600"/>
      <c r="H85" s="600"/>
      <c r="I85" s="602"/>
      <c r="J85" s="603"/>
      <c r="K85" s="601"/>
      <c r="L85" s="245"/>
      <c r="M85" s="600"/>
      <c r="N85" s="245"/>
      <c r="O85" s="16"/>
      <c r="P85" s="16"/>
      <c r="Q85" s="245"/>
      <c r="R85" s="245"/>
      <c r="S85" s="601"/>
      <c r="T85" s="601"/>
      <c r="U85" s="601"/>
      <c r="V85" s="601"/>
      <c r="W85" s="601"/>
      <c r="X85" s="601"/>
      <c r="Y85" s="601"/>
      <c r="Z85" s="601"/>
      <c r="AA85" s="601"/>
      <c r="AB85" s="601"/>
      <c r="AC85" s="601"/>
      <c r="AD85" s="601"/>
      <c r="AE85" s="601"/>
      <c r="AF85" s="601"/>
      <c r="AG85" s="607"/>
      <c r="AH85" s="16"/>
      <c r="AI85" s="16"/>
      <c r="AJ85" s="14"/>
      <c r="AK85" s="14"/>
      <c r="AL85" s="16"/>
      <c r="AM85" s="16"/>
      <c r="AN85" s="16"/>
      <c r="AO85" s="14"/>
      <c r="AP85" s="16"/>
      <c r="AQ85" s="16"/>
      <c r="AR85" s="16"/>
      <c r="AS85" s="14"/>
      <c r="AT85" s="14"/>
      <c r="AU85" s="16"/>
      <c r="AV85" s="16"/>
      <c r="AW85" s="16"/>
      <c r="AX85" s="16"/>
    </row>
    <row r="86" spans="2:50" s="581" customFormat="1" x14ac:dyDescent="0.2">
      <c r="B86" s="600"/>
      <c r="C86" s="600"/>
      <c r="D86" s="600"/>
      <c r="E86" s="601"/>
      <c r="F86" s="601"/>
      <c r="G86" s="600"/>
      <c r="H86" s="600"/>
      <c r="I86" s="602"/>
      <c r="J86" s="603"/>
      <c r="K86" s="601"/>
      <c r="L86" s="245"/>
      <c r="M86" s="600"/>
      <c r="N86" s="245"/>
      <c r="O86" s="16"/>
      <c r="P86" s="16"/>
      <c r="Q86" s="245"/>
      <c r="R86" s="245"/>
      <c r="S86" s="601"/>
      <c r="T86" s="601"/>
      <c r="U86" s="601"/>
      <c r="V86" s="601"/>
      <c r="W86" s="601"/>
      <c r="X86" s="601"/>
      <c r="Y86" s="601"/>
      <c r="Z86" s="601"/>
      <c r="AA86" s="601"/>
      <c r="AB86" s="601"/>
      <c r="AC86" s="601"/>
      <c r="AD86" s="601"/>
      <c r="AE86" s="601"/>
      <c r="AF86" s="601"/>
      <c r="AG86" s="607"/>
      <c r="AH86" s="16"/>
      <c r="AI86" s="16"/>
      <c r="AJ86" s="14"/>
      <c r="AK86" s="14"/>
      <c r="AL86" s="16"/>
      <c r="AM86" s="16"/>
      <c r="AN86" s="16"/>
      <c r="AO86" s="14"/>
      <c r="AP86" s="16"/>
      <c r="AQ86" s="16"/>
      <c r="AR86" s="16"/>
      <c r="AS86" s="14"/>
      <c r="AT86" s="14"/>
      <c r="AU86" s="16"/>
      <c r="AV86" s="16"/>
      <c r="AW86" s="16"/>
      <c r="AX86" s="16"/>
    </row>
    <row r="87" spans="2:50" s="581" customFormat="1" x14ac:dyDescent="0.2">
      <c r="B87" s="600"/>
      <c r="C87" s="600"/>
      <c r="D87" s="600"/>
      <c r="E87" s="601"/>
      <c r="F87" s="601"/>
      <c r="G87" s="600"/>
      <c r="H87" s="600"/>
      <c r="I87" s="602"/>
      <c r="J87" s="603"/>
      <c r="K87" s="601"/>
      <c r="L87" s="245"/>
      <c r="M87" s="600"/>
      <c r="N87" s="245"/>
      <c r="O87" s="16"/>
      <c r="P87" s="16"/>
      <c r="Q87" s="245"/>
      <c r="R87" s="245"/>
      <c r="S87" s="601"/>
      <c r="T87" s="601"/>
      <c r="U87" s="601"/>
      <c r="V87" s="601"/>
      <c r="W87" s="601"/>
      <c r="X87" s="601"/>
      <c r="Y87" s="601"/>
      <c r="Z87" s="601"/>
      <c r="AA87" s="601"/>
      <c r="AB87" s="601"/>
      <c r="AC87" s="601"/>
      <c r="AD87" s="601"/>
      <c r="AE87" s="601"/>
      <c r="AF87" s="601"/>
      <c r="AG87" s="607"/>
      <c r="AH87" s="16"/>
      <c r="AI87" s="16"/>
      <c r="AJ87" s="14"/>
      <c r="AK87" s="14"/>
      <c r="AL87" s="16"/>
      <c r="AM87" s="16"/>
      <c r="AN87" s="16"/>
      <c r="AO87" s="14"/>
      <c r="AP87" s="16"/>
      <c r="AQ87" s="16"/>
      <c r="AR87" s="16"/>
      <c r="AS87" s="14"/>
      <c r="AT87" s="14"/>
      <c r="AU87" s="16"/>
      <c r="AV87" s="16"/>
      <c r="AW87" s="16"/>
      <c r="AX87" s="16"/>
    </row>
    <row r="88" spans="2:50" s="581" customFormat="1" x14ac:dyDescent="0.2">
      <c r="B88" s="600"/>
      <c r="C88" s="600"/>
      <c r="D88" s="600"/>
      <c r="E88" s="601"/>
      <c r="F88" s="601"/>
      <c r="G88" s="600"/>
      <c r="H88" s="600"/>
      <c r="I88" s="602"/>
      <c r="J88" s="603"/>
      <c r="K88" s="601"/>
      <c r="L88" s="245"/>
      <c r="M88" s="600"/>
      <c r="N88" s="245"/>
      <c r="O88" s="16"/>
      <c r="P88" s="16"/>
      <c r="Q88" s="245"/>
      <c r="R88" s="245"/>
      <c r="S88" s="601"/>
      <c r="T88" s="601"/>
      <c r="U88" s="601"/>
      <c r="V88" s="601"/>
      <c r="W88" s="601"/>
      <c r="X88" s="601"/>
      <c r="Y88" s="601"/>
      <c r="Z88" s="601"/>
      <c r="AA88" s="601"/>
      <c r="AB88" s="601"/>
      <c r="AC88" s="601"/>
      <c r="AD88" s="601"/>
      <c r="AE88" s="601"/>
      <c r="AF88" s="601"/>
      <c r="AG88" s="607"/>
      <c r="AH88" s="16"/>
      <c r="AI88" s="16"/>
      <c r="AJ88" s="14"/>
      <c r="AK88" s="14"/>
      <c r="AL88" s="16"/>
      <c r="AM88" s="16"/>
      <c r="AN88" s="16"/>
      <c r="AO88" s="14"/>
      <c r="AP88" s="16"/>
      <c r="AQ88" s="16"/>
      <c r="AR88" s="16"/>
      <c r="AS88" s="14"/>
      <c r="AT88" s="14"/>
      <c r="AU88" s="16"/>
      <c r="AV88" s="16"/>
      <c r="AW88" s="16"/>
      <c r="AX88" s="16"/>
    </row>
    <row r="89" spans="2:50" s="581" customFormat="1" x14ac:dyDescent="0.2">
      <c r="B89" s="600"/>
      <c r="C89" s="600"/>
      <c r="D89" s="600"/>
      <c r="E89" s="601"/>
      <c r="F89" s="601"/>
      <c r="G89" s="600"/>
      <c r="H89" s="600"/>
      <c r="I89" s="602"/>
      <c r="J89" s="603"/>
      <c r="K89" s="601"/>
      <c r="L89" s="245"/>
      <c r="M89" s="600"/>
      <c r="N89" s="245"/>
      <c r="O89" s="16"/>
      <c r="P89" s="16"/>
      <c r="Q89" s="245"/>
      <c r="R89" s="245"/>
      <c r="S89" s="601"/>
      <c r="T89" s="601"/>
      <c r="U89" s="601"/>
      <c r="V89" s="601"/>
      <c r="W89" s="601"/>
      <c r="X89" s="601"/>
      <c r="Y89" s="601"/>
      <c r="Z89" s="601"/>
      <c r="AA89" s="601"/>
      <c r="AB89" s="601"/>
      <c r="AC89" s="601"/>
      <c r="AD89" s="601"/>
      <c r="AE89" s="601"/>
      <c r="AF89" s="601"/>
      <c r="AG89" s="607"/>
      <c r="AH89" s="16"/>
      <c r="AI89" s="16"/>
      <c r="AJ89" s="14"/>
      <c r="AK89" s="14"/>
      <c r="AL89" s="16"/>
      <c r="AM89" s="16"/>
      <c r="AN89" s="16"/>
      <c r="AO89" s="14"/>
      <c r="AP89" s="16"/>
      <c r="AQ89" s="16"/>
      <c r="AR89" s="16"/>
      <c r="AS89" s="14"/>
      <c r="AT89" s="14"/>
      <c r="AU89" s="16"/>
      <c r="AV89" s="16"/>
      <c r="AW89" s="16"/>
      <c r="AX89" s="16"/>
    </row>
    <row r="90" spans="2:50" s="581" customFormat="1" x14ac:dyDescent="0.2">
      <c r="B90" s="600"/>
      <c r="C90" s="600"/>
      <c r="D90" s="600"/>
      <c r="E90" s="601"/>
      <c r="F90" s="601"/>
      <c r="G90" s="600"/>
      <c r="H90" s="600"/>
      <c r="I90" s="602"/>
      <c r="J90" s="603"/>
      <c r="K90" s="601"/>
      <c r="L90" s="245"/>
      <c r="M90" s="600"/>
      <c r="N90" s="245"/>
      <c r="O90" s="16"/>
      <c r="P90" s="16"/>
      <c r="Q90" s="245"/>
      <c r="R90" s="245"/>
      <c r="S90" s="601"/>
      <c r="T90" s="601"/>
      <c r="U90" s="601"/>
      <c r="V90" s="601"/>
      <c r="W90" s="601"/>
      <c r="X90" s="601"/>
      <c r="Y90" s="601"/>
      <c r="Z90" s="601"/>
      <c r="AA90" s="601"/>
      <c r="AB90" s="601"/>
      <c r="AC90" s="601"/>
      <c r="AD90" s="601"/>
      <c r="AE90" s="601"/>
      <c r="AF90" s="601"/>
      <c r="AG90" s="607"/>
      <c r="AH90" s="16"/>
      <c r="AI90" s="16"/>
      <c r="AJ90" s="14"/>
      <c r="AK90" s="14"/>
      <c r="AL90" s="16"/>
      <c r="AM90" s="16"/>
      <c r="AN90" s="16"/>
      <c r="AO90" s="14"/>
      <c r="AP90" s="16"/>
      <c r="AQ90" s="16"/>
      <c r="AR90" s="16"/>
      <c r="AS90" s="14"/>
      <c r="AT90" s="14"/>
      <c r="AU90" s="16"/>
      <c r="AV90" s="16"/>
      <c r="AW90" s="16"/>
      <c r="AX90" s="16"/>
    </row>
    <row r="91" spans="2:50" s="581" customFormat="1" x14ac:dyDescent="0.2">
      <c r="B91" s="600"/>
      <c r="C91" s="600"/>
      <c r="D91" s="600"/>
      <c r="E91" s="601"/>
      <c r="F91" s="601"/>
      <c r="G91" s="600"/>
      <c r="H91" s="600"/>
      <c r="I91" s="602"/>
      <c r="J91" s="603"/>
      <c r="K91" s="601"/>
      <c r="L91" s="245"/>
      <c r="M91" s="600"/>
      <c r="N91" s="245"/>
      <c r="O91" s="16"/>
      <c r="P91" s="16"/>
      <c r="Q91" s="245"/>
      <c r="R91" s="245"/>
      <c r="S91" s="601"/>
      <c r="T91" s="601"/>
      <c r="U91" s="601"/>
      <c r="V91" s="601"/>
      <c r="W91" s="601"/>
      <c r="X91" s="601"/>
      <c r="Y91" s="601"/>
      <c r="Z91" s="601"/>
      <c r="AA91" s="601"/>
      <c r="AB91" s="601"/>
      <c r="AC91" s="601"/>
      <c r="AD91" s="601"/>
      <c r="AE91" s="601"/>
      <c r="AF91" s="601"/>
      <c r="AG91" s="607"/>
      <c r="AH91" s="16"/>
      <c r="AI91" s="16"/>
      <c r="AJ91" s="14"/>
      <c r="AK91" s="14"/>
      <c r="AL91" s="16"/>
      <c r="AM91" s="16"/>
      <c r="AN91" s="16"/>
      <c r="AO91" s="14"/>
      <c r="AP91" s="16"/>
      <c r="AQ91" s="16"/>
      <c r="AR91" s="16"/>
      <c r="AS91" s="14"/>
      <c r="AT91" s="14"/>
      <c r="AU91" s="16"/>
      <c r="AV91" s="16"/>
      <c r="AW91" s="16"/>
      <c r="AX91" s="16"/>
    </row>
    <row r="92" spans="2:50" s="581" customFormat="1" x14ac:dyDescent="0.2">
      <c r="B92" s="600"/>
      <c r="C92" s="600"/>
      <c r="D92" s="600"/>
      <c r="E92" s="601"/>
      <c r="F92" s="601"/>
      <c r="G92" s="600"/>
      <c r="H92" s="600"/>
      <c r="I92" s="602"/>
      <c r="J92" s="603"/>
      <c r="K92" s="601"/>
      <c r="L92" s="245"/>
      <c r="M92" s="600"/>
      <c r="N92" s="245"/>
      <c r="O92" s="16"/>
      <c r="P92" s="16"/>
      <c r="Q92" s="245"/>
      <c r="R92" s="245"/>
      <c r="S92" s="601"/>
      <c r="T92" s="601"/>
      <c r="U92" s="601"/>
      <c r="V92" s="601"/>
      <c r="W92" s="601"/>
      <c r="X92" s="601"/>
      <c r="Y92" s="601"/>
      <c r="Z92" s="601"/>
      <c r="AA92" s="601"/>
      <c r="AB92" s="601"/>
      <c r="AC92" s="601"/>
      <c r="AD92" s="601"/>
      <c r="AE92" s="601"/>
      <c r="AF92" s="601"/>
      <c r="AG92" s="607"/>
      <c r="AH92" s="16"/>
      <c r="AI92" s="16"/>
      <c r="AJ92" s="14"/>
      <c r="AK92" s="14"/>
      <c r="AL92" s="16"/>
      <c r="AM92" s="16"/>
      <c r="AN92" s="16"/>
      <c r="AO92" s="14"/>
      <c r="AP92" s="16"/>
      <c r="AQ92" s="16"/>
      <c r="AR92" s="16"/>
      <c r="AS92" s="14"/>
      <c r="AT92" s="14"/>
      <c r="AU92" s="16"/>
      <c r="AV92" s="16"/>
      <c r="AW92" s="16"/>
      <c r="AX92" s="16"/>
    </row>
    <row r="93" spans="2:50" s="581" customFormat="1" x14ac:dyDescent="0.2">
      <c r="B93" s="600"/>
      <c r="C93" s="600"/>
      <c r="D93" s="600"/>
      <c r="E93" s="601"/>
      <c r="F93" s="601"/>
      <c r="G93" s="600"/>
      <c r="H93" s="600"/>
      <c r="I93" s="602"/>
      <c r="J93" s="603"/>
      <c r="K93" s="601"/>
      <c r="L93" s="245"/>
      <c r="M93" s="600"/>
      <c r="N93" s="245"/>
      <c r="O93" s="16"/>
      <c r="P93" s="16"/>
      <c r="Q93" s="245"/>
      <c r="R93" s="245"/>
      <c r="S93" s="601"/>
      <c r="T93" s="601"/>
      <c r="U93" s="601"/>
      <c r="V93" s="601"/>
      <c r="W93" s="601"/>
      <c r="X93" s="601"/>
      <c r="Y93" s="601"/>
      <c r="Z93" s="601"/>
      <c r="AA93" s="601"/>
      <c r="AB93" s="601"/>
      <c r="AC93" s="601"/>
      <c r="AD93" s="601"/>
      <c r="AE93" s="601"/>
      <c r="AF93" s="601"/>
      <c r="AG93" s="607"/>
      <c r="AH93" s="16"/>
      <c r="AI93" s="16"/>
      <c r="AJ93" s="14"/>
      <c r="AK93" s="14"/>
      <c r="AL93" s="16"/>
      <c r="AM93" s="16"/>
      <c r="AN93" s="16"/>
      <c r="AO93" s="14"/>
      <c r="AP93" s="16"/>
      <c r="AQ93" s="16"/>
      <c r="AR93" s="16"/>
      <c r="AS93" s="14"/>
      <c r="AT93" s="14"/>
      <c r="AU93" s="16"/>
      <c r="AV93" s="16"/>
      <c r="AW93" s="16"/>
      <c r="AX93" s="16"/>
    </row>
    <row r="94" spans="2:50" s="581" customFormat="1" x14ac:dyDescent="0.2">
      <c r="B94" s="600"/>
      <c r="C94" s="600"/>
      <c r="D94" s="600"/>
      <c r="E94" s="601"/>
      <c r="F94" s="601"/>
      <c r="G94" s="600"/>
      <c r="H94" s="600"/>
      <c r="I94" s="602"/>
      <c r="J94" s="603"/>
      <c r="K94" s="601"/>
      <c r="L94" s="245"/>
      <c r="M94" s="600"/>
      <c r="N94" s="245"/>
      <c r="O94" s="16"/>
      <c r="P94" s="16"/>
      <c r="Q94" s="245"/>
      <c r="R94" s="245"/>
      <c r="S94" s="601"/>
      <c r="T94" s="601"/>
      <c r="U94" s="601"/>
      <c r="V94" s="601"/>
      <c r="W94" s="601"/>
      <c r="X94" s="601"/>
      <c r="Y94" s="601"/>
      <c r="Z94" s="601"/>
      <c r="AA94" s="601"/>
      <c r="AB94" s="601"/>
      <c r="AC94" s="601"/>
      <c r="AD94" s="601"/>
      <c r="AE94" s="601"/>
      <c r="AF94" s="601"/>
      <c r="AG94" s="607"/>
      <c r="AH94" s="16"/>
      <c r="AI94" s="16"/>
      <c r="AJ94" s="14"/>
      <c r="AK94" s="14"/>
      <c r="AL94" s="16"/>
      <c r="AM94" s="16"/>
      <c r="AN94" s="16"/>
      <c r="AO94" s="14"/>
      <c r="AP94" s="16"/>
      <c r="AQ94" s="16"/>
      <c r="AR94" s="16"/>
      <c r="AS94" s="14"/>
      <c r="AT94" s="14"/>
      <c r="AU94" s="16"/>
      <c r="AV94" s="16"/>
      <c r="AW94" s="16"/>
      <c r="AX94" s="16"/>
    </row>
    <row r="95" spans="2:50" s="581" customFormat="1" x14ac:dyDescent="0.2">
      <c r="B95" s="600"/>
      <c r="C95" s="600"/>
      <c r="D95" s="600"/>
      <c r="E95" s="601"/>
      <c r="F95" s="601"/>
      <c r="G95" s="600"/>
      <c r="H95" s="600"/>
      <c r="I95" s="602"/>
      <c r="J95" s="603"/>
      <c r="K95" s="601"/>
      <c r="L95" s="245"/>
      <c r="M95" s="600"/>
      <c r="N95" s="245"/>
      <c r="O95" s="16"/>
      <c r="P95" s="16"/>
      <c r="Q95" s="245"/>
      <c r="R95" s="245"/>
      <c r="S95" s="601"/>
      <c r="T95" s="601"/>
      <c r="U95" s="601"/>
      <c r="V95" s="601"/>
      <c r="W95" s="601"/>
      <c r="X95" s="601"/>
      <c r="Y95" s="601"/>
      <c r="Z95" s="601"/>
      <c r="AA95" s="601"/>
      <c r="AB95" s="601"/>
      <c r="AC95" s="601"/>
      <c r="AD95" s="601"/>
      <c r="AE95" s="601"/>
      <c r="AF95" s="601"/>
      <c r="AG95" s="607"/>
      <c r="AH95" s="16"/>
      <c r="AI95" s="16"/>
      <c r="AJ95" s="14"/>
      <c r="AK95" s="14"/>
      <c r="AL95" s="16"/>
      <c r="AM95" s="16"/>
      <c r="AN95" s="16"/>
      <c r="AO95" s="14"/>
      <c r="AP95" s="16"/>
      <c r="AQ95" s="16"/>
      <c r="AR95" s="16"/>
      <c r="AS95" s="14"/>
      <c r="AT95" s="14"/>
      <c r="AU95" s="16"/>
      <c r="AV95" s="16"/>
      <c r="AW95" s="16"/>
      <c r="AX95" s="16"/>
    </row>
    <row r="96" spans="2:50" s="581" customFormat="1" x14ac:dyDescent="0.2">
      <c r="B96" s="600"/>
      <c r="C96" s="600"/>
      <c r="D96" s="600"/>
      <c r="E96" s="601"/>
      <c r="F96" s="601"/>
      <c r="G96" s="600"/>
      <c r="H96" s="600"/>
      <c r="I96" s="602"/>
      <c r="J96" s="603"/>
      <c r="K96" s="601"/>
      <c r="L96" s="245"/>
      <c r="M96" s="600"/>
      <c r="N96" s="245"/>
      <c r="O96" s="16"/>
      <c r="P96" s="16"/>
      <c r="Q96" s="245"/>
      <c r="R96" s="245"/>
      <c r="S96" s="601"/>
      <c r="T96" s="601"/>
      <c r="U96" s="601"/>
      <c r="V96" s="601"/>
      <c r="W96" s="601"/>
      <c r="X96" s="601"/>
      <c r="Y96" s="601"/>
      <c r="Z96" s="601"/>
      <c r="AA96" s="601"/>
      <c r="AB96" s="601"/>
      <c r="AC96" s="601"/>
      <c r="AD96" s="601"/>
      <c r="AE96" s="601"/>
      <c r="AF96" s="601"/>
      <c r="AG96" s="607"/>
      <c r="AH96" s="16"/>
      <c r="AI96" s="16"/>
      <c r="AJ96" s="14"/>
      <c r="AK96" s="14"/>
      <c r="AL96" s="16"/>
      <c r="AM96" s="16"/>
      <c r="AN96" s="16"/>
      <c r="AO96" s="14"/>
      <c r="AP96" s="16"/>
      <c r="AQ96" s="16"/>
      <c r="AR96" s="16"/>
      <c r="AS96" s="14"/>
      <c r="AT96" s="14"/>
      <c r="AU96" s="16"/>
      <c r="AV96" s="16"/>
      <c r="AW96" s="16"/>
      <c r="AX96" s="16"/>
    </row>
    <row r="97" spans="2:50" s="581" customFormat="1" x14ac:dyDescent="0.2">
      <c r="B97" s="600"/>
      <c r="C97" s="600"/>
      <c r="D97" s="600"/>
      <c r="E97" s="601"/>
      <c r="F97" s="601"/>
      <c r="G97" s="600"/>
      <c r="H97" s="600"/>
      <c r="I97" s="602"/>
      <c r="J97" s="603"/>
      <c r="K97" s="601"/>
      <c r="L97" s="245"/>
      <c r="M97" s="600"/>
      <c r="N97" s="245"/>
      <c r="O97" s="16"/>
      <c r="P97" s="16"/>
      <c r="Q97" s="245"/>
      <c r="R97" s="245"/>
      <c r="S97" s="601"/>
      <c r="T97" s="601"/>
      <c r="U97" s="601"/>
      <c r="V97" s="601"/>
      <c r="W97" s="601"/>
      <c r="X97" s="601"/>
      <c r="Y97" s="601"/>
      <c r="Z97" s="601"/>
      <c r="AA97" s="601"/>
      <c r="AB97" s="601"/>
      <c r="AC97" s="601"/>
      <c r="AD97" s="601"/>
      <c r="AE97" s="601"/>
      <c r="AF97" s="601"/>
      <c r="AG97" s="607"/>
      <c r="AH97" s="16"/>
      <c r="AI97" s="16"/>
      <c r="AJ97" s="14"/>
      <c r="AK97" s="14"/>
      <c r="AL97" s="16"/>
      <c r="AM97" s="16"/>
      <c r="AN97" s="16"/>
      <c r="AO97" s="14"/>
      <c r="AP97" s="16"/>
      <c r="AQ97" s="16"/>
      <c r="AR97" s="16"/>
      <c r="AS97" s="14"/>
      <c r="AT97" s="14"/>
      <c r="AU97" s="16"/>
      <c r="AV97" s="16"/>
      <c r="AW97" s="16"/>
      <c r="AX97" s="16"/>
    </row>
    <row r="98" spans="2:50" s="581" customFormat="1" x14ac:dyDescent="0.2">
      <c r="B98" s="600"/>
      <c r="C98" s="600"/>
      <c r="D98" s="600"/>
      <c r="E98" s="601"/>
      <c r="F98" s="601"/>
      <c r="G98" s="600"/>
      <c r="H98" s="600"/>
      <c r="I98" s="602"/>
      <c r="J98" s="603"/>
      <c r="K98" s="601"/>
      <c r="L98" s="245"/>
      <c r="M98" s="600"/>
      <c r="N98" s="245"/>
      <c r="O98" s="16"/>
      <c r="P98" s="16"/>
      <c r="Q98" s="245"/>
      <c r="R98" s="245"/>
      <c r="S98" s="601"/>
      <c r="T98" s="601"/>
      <c r="U98" s="601"/>
      <c r="V98" s="601"/>
      <c r="W98" s="601"/>
      <c r="X98" s="601"/>
      <c r="Y98" s="601"/>
      <c r="Z98" s="601"/>
      <c r="AA98" s="601"/>
      <c r="AB98" s="601"/>
      <c r="AC98" s="601"/>
      <c r="AD98" s="601"/>
      <c r="AE98" s="601"/>
      <c r="AF98" s="601"/>
      <c r="AG98" s="607"/>
      <c r="AH98" s="16"/>
      <c r="AI98" s="16"/>
      <c r="AJ98" s="14"/>
      <c r="AK98" s="14"/>
      <c r="AL98" s="16"/>
      <c r="AM98" s="16"/>
      <c r="AN98" s="16"/>
      <c r="AO98" s="14"/>
      <c r="AP98" s="16"/>
      <c r="AQ98" s="16"/>
      <c r="AR98" s="16"/>
      <c r="AS98" s="14"/>
      <c r="AT98" s="14"/>
      <c r="AU98" s="16"/>
      <c r="AV98" s="16"/>
      <c r="AW98" s="16"/>
      <c r="AX98" s="16"/>
    </row>
    <row r="99" spans="2:50" s="581" customFormat="1" x14ac:dyDescent="0.2">
      <c r="B99" s="600"/>
      <c r="C99" s="600"/>
      <c r="D99" s="600"/>
      <c r="E99" s="601"/>
      <c r="F99" s="601"/>
      <c r="G99" s="600"/>
      <c r="H99" s="600"/>
      <c r="I99" s="602"/>
      <c r="J99" s="603"/>
      <c r="K99" s="601"/>
      <c r="L99" s="245"/>
      <c r="M99" s="600"/>
      <c r="N99" s="245"/>
      <c r="O99" s="16"/>
      <c r="P99" s="16"/>
      <c r="Q99" s="245"/>
      <c r="R99" s="245"/>
      <c r="S99" s="601"/>
      <c r="T99" s="601"/>
      <c r="U99" s="601"/>
      <c r="V99" s="601"/>
      <c r="W99" s="601"/>
      <c r="X99" s="601"/>
      <c r="Y99" s="601"/>
      <c r="Z99" s="601"/>
      <c r="AA99" s="601"/>
      <c r="AB99" s="601"/>
      <c r="AC99" s="601"/>
      <c r="AD99" s="601"/>
      <c r="AE99" s="601"/>
      <c r="AF99" s="601"/>
      <c r="AG99" s="607"/>
      <c r="AH99" s="16"/>
      <c r="AI99" s="16"/>
      <c r="AJ99" s="14"/>
      <c r="AK99" s="14"/>
      <c r="AL99" s="16"/>
      <c r="AM99" s="16"/>
      <c r="AN99" s="16"/>
      <c r="AO99" s="14"/>
      <c r="AP99" s="16"/>
      <c r="AQ99" s="16"/>
      <c r="AR99" s="16"/>
      <c r="AS99" s="14"/>
      <c r="AT99" s="14"/>
      <c r="AU99" s="16"/>
      <c r="AV99" s="16"/>
      <c r="AW99" s="16"/>
      <c r="AX99" s="16"/>
    </row>
    <row r="100" spans="2:50" s="581" customFormat="1" x14ac:dyDescent="0.2">
      <c r="B100" s="600"/>
      <c r="C100" s="600"/>
      <c r="D100" s="600"/>
      <c r="E100" s="601"/>
      <c r="F100" s="601"/>
      <c r="G100" s="600"/>
      <c r="H100" s="600"/>
      <c r="I100" s="602"/>
      <c r="J100" s="603"/>
      <c r="K100" s="601"/>
      <c r="L100" s="245"/>
      <c r="M100" s="600"/>
      <c r="N100" s="245"/>
      <c r="O100" s="16"/>
      <c r="P100" s="16"/>
      <c r="Q100" s="245"/>
      <c r="R100" s="245"/>
      <c r="S100" s="601"/>
      <c r="T100" s="601"/>
      <c r="U100" s="601"/>
      <c r="V100" s="601"/>
      <c r="W100" s="601"/>
      <c r="X100" s="601"/>
      <c r="Y100" s="601"/>
      <c r="Z100" s="601"/>
      <c r="AA100" s="601"/>
      <c r="AB100" s="601"/>
      <c r="AC100" s="601"/>
      <c r="AD100" s="601"/>
      <c r="AE100" s="601"/>
      <c r="AF100" s="601"/>
      <c r="AG100" s="607"/>
      <c r="AH100" s="16"/>
      <c r="AI100" s="16"/>
      <c r="AJ100" s="14"/>
      <c r="AK100" s="14"/>
      <c r="AL100" s="16"/>
      <c r="AM100" s="16"/>
      <c r="AN100" s="16"/>
      <c r="AO100" s="14"/>
      <c r="AP100" s="16"/>
      <c r="AQ100" s="16"/>
      <c r="AR100" s="16"/>
      <c r="AS100" s="14"/>
      <c r="AT100" s="14"/>
      <c r="AU100" s="16"/>
      <c r="AV100" s="16"/>
      <c r="AW100" s="16"/>
      <c r="AX100" s="16"/>
    </row>
    <row r="101" spans="2:50" s="581" customFormat="1" x14ac:dyDescent="0.2">
      <c r="B101" s="600"/>
      <c r="C101" s="600"/>
      <c r="D101" s="600"/>
      <c r="E101" s="601"/>
      <c r="F101" s="601"/>
      <c r="G101" s="600"/>
      <c r="H101" s="600"/>
      <c r="I101" s="602"/>
      <c r="J101" s="603"/>
      <c r="K101" s="601"/>
      <c r="L101" s="245"/>
      <c r="M101" s="600"/>
      <c r="N101" s="245"/>
      <c r="O101" s="16"/>
      <c r="P101" s="16"/>
      <c r="Q101" s="245"/>
      <c r="R101" s="245"/>
      <c r="S101" s="601"/>
      <c r="T101" s="601"/>
      <c r="U101" s="601"/>
      <c r="V101" s="601"/>
      <c r="W101" s="601"/>
      <c r="X101" s="601"/>
      <c r="Y101" s="601"/>
      <c r="Z101" s="601"/>
      <c r="AA101" s="601"/>
      <c r="AB101" s="601"/>
      <c r="AC101" s="601"/>
      <c r="AD101" s="601"/>
      <c r="AE101" s="601"/>
      <c r="AF101" s="601"/>
      <c r="AG101" s="607"/>
      <c r="AH101" s="16"/>
      <c r="AI101" s="16"/>
      <c r="AJ101" s="14"/>
      <c r="AK101" s="14"/>
      <c r="AL101" s="16"/>
      <c r="AM101" s="16"/>
      <c r="AN101" s="16"/>
      <c r="AO101" s="14"/>
      <c r="AP101" s="16"/>
      <c r="AQ101" s="16"/>
      <c r="AR101" s="16"/>
      <c r="AS101" s="14"/>
      <c r="AT101" s="14"/>
      <c r="AU101" s="16"/>
      <c r="AV101" s="16"/>
      <c r="AW101" s="16"/>
      <c r="AX101" s="16"/>
    </row>
    <row r="102" spans="2:50" s="581" customFormat="1" x14ac:dyDescent="0.2">
      <c r="B102" s="600"/>
      <c r="C102" s="600"/>
      <c r="D102" s="600"/>
      <c r="E102" s="601"/>
      <c r="F102" s="601"/>
      <c r="G102" s="600"/>
      <c r="H102" s="600"/>
      <c r="I102" s="602"/>
      <c r="J102" s="603"/>
      <c r="K102" s="601"/>
      <c r="L102" s="245"/>
      <c r="M102" s="600"/>
      <c r="N102" s="245"/>
      <c r="O102" s="16"/>
      <c r="P102" s="16"/>
      <c r="Q102" s="245"/>
      <c r="R102" s="245"/>
      <c r="S102" s="601"/>
      <c r="T102" s="601"/>
      <c r="U102" s="601"/>
      <c r="V102" s="601"/>
      <c r="W102" s="601"/>
      <c r="X102" s="601"/>
      <c r="Y102" s="601"/>
      <c r="Z102" s="601"/>
      <c r="AA102" s="601"/>
      <c r="AB102" s="601"/>
      <c r="AC102" s="601"/>
      <c r="AD102" s="601"/>
      <c r="AE102" s="601"/>
      <c r="AF102" s="601"/>
      <c r="AG102" s="607"/>
      <c r="AH102" s="16"/>
      <c r="AI102" s="16"/>
      <c r="AJ102" s="14"/>
      <c r="AK102" s="14"/>
      <c r="AL102" s="16"/>
      <c r="AM102" s="16"/>
      <c r="AN102" s="16"/>
      <c r="AO102" s="14"/>
      <c r="AP102" s="16"/>
      <c r="AQ102" s="16"/>
      <c r="AR102" s="16"/>
      <c r="AS102" s="14"/>
      <c r="AT102" s="14"/>
      <c r="AU102" s="16"/>
      <c r="AV102" s="16"/>
      <c r="AW102" s="16"/>
      <c r="AX102" s="16"/>
    </row>
    <row r="103" spans="2:50" s="581" customFormat="1" x14ac:dyDescent="0.2">
      <c r="B103" s="600"/>
      <c r="C103" s="600"/>
      <c r="D103" s="600"/>
      <c r="E103" s="601"/>
      <c r="F103" s="601"/>
      <c r="G103" s="600"/>
      <c r="H103" s="600"/>
      <c r="I103" s="602"/>
      <c r="J103" s="603"/>
      <c r="K103" s="601"/>
      <c r="L103" s="245"/>
      <c r="M103" s="600"/>
      <c r="N103" s="245"/>
      <c r="O103" s="16"/>
      <c r="P103" s="16"/>
      <c r="Q103" s="245"/>
      <c r="R103" s="245"/>
      <c r="S103" s="601"/>
      <c r="T103" s="601"/>
      <c r="U103" s="601"/>
      <c r="V103" s="601"/>
      <c r="W103" s="601"/>
      <c r="X103" s="601"/>
      <c r="Y103" s="601"/>
      <c r="Z103" s="601"/>
      <c r="AA103" s="601"/>
      <c r="AB103" s="601"/>
      <c r="AC103" s="601"/>
      <c r="AD103" s="601"/>
      <c r="AE103" s="601"/>
      <c r="AF103" s="601"/>
      <c r="AG103" s="607"/>
      <c r="AH103" s="16"/>
      <c r="AI103" s="16"/>
      <c r="AJ103" s="14"/>
      <c r="AK103" s="14"/>
      <c r="AL103" s="16"/>
      <c r="AM103" s="16"/>
      <c r="AN103" s="16"/>
      <c r="AO103" s="14"/>
      <c r="AP103" s="16"/>
      <c r="AQ103" s="16"/>
      <c r="AR103" s="16"/>
      <c r="AS103" s="14"/>
      <c r="AT103" s="14"/>
      <c r="AU103" s="16"/>
      <c r="AV103" s="16"/>
      <c r="AW103" s="16"/>
      <c r="AX103" s="16"/>
    </row>
    <row r="104" spans="2:50" s="581" customFormat="1" x14ac:dyDescent="0.2">
      <c r="B104" s="600"/>
      <c r="C104" s="600"/>
      <c r="D104" s="600"/>
      <c r="E104" s="601"/>
      <c r="F104" s="601"/>
      <c r="G104" s="600"/>
      <c r="H104" s="600"/>
      <c r="I104" s="602"/>
      <c r="J104" s="603"/>
      <c r="K104" s="601"/>
      <c r="L104" s="245"/>
      <c r="M104" s="600"/>
      <c r="N104" s="245"/>
      <c r="O104" s="16"/>
      <c r="P104" s="16"/>
      <c r="Q104" s="245"/>
      <c r="R104" s="245"/>
      <c r="S104" s="601"/>
      <c r="T104" s="601"/>
      <c r="U104" s="601"/>
      <c r="V104" s="601"/>
      <c r="W104" s="601"/>
      <c r="X104" s="601"/>
      <c r="Y104" s="601"/>
      <c r="Z104" s="601"/>
      <c r="AA104" s="601"/>
      <c r="AB104" s="601"/>
      <c r="AC104" s="601"/>
      <c r="AD104" s="601"/>
      <c r="AE104" s="601"/>
      <c r="AF104" s="601"/>
      <c r="AG104" s="607"/>
      <c r="AH104" s="16"/>
      <c r="AI104" s="16"/>
      <c r="AJ104" s="14"/>
      <c r="AK104" s="14"/>
      <c r="AL104" s="16"/>
      <c r="AM104" s="16"/>
      <c r="AN104" s="16"/>
      <c r="AO104" s="14"/>
      <c r="AP104" s="16"/>
      <c r="AQ104" s="16"/>
      <c r="AR104" s="16"/>
      <c r="AS104" s="14"/>
      <c r="AT104" s="14"/>
      <c r="AU104" s="16"/>
      <c r="AV104" s="16"/>
      <c r="AW104" s="16"/>
      <c r="AX104" s="16"/>
    </row>
    <row r="105" spans="2:50" s="581" customFormat="1" x14ac:dyDescent="0.2">
      <c r="B105" s="600"/>
      <c r="C105" s="600"/>
      <c r="D105" s="600"/>
      <c r="E105" s="601"/>
      <c r="F105" s="601"/>
      <c r="G105" s="600"/>
      <c r="H105" s="600"/>
      <c r="I105" s="602"/>
      <c r="J105" s="603"/>
      <c r="K105" s="601"/>
      <c r="L105" s="245"/>
      <c r="M105" s="600"/>
      <c r="N105" s="245"/>
      <c r="O105" s="16"/>
      <c r="P105" s="16"/>
      <c r="Q105" s="245"/>
      <c r="R105" s="245"/>
      <c r="S105" s="601"/>
      <c r="T105" s="601"/>
      <c r="U105" s="601"/>
      <c r="V105" s="601"/>
      <c r="W105" s="601"/>
      <c r="X105" s="601"/>
      <c r="Y105" s="601"/>
      <c r="Z105" s="601"/>
      <c r="AA105" s="601"/>
      <c r="AB105" s="601"/>
      <c r="AC105" s="601"/>
      <c r="AD105" s="601"/>
      <c r="AE105" s="601"/>
      <c r="AF105" s="601"/>
      <c r="AG105" s="607"/>
      <c r="AH105" s="16"/>
      <c r="AI105" s="16"/>
      <c r="AJ105" s="14"/>
      <c r="AK105" s="14"/>
      <c r="AL105" s="16"/>
      <c r="AM105" s="16"/>
      <c r="AN105" s="16"/>
      <c r="AO105" s="14"/>
      <c r="AP105" s="16"/>
      <c r="AQ105" s="16"/>
      <c r="AR105" s="16"/>
      <c r="AS105" s="14"/>
      <c r="AT105" s="14"/>
      <c r="AU105" s="16"/>
      <c r="AV105" s="16"/>
      <c r="AW105" s="16"/>
      <c r="AX105" s="16"/>
    </row>
    <row r="106" spans="2:50" s="581" customFormat="1" x14ac:dyDescent="0.2">
      <c r="B106" s="600"/>
      <c r="C106" s="600"/>
      <c r="D106" s="600"/>
      <c r="E106" s="601"/>
      <c r="F106" s="601"/>
      <c r="G106" s="600"/>
      <c r="H106" s="600"/>
      <c r="I106" s="602"/>
      <c r="J106" s="603"/>
      <c r="K106" s="601"/>
      <c r="L106" s="245"/>
      <c r="M106" s="600"/>
      <c r="N106" s="245"/>
      <c r="O106" s="16"/>
      <c r="P106" s="16"/>
      <c r="Q106" s="245"/>
      <c r="R106" s="245"/>
      <c r="S106" s="601"/>
      <c r="T106" s="601"/>
      <c r="U106" s="601"/>
      <c r="V106" s="601"/>
      <c r="W106" s="601"/>
      <c r="X106" s="601"/>
      <c r="Y106" s="601"/>
      <c r="Z106" s="601"/>
      <c r="AA106" s="601"/>
      <c r="AB106" s="601"/>
      <c r="AC106" s="601"/>
      <c r="AD106" s="601"/>
      <c r="AE106" s="601"/>
      <c r="AF106" s="601"/>
      <c r="AG106" s="607"/>
      <c r="AH106" s="16"/>
      <c r="AI106" s="16"/>
      <c r="AJ106" s="14"/>
      <c r="AK106" s="14"/>
      <c r="AL106" s="16"/>
      <c r="AM106" s="16"/>
      <c r="AN106" s="16"/>
      <c r="AO106" s="14"/>
      <c r="AP106" s="16"/>
      <c r="AQ106" s="16"/>
      <c r="AR106" s="16"/>
      <c r="AS106" s="14"/>
      <c r="AT106" s="14"/>
      <c r="AU106" s="16"/>
      <c r="AV106" s="16"/>
      <c r="AW106" s="16"/>
      <c r="AX106" s="16"/>
    </row>
    <row r="107" spans="2:50" s="581" customFormat="1" x14ac:dyDescent="0.2">
      <c r="B107" s="600"/>
      <c r="C107" s="600"/>
      <c r="D107" s="600"/>
      <c r="E107" s="601"/>
      <c r="F107" s="601"/>
      <c r="G107" s="600"/>
      <c r="H107" s="600"/>
      <c r="I107" s="602"/>
      <c r="J107" s="603"/>
      <c r="K107" s="601"/>
      <c r="L107" s="245"/>
      <c r="M107" s="600"/>
      <c r="N107" s="245"/>
      <c r="O107" s="16"/>
      <c r="P107" s="16"/>
      <c r="Q107" s="245"/>
      <c r="R107" s="245"/>
      <c r="S107" s="601"/>
      <c r="T107" s="601"/>
      <c r="U107" s="601"/>
      <c r="V107" s="601"/>
      <c r="W107" s="601"/>
      <c r="X107" s="601"/>
      <c r="Y107" s="601"/>
      <c r="Z107" s="601"/>
      <c r="AA107" s="601"/>
      <c r="AB107" s="601"/>
      <c r="AC107" s="601"/>
      <c r="AD107" s="601"/>
      <c r="AE107" s="601"/>
      <c r="AF107" s="601"/>
      <c r="AG107" s="607"/>
      <c r="AH107" s="16"/>
      <c r="AI107" s="16"/>
      <c r="AJ107" s="14"/>
      <c r="AK107" s="14"/>
      <c r="AL107" s="16"/>
      <c r="AM107" s="16"/>
      <c r="AN107" s="16"/>
      <c r="AO107" s="14"/>
      <c r="AP107" s="16"/>
      <c r="AQ107" s="16"/>
      <c r="AR107" s="16"/>
      <c r="AS107" s="14"/>
      <c r="AT107" s="14"/>
      <c r="AU107" s="16"/>
      <c r="AV107" s="16"/>
      <c r="AW107" s="16"/>
      <c r="AX107" s="16"/>
    </row>
    <row r="108" spans="2:50" s="581" customFormat="1" x14ac:dyDescent="0.2">
      <c r="B108" s="600"/>
      <c r="C108" s="600"/>
      <c r="D108" s="600"/>
      <c r="E108" s="601"/>
      <c r="F108" s="601"/>
      <c r="G108" s="600"/>
      <c r="H108" s="600"/>
      <c r="I108" s="602"/>
      <c r="J108" s="603"/>
      <c r="K108" s="601"/>
      <c r="L108" s="245"/>
      <c r="M108" s="600"/>
      <c r="N108" s="245"/>
      <c r="O108" s="16"/>
      <c r="P108" s="16"/>
      <c r="Q108" s="245"/>
      <c r="R108" s="245"/>
      <c r="S108" s="601"/>
      <c r="T108" s="601"/>
      <c r="U108" s="601"/>
      <c r="V108" s="601"/>
      <c r="W108" s="601"/>
      <c r="X108" s="601"/>
      <c r="Y108" s="601"/>
      <c r="Z108" s="601"/>
      <c r="AA108" s="601"/>
      <c r="AB108" s="601"/>
      <c r="AC108" s="601"/>
      <c r="AD108" s="601"/>
      <c r="AE108" s="601"/>
      <c r="AF108" s="601"/>
      <c r="AG108" s="607"/>
      <c r="AH108" s="16"/>
      <c r="AI108" s="16"/>
      <c r="AJ108" s="14"/>
      <c r="AK108" s="14"/>
      <c r="AL108" s="16"/>
      <c r="AM108" s="16"/>
      <c r="AN108" s="16"/>
      <c r="AO108" s="14"/>
      <c r="AP108" s="16"/>
      <c r="AQ108" s="16"/>
      <c r="AR108" s="16"/>
      <c r="AS108" s="14"/>
      <c r="AT108" s="14"/>
      <c r="AU108" s="16"/>
      <c r="AV108" s="16"/>
      <c r="AW108" s="16"/>
      <c r="AX108" s="16"/>
    </row>
    <row r="109" spans="2:50" s="581" customFormat="1" x14ac:dyDescent="0.2">
      <c r="B109" s="600"/>
      <c r="C109" s="600"/>
      <c r="D109" s="600"/>
      <c r="E109" s="601"/>
      <c r="F109" s="601"/>
      <c r="G109" s="600"/>
      <c r="H109" s="600"/>
      <c r="I109" s="602"/>
      <c r="J109" s="603"/>
      <c r="K109" s="601"/>
      <c r="L109" s="245"/>
      <c r="M109" s="600"/>
      <c r="N109" s="245"/>
      <c r="O109" s="16"/>
      <c r="P109" s="16"/>
      <c r="Q109" s="245"/>
      <c r="R109" s="245"/>
      <c r="S109" s="601"/>
      <c r="T109" s="601"/>
      <c r="U109" s="601"/>
      <c r="V109" s="601"/>
      <c r="W109" s="601"/>
      <c r="X109" s="601"/>
      <c r="Y109" s="601"/>
      <c r="Z109" s="601"/>
      <c r="AA109" s="601"/>
      <c r="AB109" s="601"/>
      <c r="AC109" s="601"/>
      <c r="AD109" s="601"/>
      <c r="AE109" s="601"/>
      <c r="AF109" s="601"/>
      <c r="AG109" s="607"/>
      <c r="AH109" s="16"/>
      <c r="AI109" s="16"/>
      <c r="AJ109" s="14"/>
      <c r="AK109" s="14"/>
      <c r="AL109" s="16"/>
      <c r="AM109" s="16"/>
      <c r="AN109" s="16"/>
      <c r="AO109" s="14"/>
      <c r="AP109" s="16"/>
      <c r="AQ109" s="16"/>
      <c r="AR109" s="16"/>
      <c r="AS109" s="14"/>
      <c r="AT109" s="14"/>
      <c r="AU109" s="16"/>
      <c r="AV109" s="16"/>
      <c r="AW109" s="16"/>
      <c r="AX109" s="16"/>
    </row>
    <row r="110" spans="2:50" s="581" customFormat="1" x14ac:dyDescent="0.2">
      <c r="B110" s="600"/>
      <c r="C110" s="600"/>
      <c r="D110" s="600"/>
      <c r="E110" s="601"/>
      <c r="F110" s="601"/>
      <c r="G110" s="600"/>
      <c r="H110" s="600"/>
      <c r="I110" s="602"/>
      <c r="J110" s="603"/>
      <c r="K110" s="601"/>
      <c r="L110" s="245"/>
      <c r="M110" s="600"/>
      <c r="N110" s="245"/>
      <c r="O110" s="16"/>
      <c r="P110" s="16"/>
      <c r="Q110" s="245"/>
      <c r="R110" s="245"/>
      <c r="S110" s="601"/>
      <c r="T110" s="601"/>
      <c r="U110" s="601"/>
      <c r="V110" s="601"/>
      <c r="W110" s="601"/>
      <c r="X110" s="601"/>
      <c r="Y110" s="601"/>
      <c r="Z110" s="601"/>
      <c r="AA110" s="601"/>
      <c r="AB110" s="601"/>
      <c r="AC110" s="601"/>
      <c r="AD110" s="601"/>
      <c r="AE110" s="601"/>
      <c r="AF110" s="601"/>
      <c r="AG110" s="607"/>
      <c r="AH110" s="16"/>
      <c r="AI110" s="16"/>
      <c r="AJ110" s="14"/>
      <c r="AK110" s="14"/>
      <c r="AL110" s="16"/>
      <c r="AM110" s="16"/>
      <c r="AN110" s="16"/>
      <c r="AO110" s="14"/>
      <c r="AP110" s="16"/>
      <c r="AQ110" s="16"/>
      <c r="AR110" s="16"/>
      <c r="AS110" s="14"/>
      <c r="AT110" s="14"/>
      <c r="AU110" s="16"/>
      <c r="AV110" s="16"/>
      <c r="AW110" s="16"/>
      <c r="AX110" s="16"/>
    </row>
    <row r="111" spans="2:50" s="581" customFormat="1" x14ac:dyDescent="0.2">
      <c r="B111" s="600"/>
      <c r="C111" s="600"/>
      <c r="D111" s="600"/>
      <c r="E111" s="601"/>
      <c r="F111" s="601"/>
      <c r="G111" s="600"/>
      <c r="H111" s="600"/>
      <c r="I111" s="602"/>
      <c r="J111" s="603"/>
      <c r="K111" s="601"/>
      <c r="L111" s="245"/>
      <c r="M111" s="600"/>
      <c r="N111" s="245"/>
      <c r="O111" s="16"/>
      <c r="P111" s="16"/>
      <c r="Q111" s="245"/>
      <c r="R111" s="245"/>
      <c r="S111" s="601"/>
      <c r="T111" s="601"/>
      <c r="U111" s="601"/>
      <c r="V111" s="601"/>
      <c r="W111" s="601"/>
      <c r="X111" s="601"/>
      <c r="Y111" s="601"/>
      <c r="Z111" s="601"/>
      <c r="AA111" s="601"/>
      <c r="AB111" s="601"/>
      <c r="AC111" s="601"/>
      <c r="AD111" s="601"/>
      <c r="AE111" s="601"/>
      <c r="AF111" s="601"/>
      <c r="AG111" s="607"/>
      <c r="AH111" s="16"/>
      <c r="AI111" s="16"/>
      <c r="AJ111" s="14"/>
      <c r="AK111" s="14"/>
      <c r="AL111" s="16"/>
      <c r="AM111" s="16"/>
      <c r="AN111" s="16"/>
      <c r="AO111" s="14"/>
      <c r="AP111" s="16"/>
      <c r="AQ111" s="16"/>
      <c r="AR111" s="16"/>
      <c r="AS111" s="14"/>
      <c r="AT111" s="14"/>
      <c r="AU111" s="16"/>
      <c r="AV111" s="16"/>
      <c r="AW111" s="16"/>
      <c r="AX111" s="16"/>
    </row>
    <row r="112" spans="2:50" s="581" customFormat="1" x14ac:dyDescent="0.2">
      <c r="B112" s="600"/>
      <c r="C112" s="600"/>
      <c r="D112" s="600"/>
      <c r="E112" s="601"/>
      <c r="F112" s="601"/>
      <c r="G112" s="600"/>
      <c r="H112" s="600"/>
      <c r="I112" s="602"/>
      <c r="J112" s="603"/>
      <c r="K112" s="601"/>
      <c r="L112" s="245"/>
      <c r="M112" s="600"/>
      <c r="N112" s="245"/>
      <c r="O112" s="16"/>
      <c r="P112" s="16"/>
      <c r="Q112" s="245"/>
      <c r="R112" s="245"/>
      <c r="S112" s="601"/>
      <c r="T112" s="601"/>
      <c r="U112" s="601"/>
      <c r="V112" s="601"/>
      <c r="W112" s="601"/>
      <c r="X112" s="601"/>
      <c r="Y112" s="601"/>
      <c r="Z112" s="601"/>
      <c r="AA112" s="601"/>
      <c r="AB112" s="601"/>
      <c r="AC112" s="601"/>
      <c r="AD112" s="601"/>
      <c r="AE112" s="601"/>
      <c r="AF112" s="601"/>
      <c r="AG112" s="607"/>
      <c r="AH112" s="16"/>
      <c r="AI112" s="16"/>
      <c r="AJ112" s="14"/>
      <c r="AK112" s="14"/>
      <c r="AL112" s="16"/>
      <c r="AM112" s="16"/>
      <c r="AN112" s="16"/>
      <c r="AO112" s="14"/>
      <c r="AP112" s="16"/>
      <c r="AQ112" s="16"/>
      <c r="AR112" s="16"/>
      <c r="AS112" s="14"/>
      <c r="AT112" s="14"/>
      <c r="AU112" s="16"/>
      <c r="AV112" s="16"/>
      <c r="AW112" s="16"/>
      <c r="AX112" s="16"/>
    </row>
    <row r="113" spans="2:50" s="581" customFormat="1" x14ac:dyDescent="0.2">
      <c r="B113" s="600"/>
      <c r="C113" s="600"/>
      <c r="D113" s="600"/>
      <c r="E113" s="601"/>
      <c r="F113" s="601"/>
      <c r="G113" s="600"/>
      <c r="H113" s="600"/>
      <c r="I113" s="602"/>
      <c r="J113" s="603"/>
      <c r="K113" s="601"/>
      <c r="L113" s="245"/>
      <c r="M113" s="600"/>
      <c r="N113" s="245"/>
      <c r="O113" s="16"/>
      <c r="P113" s="16"/>
      <c r="Q113" s="245"/>
      <c r="R113" s="245"/>
      <c r="S113" s="601"/>
      <c r="T113" s="601"/>
      <c r="U113" s="601"/>
      <c r="V113" s="601"/>
      <c r="W113" s="601"/>
      <c r="X113" s="601"/>
      <c r="Y113" s="601"/>
      <c r="Z113" s="601"/>
      <c r="AA113" s="601"/>
      <c r="AB113" s="601"/>
      <c r="AC113" s="601"/>
      <c r="AD113" s="601"/>
      <c r="AE113" s="601"/>
      <c r="AF113" s="601"/>
      <c r="AG113" s="607"/>
      <c r="AH113" s="16"/>
      <c r="AI113" s="16"/>
      <c r="AJ113" s="14"/>
      <c r="AK113" s="14"/>
      <c r="AL113" s="16"/>
      <c r="AM113" s="16"/>
      <c r="AN113" s="16"/>
      <c r="AO113" s="14"/>
      <c r="AP113" s="16"/>
      <c r="AQ113" s="16"/>
      <c r="AR113" s="16"/>
      <c r="AS113" s="14"/>
      <c r="AT113" s="14"/>
      <c r="AU113" s="16"/>
      <c r="AV113" s="16"/>
      <c r="AW113" s="16"/>
      <c r="AX113" s="16"/>
    </row>
    <row r="114" spans="2:50" s="581" customFormat="1" x14ac:dyDescent="0.2">
      <c r="B114" s="600"/>
      <c r="C114" s="600"/>
      <c r="D114" s="600"/>
      <c r="E114" s="601"/>
      <c r="F114" s="601"/>
      <c r="G114" s="600"/>
      <c r="H114" s="600"/>
      <c r="I114" s="602"/>
      <c r="J114" s="603"/>
      <c r="K114" s="601"/>
      <c r="L114" s="245"/>
      <c r="M114" s="600"/>
      <c r="N114" s="245"/>
      <c r="O114" s="16"/>
      <c r="P114" s="16"/>
      <c r="Q114" s="245"/>
      <c r="R114" s="245"/>
      <c r="S114" s="601"/>
      <c r="T114" s="601"/>
      <c r="U114" s="601"/>
      <c r="V114" s="601"/>
      <c r="W114" s="601"/>
      <c r="X114" s="601"/>
      <c r="Y114" s="601"/>
      <c r="Z114" s="601"/>
      <c r="AA114" s="601"/>
      <c r="AB114" s="601"/>
      <c r="AC114" s="601"/>
      <c r="AD114" s="601"/>
      <c r="AE114" s="601"/>
      <c r="AF114" s="601"/>
      <c r="AG114" s="607"/>
      <c r="AH114" s="16"/>
      <c r="AI114" s="16"/>
      <c r="AJ114" s="14"/>
      <c r="AK114" s="14"/>
      <c r="AL114" s="16"/>
      <c r="AM114" s="16"/>
      <c r="AN114" s="16"/>
      <c r="AO114" s="14"/>
      <c r="AP114" s="16"/>
      <c r="AQ114" s="16"/>
      <c r="AR114" s="16"/>
      <c r="AS114" s="14"/>
      <c r="AT114" s="14"/>
      <c r="AU114" s="16"/>
      <c r="AV114" s="16"/>
      <c r="AW114" s="16"/>
      <c r="AX114" s="16"/>
    </row>
    <row r="115" spans="2:50" s="581" customFormat="1" x14ac:dyDescent="0.2">
      <c r="B115" s="600"/>
      <c r="C115" s="600"/>
      <c r="D115" s="600"/>
      <c r="E115" s="601"/>
      <c r="F115" s="601"/>
      <c r="G115" s="600"/>
      <c r="H115" s="600"/>
      <c r="I115" s="602"/>
      <c r="J115" s="603"/>
      <c r="K115" s="601"/>
      <c r="L115" s="245"/>
      <c r="M115" s="600"/>
      <c r="N115" s="245"/>
      <c r="O115" s="16"/>
      <c r="P115" s="16"/>
      <c r="Q115" s="245"/>
      <c r="R115" s="245"/>
      <c r="S115" s="601"/>
      <c r="T115" s="601"/>
      <c r="U115" s="601"/>
      <c r="V115" s="601"/>
      <c r="W115" s="601"/>
      <c r="X115" s="601"/>
      <c r="Y115" s="601"/>
      <c r="Z115" s="601"/>
      <c r="AA115" s="601"/>
      <c r="AB115" s="601"/>
      <c r="AC115" s="601"/>
      <c r="AD115" s="601"/>
      <c r="AE115" s="601"/>
      <c r="AF115" s="601"/>
      <c r="AG115" s="607"/>
      <c r="AH115" s="16"/>
      <c r="AI115" s="16"/>
      <c r="AJ115" s="14"/>
      <c r="AK115" s="14"/>
      <c r="AL115" s="16"/>
      <c r="AM115" s="16"/>
      <c r="AN115" s="16"/>
      <c r="AO115" s="14"/>
      <c r="AP115" s="16"/>
      <c r="AQ115" s="16"/>
      <c r="AR115" s="16"/>
      <c r="AS115" s="14"/>
      <c r="AT115" s="14"/>
      <c r="AU115" s="16"/>
      <c r="AV115" s="16"/>
      <c r="AW115" s="16"/>
      <c r="AX115" s="16"/>
    </row>
    <row r="116" spans="2:50" s="581" customFormat="1" x14ac:dyDescent="0.2">
      <c r="B116" s="600"/>
      <c r="C116" s="600"/>
      <c r="D116" s="600"/>
      <c r="E116" s="601"/>
      <c r="F116" s="601"/>
      <c r="G116" s="600"/>
      <c r="H116" s="600"/>
      <c r="I116" s="602"/>
      <c r="J116" s="603"/>
      <c r="K116" s="601"/>
      <c r="L116" s="245"/>
      <c r="M116" s="600"/>
      <c r="N116" s="245"/>
      <c r="O116" s="16"/>
      <c r="P116" s="16"/>
      <c r="Q116" s="245"/>
      <c r="R116" s="245"/>
      <c r="S116" s="601"/>
      <c r="T116" s="601"/>
      <c r="U116" s="601"/>
      <c r="V116" s="601"/>
      <c r="W116" s="601"/>
      <c r="X116" s="601"/>
      <c r="Y116" s="601"/>
      <c r="Z116" s="601"/>
      <c r="AA116" s="601"/>
      <c r="AB116" s="601"/>
      <c r="AC116" s="601"/>
      <c r="AD116" s="601"/>
      <c r="AE116" s="601"/>
      <c r="AF116" s="601"/>
      <c r="AG116" s="607"/>
      <c r="AH116" s="16"/>
      <c r="AI116" s="16"/>
      <c r="AJ116" s="14"/>
      <c r="AK116" s="14"/>
      <c r="AL116" s="16"/>
      <c r="AM116" s="16"/>
      <c r="AN116" s="16"/>
      <c r="AO116" s="14"/>
      <c r="AP116" s="16"/>
      <c r="AQ116" s="16"/>
      <c r="AR116" s="16"/>
      <c r="AS116" s="14"/>
      <c r="AT116" s="14"/>
      <c r="AU116" s="16"/>
      <c r="AV116" s="16"/>
      <c r="AW116" s="16"/>
      <c r="AX116" s="16"/>
    </row>
    <row r="117" spans="2:50" s="581" customFormat="1" x14ac:dyDescent="0.2">
      <c r="B117" s="600"/>
      <c r="C117" s="600"/>
      <c r="D117" s="600"/>
      <c r="E117" s="601"/>
      <c r="F117" s="601"/>
      <c r="G117" s="600"/>
      <c r="H117" s="600"/>
      <c r="I117" s="602"/>
      <c r="J117" s="603"/>
      <c r="K117" s="601"/>
      <c r="L117" s="245"/>
      <c r="M117" s="600"/>
      <c r="N117" s="245"/>
      <c r="O117" s="16"/>
      <c r="P117" s="16"/>
      <c r="Q117" s="245"/>
      <c r="R117" s="245"/>
      <c r="S117" s="601"/>
      <c r="T117" s="601"/>
      <c r="U117" s="601"/>
      <c r="V117" s="601"/>
      <c r="W117" s="601"/>
      <c r="X117" s="601"/>
      <c r="Y117" s="601"/>
      <c r="Z117" s="601"/>
      <c r="AA117" s="601"/>
      <c r="AB117" s="601"/>
      <c r="AC117" s="601"/>
      <c r="AD117" s="601"/>
      <c r="AE117" s="601"/>
      <c r="AF117" s="601"/>
      <c r="AG117" s="607"/>
      <c r="AH117" s="16"/>
      <c r="AI117" s="16"/>
      <c r="AJ117" s="14"/>
      <c r="AK117" s="14"/>
      <c r="AL117" s="16"/>
      <c r="AM117" s="16"/>
      <c r="AN117" s="16"/>
      <c r="AO117" s="14"/>
      <c r="AP117" s="16"/>
      <c r="AQ117" s="16"/>
      <c r="AR117" s="16"/>
      <c r="AS117" s="14"/>
      <c r="AT117" s="14"/>
      <c r="AU117" s="16"/>
      <c r="AV117" s="16"/>
      <c r="AW117" s="16"/>
      <c r="AX117" s="16"/>
    </row>
    <row r="118" spans="2:50" s="581" customFormat="1" x14ac:dyDescent="0.2">
      <c r="B118" s="600"/>
      <c r="C118" s="600"/>
      <c r="D118" s="600"/>
      <c r="E118" s="601"/>
      <c r="F118" s="601"/>
      <c r="G118" s="600"/>
      <c r="H118" s="600"/>
      <c r="I118" s="602"/>
      <c r="J118" s="603"/>
      <c r="K118" s="601"/>
      <c r="L118" s="245"/>
      <c r="M118" s="600"/>
      <c r="N118" s="245"/>
      <c r="O118" s="16"/>
      <c r="P118" s="16"/>
      <c r="Q118" s="245"/>
      <c r="R118" s="245"/>
      <c r="S118" s="601"/>
      <c r="T118" s="601"/>
      <c r="U118" s="601"/>
      <c r="V118" s="601"/>
      <c r="W118" s="601"/>
      <c r="X118" s="601"/>
      <c r="Y118" s="601"/>
      <c r="Z118" s="601"/>
      <c r="AA118" s="601"/>
      <c r="AB118" s="601"/>
      <c r="AC118" s="601"/>
      <c r="AD118" s="601"/>
      <c r="AE118" s="601"/>
      <c r="AF118" s="601"/>
      <c r="AG118" s="607"/>
      <c r="AH118" s="16"/>
      <c r="AI118" s="16"/>
      <c r="AJ118" s="14"/>
      <c r="AK118" s="14"/>
      <c r="AL118" s="16"/>
      <c r="AM118" s="16"/>
      <c r="AN118" s="16"/>
      <c r="AO118" s="14"/>
      <c r="AP118" s="16"/>
      <c r="AQ118" s="16"/>
      <c r="AR118" s="16"/>
      <c r="AS118" s="14"/>
      <c r="AT118" s="14"/>
      <c r="AU118" s="16"/>
      <c r="AV118" s="16"/>
      <c r="AW118" s="16"/>
      <c r="AX118" s="16"/>
    </row>
    <row r="119" spans="2:50" s="581" customFormat="1" x14ac:dyDescent="0.2">
      <c r="B119" s="600"/>
      <c r="C119" s="600"/>
      <c r="D119" s="600"/>
      <c r="E119" s="601"/>
      <c r="F119" s="601"/>
      <c r="G119" s="600"/>
      <c r="H119" s="600"/>
      <c r="I119" s="602"/>
      <c r="J119" s="603"/>
      <c r="K119" s="601"/>
      <c r="L119" s="245"/>
      <c r="M119" s="600"/>
      <c r="N119" s="245"/>
      <c r="O119" s="16"/>
      <c r="P119" s="16"/>
      <c r="Q119" s="245"/>
      <c r="R119" s="245"/>
      <c r="S119" s="601"/>
      <c r="T119" s="601"/>
      <c r="U119" s="601"/>
      <c r="V119" s="601"/>
      <c r="W119" s="601"/>
      <c r="X119" s="601"/>
      <c r="Y119" s="601"/>
      <c r="Z119" s="601"/>
      <c r="AA119" s="601"/>
      <c r="AB119" s="601"/>
      <c r="AC119" s="601"/>
      <c r="AD119" s="601"/>
      <c r="AE119" s="601"/>
      <c r="AF119" s="601"/>
      <c r="AG119" s="607"/>
      <c r="AH119" s="16"/>
      <c r="AI119" s="16"/>
      <c r="AJ119" s="14"/>
      <c r="AK119" s="14"/>
      <c r="AL119" s="16"/>
      <c r="AM119" s="16"/>
      <c r="AN119" s="16"/>
      <c r="AO119" s="14"/>
      <c r="AP119" s="16"/>
      <c r="AQ119" s="16"/>
      <c r="AR119" s="16"/>
      <c r="AS119" s="14"/>
      <c r="AT119" s="14"/>
      <c r="AU119" s="16"/>
      <c r="AV119" s="16"/>
      <c r="AW119" s="16"/>
      <c r="AX119" s="16"/>
    </row>
    <row r="120" spans="2:50" s="581" customFormat="1" x14ac:dyDescent="0.2">
      <c r="B120" s="600"/>
      <c r="C120" s="600"/>
      <c r="D120" s="600"/>
      <c r="E120" s="601"/>
      <c r="F120" s="601"/>
      <c r="G120" s="600"/>
      <c r="H120" s="600"/>
      <c r="I120" s="602"/>
      <c r="J120" s="603"/>
      <c r="K120" s="601"/>
      <c r="L120" s="245"/>
      <c r="M120" s="600"/>
      <c r="N120" s="245"/>
      <c r="O120" s="16"/>
      <c r="P120" s="16"/>
      <c r="Q120" s="245"/>
      <c r="R120" s="245"/>
      <c r="S120" s="601"/>
      <c r="T120" s="601"/>
      <c r="U120" s="601"/>
      <c r="V120" s="601"/>
      <c r="W120" s="601"/>
      <c r="X120" s="601"/>
      <c r="Y120" s="601"/>
      <c r="Z120" s="601"/>
      <c r="AA120" s="601"/>
      <c r="AB120" s="601"/>
      <c r="AC120" s="601"/>
      <c r="AD120" s="601"/>
      <c r="AE120" s="601"/>
      <c r="AF120" s="601"/>
      <c r="AG120" s="607"/>
      <c r="AH120" s="16"/>
      <c r="AI120" s="16"/>
      <c r="AJ120" s="14"/>
      <c r="AK120" s="14"/>
      <c r="AL120" s="16"/>
      <c r="AM120" s="16"/>
      <c r="AN120" s="16"/>
      <c r="AO120" s="14"/>
      <c r="AP120" s="16"/>
      <c r="AQ120" s="16"/>
      <c r="AR120" s="16"/>
      <c r="AS120" s="14"/>
      <c r="AT120" s="14"/>
      <c r="AU120" s="16"/>
      <c r="AV120" s="16"/>
      <c r="AW120" s="16"/>
      <c r="AX120" s="16"/>
    </row>
    <row r="121" spans="2:50" s="581" customFormat="1" x14ac:dyDescent="0.2">
      <c r="B121" s="600"/>
      <c r="C121" s="600"/>
      <c r="D121" s="600"/>
      <c r="E121" s="601"/>
      <c r="F121" s="601"/>
      <c r="G121" s="600"/>
      <c r="H121" s="600"/>
      <c r="I121" s="602"/>
      <c r="J121" s="603"/>
      <c r="K121" s="601"/>
      <c r="L121" s="245"/>
      <c r="M121" s="600"/>
      <c r="N121" s="245"/>
      <c r="O121" s="16"/>
      <c r="P121" s="16"/>
      <c r="Q121" s="245"/>
      <c r="R121" s="245"/>
      <c r="S121" s="601"/>
      <c r="T121" s="601"/>
      <c r="U121" s="601"/>
      <c r="V121" s="601"/>
      <c r="W121" s="601"/>
      <c r="X121" s="601"/>
      <c r="Y121" s="601"/>
      <c r="Z121" s="601"/>
      <c r="AA121" s="601"/>
      <c r="AB121" s="601"/>
      <c r="AC121" s="601"/>
      <c r="AD121" s="601"/>
      <c r="AE121" s="601"/>
      <c r="AF121" s="601"/>
      <c r="AG121" s="607"/>
      <c r="AH121" s="16"/>
      <c r="AI121" s="16"/>
      <c r="AJ121" s="14"/>
      <c r="AK121" s="14"/>
      <c r="AL121" s="16"/>
      <c r="AM121" s="16"/>
      <c r="AN121" s="16"/>
      <c r="AO121" s="14"/>
      <c r="AP121" s="16"/>
      <c r="AQ121" s="16"/>
      <c r="AR121" s="16"/>
      <c r="AS121" s="14"/>
      <c r="AT121" s="14"/>
      <c r="AU121" s="16"/>
      <c r="AV121" s="16"/>
      <c r="AW121" s="16"/>
      <c r="AX121" s="16"/>
    </row>
    <row r="122" spans="2:50" s="581" customFormat="1" x14ac:dyDescent="0.2">
      <c r="B122" s="600"/>
      <c r="C122" s="600"/>
      <c r="D122" s="600"/>
      <c r="E122" s="601"/>
      <c r="F122" s="601"/>
      <c r="G122" s="600"/>
      <c r="H122" s="600"/>
      <c r="I122" s="602"/>
      <c r="J122" s="603"/>
      <c r="K122" s="601"/>
      <c r="L122" s="245"/>
      <c r="M122" s="600"/>
      <c r="N122" s="245"/>
      <c r="O122" s="16"/>
      <c r="P122" s="16"/>
      <c r="Q122" s="245"/>
      <c r="R122" s="245"/>
      <c r="S122" s="601"/>
      <c r="T122" s="601"/>
      <c r="U122" s="601"/>
      <c r="V122" s="601"/>
      <c r="W122" s="601"/>
      <c r="X122" s="601"/>
      <c r="Y122" s="601"/>
      <c r="Z122" s="601"/>
      <c r="AA122" s="601"/>
      <c r="AB122" s="601"/>
      <c r="AC122" s="601"/>
      <c r="AD122" s="601"/>
      <c r="AE122" s="601"/>
      <c r="AF122" s="601"/>
      <c r="AG122" s="607"/>
      <c r="AH122" s="16"/>
      <c r="AI122" s="16"/>
      <c r="AJ122" s="14"/>
      <c r="AK122" s="14"/>
      <c r="AL122" s="16"/>
      <c r="AM122" s="16"/>
      <c r="AN122" s="16"/>
      <c r="AO122" s="14"/>
      <c r="AP122" s="16"/>
      <c r="AQ122" s="16"/>
      <c r="AR122" s="16"/>
      <c r="AS122" s="14"/>
      <c r="AT122" s="14"/>
      <c r="AU122" s="16"/>
      <c r="AV122" s="16"/>
      <c r="AW122" s="16"/>
      <c r="AX122" s="16"/>
    </row>
    <row r="123" spans="2:50" s="581" customFormat="1" x14ac:dyDescent="0.2">
      <c r="B123" s="600"/>
      <c r="C123" s="600"/>
      <c r="D123" s="600"/>
      <c r="E123" s="601"/>
      <c r="F123" s="601"/>
      <c r="G123" s="600"/>
      <c r="H123" s="600"/>
      <c r="I123" s="602"/>
      <c r="J123" s="603"/>
      <c r="K123" s="601"/>
      <c r="L123" s="245"/>
      <c r="M123" s="600"/>
      <c r="N123" s="245"/>
      <c r="O123" s="16"/>
      <c r="P123" s="16"/>
      <c r="Q123" s="245"/>
      <c r="R123" s="245"/>
      <c r="S123" s="601"/>
      <c r="T123" s="601"/>
      <c r="U123" s="601"/>
      <c r="V123" s="601"/>
      <c r="W123" s="601"/>
      <c r="X123" s="601"/>
      <c r="Y123" s="601"/>
      <c r="Z123" s="601"/>
      <c r="AA123" s="601"/>
      <c r="AB123" s="601"/>
      <c r="AC123" s="601"/>
      <c r="AD123" s="601"/>
      <c r="AE123" s="601"/>
      <c r="AF123" s="601"/>
      <c r="AG123" s="607"/>
      <c r="AH123" s="16"/>
      <c r="AI123" s="16"/>
      <c r="AJ123" s="14"/>
      <c r="AK123" s="14"/>
      <c r="AL123" s="16"/>
      <c r="AM123" s="16"/>
      <c r="AN123" s="16"/>
      <c r="AO123" s="14"/>
      <c r="AP123" s="16"/>
      <c r="AQ123" s="16"/>
      <c r="AR123" s="16"/>
      <c r="AS123" s="14"/>
      <c r="AT123" s="14"/>
      <c r="AU123" s="16"/>
      <c r="AV123" s="16"/>
      <c r="AW123" s="16"/>
      <c r="AX123" s="16"/>
    </row>
    <row r="124" spans="2:50" s="581" customFormat="1" x14ac:dyDescent="0.2">
      <c r="B124" s="600"/>
      <c r="C124" s="600"/>
      <c r="D124" s="600"/>
      <c r="E124" s="601"/>
      <c r="F124" s="601"/>
      <c r="G124" s="600"/>
      <c r="H124" s="600"/>
      <c r="I124" s="602"/>
      <c r="J124" s="603"/>
      <c r="K124" s="601"/>
      <c r="L124" s="245"/>
      <c r="M124" s="600"/>
      <c r="N124" s="245"/>
      <c r="O124" s="16"/>
      <c r="P124" s="16"/>
      <c r="Q124" s="245"/>
      <c r="R124" s="245"/>
      <c r="S124" s="601"/>
      <c r="T124" s="601"/>
      <c r="U124" s="601"/>
      <c r="V124" s="601"/>
      <c r="W124" s="601"/>
      <c r="X124" s="601"/>
      <c r="Y124" s="601"/>
      <c r="Z124" s="601"/>
      <c r="AA124" s="601"/>
      <c r="AB124" s="601"/>
      <c r="AC124" s="601"/>
      <c r="AD124" s="601"/>
      <c r="AE124" s="601"/>
      <c r="AF124" s="601"/>
      <c r="AG124" s="607"/>
      <c r="AH124" s="16"/>
      <c r="AI124" s="16"/>
      <c r="AJ124" s="14"/>
      <c r="AK124" s="14"/>
      <c r="AL124" s="16"/>
      <c r="AM124" s="16"/>
      <c r="AN124" s="16"/>
      <c r="AO124" s="14"/>
      <c r="AP124" s="16"/>
      <c r="AQ124" s="16"/>
      <c r="AR124" s="16"/>
      <c r="AS124" s="14"/>
      <c r="AT124" s="14"/>
      <c r="AU124" s="16"/>
      <c r="AV124" s="16"/>
      <c r="AW124" s="16"/>
      <c r="AX124" s="16"/>
    </row>
    <row r="125" spans="2:50" s="581" customFormat="1" x14ac:dyDescent="0.2">
      <c r="B125" s="600"/>
      <c r="C125" s="600"/>
      <c r="D125" s="600"/>
      <c r="E125" s="601"/>
      <c r="F125" s="601"/>
      <c r="G125" s="600"/>
      <c r="H125" s="600"/>
      <c r="I125" s="602"/>
      <c r="J125" s="603"/>
      <c r="K125" s="601"/>
      <c r="L125" s="245"/>
      <c r="M125" s="600"/>
      <c r="N125" s="245"/>
      <c r="O125" s="16"/>
      <c r="P125" s="16"/>
      <c r="Q125" s="245"/>
      <c r="R125" s="245"/>
      <c r="S125" s="601"/>
      <c r="T125" s="601"/>
      <c r="U125" s="601"/>
      <c r="V125" s="601"/>
      <c r="W125" s="601"/>
      <c r="X125" s="601"/>
      <c r="Y125" s="601"/>
      <c r="Z125" s="601"/>
      <c r="AA125" s="601"/>
      <c r="AB125" s="601"/>
      <c r="AC125" s="601"/>
      <c r="AD125" s="601"/>
      <c r="AE125" s="601"/>
      <c r="AF125" s="601"/>
      <c r="AG125" s="607"/>
      <c r="AH125" s="16"/>
      <c r="AI125" s="16"/>
      <c r="AJ125" s="14"/>
      <c r="AK125" s="14"/>
      <c r="AL125" s="16"/>
      <c r="AM125" s="16"/>
      <c r="AN125" s="16"/>
      <c r="AO125" s="14"/>
      <c r="AP125" s="16"/>
      <c r="AQ125" s="16"/>
      <c r="AR125" s="16"/>
      <c r="AS125" s="14"/>
      <c r="AT125" s="14"/>
      <c r="AU125" s="16"/>
      <c r="AV125" s="16"/>
      <c r="AW125" s="16"/>
      <c r="AX125" s="16"/>
    </row>
    <row r="126" spans="2:50" s="581" customFormat="1" x14ac:dyDescent="0.2">
      <c r="B126" s="600"/>
      <c r="C126" s="600"/>
      <c r="D126" s="600"/>
      <c r="E126" s="601"/>
      <c r="F126" s="601"/>
      <c r="G126" s="600"/>
      <c r="H126" s="600"/>
      <c r="I126" s="602"/>
      <c r="J126" s="603"/>
      <c r="K126" s="601"/>
      <c r="L126" s="245"/>
      <c r="M126" s="600"/>
      <c r="N126" s="245"/>
      <c r="O126" s="16"/>
      <c r="P126" s="16"/>
      <c r="Q126" s="245"/>
      <c r="R126" s="245"/>
      <c r="S126" s="601"/>
      <c r="T126" s="601"/>
      <c r="U126" s="601"/>
      <c r="V126" s="601"/>
      <c r="W126" s="601"/>
      <c r="X126" s="601"/>
      <c r="Y126" s="601"/>
      <c r="Z126" s="601"/>
      <c r="AA126" s="601"/>
      <c r="AB126" s="601"/>
      <c r="AC126" s="601"/>
      <c r="AD126" s="601"/>
      <c r="AE126" s="601"/>
      <c r="AF126" s="601"/>
      <c r="AG126" s="607"/>
      <c r="AH126" s="16"/>
      <c r="AI126" s="16"/>
      <c r="AJ126" s="14"/>
      <c r="AK126" s="14"/>
      <c r="AL126" s="16"/>
      <c r="AM126" s="16"/>
      <c r="AN126" s="16"/>
      <c r="AO126" s="14"/>
      <c r="AP126" s="16"/>
      <c r="AQ126" s="16"/>
      <c r="AR126" s="16"/>
      <c r="AS126" s="14"/>
      <c r="AT126" s="14"/>
      <c r="AU126" s="16"/>
      <c r="AV126" s="16"/>
      <c r="AW126" s="16"/>
      <c r="AX126" s="16"/>
    </row>
    <row r="127" spans="2:50" s="581" customFormat="1" x14ac:dyDescent="0.2">
      <c r="B127" s="600"/>
      <c r="C127" s="600"/>
      <c r="D127" s="600"/>
      <c r="E127" s="601"/>
      <c r="F127" s="601"/>
      <c r="G127" s="600"/>
      <c r="H127" s="600"/>
      <c r="I127" s="602"/>
      <c r="J127" s="603"/>
      <c r="K127" s="601"/>
      <c r="L127" s="245"/>
      <c r="M127" s="600"/>
      <c r="N127" s="245"/>
      <c r="O127" s="16"/>
      <c r="P127" s="16"/>
      <c r="Q127" s="245"/>
      <c r="R127" s="245"/>
      <c r="S127" s="601"/>
      <c r="T127" s="601"/>
      <c r="U127" s="601"/>
      <c r="V127" s="601"/>
      <c r="W127" s="601"/>
      <c r="X127" s="601"/>
      <c r="Y127" s="601"/>
      <c r="Z127" s="601"/>
      <c r="AA127" s="601"/>
      <c r="AB127" s="601"/>
      <c r="AC127" s="601"/>
      <c r="AD127" s="601"/>
      <c r="AE127" s="601"/>
      <c r="AF127" s="601"/>
      <c r="AG127" s="607"/>
      <c r="AH127" s="16"/>
      <c r="AI127" s="16"/>
      <c r="AJ127" s="14"/>
      <c r="AK127" s="14"/>
      <c r="AL127" s="16"/>
      <c r="AM127" s="16"/>
      <c r="AN127" s="16"/>
      <c r="AO127" s="14"/>
      <c r="AP127" s="16"/>
      <c r="AQ127" s="16"/>
      <c r="AR127" s="16"/>
      <c r="AS127" s="14"/>
      <c r="AT127" s="14"/>
      <c r="AU127" s="16"/>
      <c r="AV127" s="16"/>
      <c r="AW127" s="16"/>
      <c r="AX127" s="16"/>
    </row>
    <row r="128" spans="2:50" s="581" customFormat="1" x14ac:dyDescent="0.2">
      <c r="B128" s="600"/>
      <c r="C128" s="600"/>
      <c r="D128" s="600"/>
      <c r="E128" s="601"/>
      <c r="F128" s="601"/>
      <c r="G128" s="600"/>
      <c r="H128" s="600"/>
      <c r="I128" s="602"/>
      <c r="J128" s="603"/>
      <c r="K128" s="601"/>
      <c r="L128" s="245"/>
      <c r="M128" s="600"/>
      <c r="N128" s="245"/>
      <c r="O128" s="16"/>
      <c r="P128" s="16"/>
      <c r="Q128" s="245"/>
      <c r="R128" s="245"/>
      <c r="S128" s="601"/>
      <c r="T128" s="601"/>
      <c r="U128" s="601"/>
      <c r="V128" s="601"/>
      <c r="W128" s="601"/>
      <c r="X128" s="601"/>
      <c r="Y128" s="601"/>
      <c r="Z128" s="601"/>
      <c r="AA128" s="601"/>
      <c r="AB128" s="601"/>
      <c r="AC128" s="601"/>
      <c r="AD128" s="601"/>
      <c r="AE128" s="601"/>
      <c r="AF128" s="601"/>
      <c r="AG128" s="607"/>
      <c r="AH128" s="16"/>
      <c r="AI128" s="16"/>
      <c r="AJ128" s="14"/>
      <c r="AK128" s="14"/>
      <c r="AL128" s="16"/>
      <c r="AM128" s="16"/>
      <c r="AN128" s="16"/>
      <c r="AO128" s="14"/>
      <c r="AP128" s="16"/>
      <c r="AQ128" s="16"/>
      <c r="AR128" s="16"/>
      <c r="AS128" s="14"/>
      <c r="AT128" s="14"/>
      <c r="AU128" s="16"/>
      <c r="AV128" s="16"/>
      <c r="AW128" s="16"/>
      <c r="AX128" s="16"/>
    </row>
    <row r="129" spans="2:50" s="581" customFormat="1" x14ac:dyDescent="0.2">
      <c r="B129" s="600"/>
      <c r="C129" s="600"/>
      <c r="D129" s="600"/>
      <c r="E129" s="601"/>
      <c r="F129" s="601"/>
      <c r="G129" s="600"/>
      <c r="H129" s="600"/>
      <c r="I129" s="602"/>
      <c r="J129" s="603"/>
      <c r="K129" s="601"/>
      <c r="L129" s="245"/>
      <c r="M129" s="600"/>
      <c r="N129" s="245"/>
      <c r="O129" s="16"/>
      <c r="P129" s="16"/>
      <c r="Q129" s="245"/>
      <c r="R129" s="245"/>
      <c r="S129" s="601"/>
      <c r="T129" s="601"/>
      <c r="U129" s="601"/>
      <c r="V129" s="601"/>
      <c r="W129" s="601"/>
      <c r="X129" s="601"/>
      <c r="Y129" s="601"/>
      <c r="Z129" s="601"/>
      <c r="AA129" s="601"/>
      <c r="AB129" s="601"/>
      <c r="AC129" s="601"/>
      <c r="AD129" s="601"/>
      <c r="AE129" s="601"/>
      <c r="AF129" s="601"/>
      <c r="AG129" s="607"/>
      <c r="AH129" s="16"/>
      <c r="AI129" s="16"/>
      <c r="AJ129" s="14"/>
      <c r="AK129" s="14"/>
      <c r="AL129" s="16"/>
      <c r="AM129" s="16"/>
      <c r="AN129" s="16"/>
      <c r="AO129" s="14"/>
      <c r="AP129" s="16"/>
      <c r="AQ129" s="16"/>
      <c r="AR129" s="16"/>
      <c r="AS129" s="14"/>
      <c r="AT129" s="14"/>
      <c r="AU129" s="16"/>
      <c r="AV129" s="16"/>
      <c r="AW129" s="16"/>
      <c r="AX129" s="16"/>
    </row>
    <row r="130" spans="2:50" s="581" customFormat="1" x14ac:dyDescent="0.2">
      <c r="B130" s="600"/>
      <c r="C130" s="600"/>
      <c r="D130" s="600"/>
      <c r="E130" s="601"/>
      <c r="F130" s="601"/>
      <c r="G130" s="600"/>
      <c r="H130" s="600"/>
      <c r="I130" s="602"/>
      <c r="J130" s="603"/>
      <c r="K130" s="601"/>
      <c r="L130" s="245"/>
      <c r="M130" s="600"/>
      <c r="N130" s="245"/>
      <c r="O130" s="16"/>
      <c r="P130" s="16"/>
      <c r="Q130" s="245"/>
      <c r="R130" s="245"/>
      <c r="S130" s="601"/>
      <c r="T130" s="601"/>
      <c r="U130" s="601"/>
      <c r="V130" s="601"/>
      <c r="W130" s="601"/>
      <c r="X130" s="601"/>
      <c r="Y130" s="601"/>
      <c r="Z130" s="601"/>
      <c r="AA130" s="601"/>
      <c r="AB130" s="601"/>
      <c r="AC130" s="601"/>
      <c r="AD130" s="601"/>
      <c r="AE130" s="601"/>
      <c r="AF130" s="601"/>
      <c r="AG130" s="607"/>
      <c r="AH130" s="16"/>
      <c r="AI130" s="16"/>
      <c r="AJ130" s="14"/>
      <c r="AK130" s="14"/>
      <c r="AL130" s="16"/>
      <c r="AM130" s="16"/>
      <c r="AN130" s="16"/>
      <c r="AO130" s="14"/>
      <c r="AP130" s="16"/>
      <c r="AQ130" s="16"/>
      <c r="AR130" s="16"/>
      <c r="AS130" s="14"/>
      <c r="AT130" s="14"/>
      <c r="AU130" s="16"/>
      <c r="AV130" s="16"/>
      <c r="AW130" s="16"/>
      <c r="AX130" s="16"/>
    </row>
    <row r="131" spans="2:50" s="581" customFormat="1" x14ac:dyDescent="0.2">
      <c r="B131" s="600"/>
      <c r="C131" s="600"/>
      <c r="D131" s="600"/>
      <c r="E131" s="601"/>
      <c r="F131" s="601"/>
      <c r="G131" s="600"/>
      <c r="H131" s="600"/>
      <c r="I131" s="602"/>
      <c r="J131" s="603"/>
      <c r="K131" s="601"/>
      <c r="L131" s="245"/>
      <c r="M131" s="600"/>
      <c r="N131" s="245"/>
      <c r="O131" s="16"/>
      <c r="P131" s="16"/>
      <c r="Q131" s="245"/>
      <c r="R131" s="245"/>
      <c r="S131" s="601"/>
      <c r="T131" s="601"/>
      <c r="U131" s="601"/>
      <c r="V131" s="601"/>
      <c r="W131" s="601"/>
      <c r="X131" s="601"/>
      <c r="Y131" s="601"/>
      <c r="Z131" s="601"/>
      <c r="AA131" s="601"/>
      <c r="AB131" s="601"/>
      <c r="AC131" s="601"/>
      <c r="AD131" s="601"/>
      <c r="AE131" s="601"/>
      <c r="AF131" s="601"/>
      <c r="AG131" s="607"/>
      <c r="AH131" s="16"/>
      <c r="AI131" s="16"/>
      <c r="AJ131" s="14"/>
      <c r="AK131" s="14"/>
      <c r="AL131" s="16"/>
      <c r="AM131" s="16"/>
      <c r="AN131" s="16"/>
      <c r="AO131" s="14"/>
      <c r="AP131" s="16"/>
      <c r="AQ131" s="16"/>
      <c r="AR131" s="16"/>
      <c r="AS131" s="14"/>
      <c r="AT131" s="14"/>
      <c r="AU131" s="16"/>
      <c r="AV131" s="16"/>
      <c r="AW131" s="16"/>
      <c r="AX131" s="16"/>
    </row>
    <row r="132" spans="2:50" s="581" customFormat="1" x14ac:dyDescent="0.2">
      <c r="B132" s="600"/>
      <c r="C132" s="600"/>
      <c r="D132" s="600"/>
      <c r="E132" s="601"/>
      <c r="F132" s="601"/>
      <c r="G132" s="600"/>
      <c r="H132" s="600"/>
      <c r="I132" s="602"/>
      <c r="J132" s="603"/>
      <c r="K132" s="601"/>
      <c r="L132" s="245"/>
      <c r="M132" s="600"/>
      <c r="N132" s="245"/>
      <c r="O132" s="16"/>
      <c r="P132" s="16"/>
      <c r="Q132" s="245"/>
      <c r="R132" s="245"/>
      <c r="S132" s="601"/>
      <c r="T132" s="601"/>
      <c r="U132" s="601"/>
      <c r="V132" s="601"/>
      <c r="W132" s="601"/>
      <c r="X132" s="601"/>
      <c r="Y132" s="601"/>
      <c r="Z132" s="601"/>
      <c r="AA132" s="601"/>
      <c r="AB132" s="601"/>
      <c r="AC132" s="601"/>
      <c r="AD132" s="601"/>
      <c r="AE132" s="601"/>
      <c r="AF132" s="601"/>
      <c r="AG132" s="607"/>
      <c r="AH132" s="16"/>
      <c r="AI132" s="16"/>
      <c r="AJ132" s="14"/>
      <c r="AK132" s="14"/>
      <c r="AL132" s="16"/>
      <c r="AM132" s="16"/>
      <c r="AN132" s="16"/>
      <c r="AO132" s="14"/>
      <c r="AP132" s="16"/>
      <c r="AQ132" s="16"/>
      <c r="AR132" s="16"/>
      <c r="AS132" s="14"/>
      <c r="AT132" s="14"/>
      <c r="AU132" s="16"/>
      <c r="AV132" s="16"/>
      <c r="AW132" s="16"/>
      <c r="AX132" s="16"/>
    </row>
    <row r="133" spans="2:50" s="581" customFormat="1" x14ac:dyDescent="0.2">
      <c r="B133" s="600"/>
      <c r="C133" s="600"/>
      <c r="D133" s="600"/>
      <c r="E133" s="601"/>
      <c r="F133" s="601"/>
      <c r="G133" s="600"/>
      <c r="H133" s="600"/>
      <c r="I133" s="602"/>
      <c r="J133" s="603"/>
      <c r="K133" s="601"/>
      <c r="L133" s="245"/>
      <c r="M133" s="600"/>
      <c r="N133" s="245"/>
      <c r="O133" s="16"/>
      <c r="P133" s="16"/>
      <c r="Q133" s="245"/>
      <c r="R133" s="245"/>
      <c r="S133" s="601"/>
      <c r="T133" s="601"/>
      <c r="U133" s="601"/>
      <c r="V133" s="601"/>
      <c r="W133" s="601"/>
      <c r="X133" s="601"/>
      <c r="Y133" s="601"/>
      <c r="Z133" s="601"/>
      <c r="AA133" s="601"/>
      <c r="AB133" s="601"/>
      <c r="AC133" s="601"/>
      <c r="AD133" s="601"/>
      <c r="AE133" s="601"/>
      <c r="AF133" s="601"/>
      <c r="AG133" s="607"/>
      <c r="AH133" s="16"/>
      <c r="AI133" s="16"/>
      <c r="AJ133" s="14"/>
      <c r="AK133" s="14"/>
      <c r="AL133" s="16"/>
      <c r="AM133" s="16"/>
      <c r="AN133" s="16"/>
      <c r="AO133" s="14"/>
      <c r="AP133" s="16"/>
      <c r="AQ133" s="16"/>
      <c r="AR133" s="16"/>
      <c r="AS133" s="14"/>
      <c r="AT133" s="14"/>
      <c r="AU133" s="16"/>
      <c r="AV133" s="16"/>
      <c r="AW133" s="16"/>
      <c r="AX133" s="16"/>
    </row>
    <row r="134" spans="2:50" s="581" customFormat="1" x14ac:dyDescent="0.2">
      <c r="B134" s="600"/>
      <c r="C134" s="600"/>
      <c r="D134" s="600"/>
      <c r="E134" s="601"/>
      <c r="F134" s="601"/>
      <c r="G134" s="600"/>
      <c r="H134" s="600"/>
      <c r="I134" s="602"/>
      <c r="J134" s="603"/>
      <c r="K134" s="601"/>
      <c r="L134" s="245"/>
      <c r="M134" s="600"/>
      <c r="N134" s="245"/>
      <c r="O134" s="16"/>
      <c r="P134" s="16"/>
      <c r="Q134" s="245"/>
      <c r="R134" s="245"/>
      <c r="S134" s="601"/>
      <c r="T134" s="601"/>
      <c r="U134" s="601"/>
      <c r="V134" s="601"/>
      <c r="W134" s="601"/>
      <c r="X134" s="601"/>
      <c r="Y134" s="601"/>
      <c r="Z134" s="601"/>
      <c r="AA134" s="601"/>
      <c r="AB134" s="601"/>
      <c r="AC134" s="601"/>
      <c r="AD134" s="601"/>
      <c r="AE134" s="601"/>
      <c r="AF134" s="601"/>
      <c r="AG134" s="607"/>
      <c r="AH134" s="16"/>
      <c r="AI134" s="16"/>
      <c r="AJ134" s="14"/>
      <c r="AK134" s="14"/>
      <c r="AL134" s="16"/>
      <c r="AM134" s="16"/>
      <c r="AN134" s="16"/>
      <c r="AO134" s="14"/>
      <c r="AP134" s="16"/>
      <c r="AQ134" s="16"/>
      <c r="AR134" s="16"/>
      <c r="AS134" s="14"/>
      <c r="AT134" s="14"/>
      <c r="AU134" s="16"/>
      <c r="AV134" s="16"/>
      <c r="AW134" s="16"/>
      <c r="AX134" s="16"/>
    </row>
    <row r="135" spans="2:50" s="581" customFormat="1" x14ac:dyDescent="0.2">
      <c r="B135" s="600"/>
      <c r="C135" s="600"/>
      <c r="D135" s="600"/>
      <c r="E135" s="601"/>
      <c r="F135" s="601"/>
      <c r="G135" s="600"/>
      <c r="H135" s="600"/>
      <c r="I135" s="602"/>
      <c r="J135" s="603"/>
      <c r="K135" s="601"/>
      <c r="L135" s="245"/>
      <c r="M135" s="600"/>
      <c r="N135" s="245"/>
      <c r="O135" s="16"/>
      <c r="P135" s="16"/>
      <c r="Q135" s="245"/>
      <c r="R135" s="245"/>
      <c r="S135" s="601"/>
      <c r="T135" s="601"/>
      <c r="U135" s="601"/>
      <c r="V135" s="601"/>
      <c r="W135" s="601"/>
      <c r="X135" s="601"/>
      <c r="Y135" s="601"/>
      <c r="Z135" s="601"/>
      <c r="AA135" s="601"/>
      <c r="AB135" s="601"/>
      <c r="AC135" s="601"/>
      <c r="AD135" s="601"/>
      <c r="AE135" s="601"/>
      <c r="AF135" s="601"/>
      <c r="AG135" s="607"/>
      <c r="AH135" s="16"/>
      <c r="AI135" s="16"/>
      <c r="AJ135" s="14"/>
      <c r="AK135" s="14"/>
      <c r="AL135" s="16"/>
      <c r="AM135" s="16"/>
      <c r="AN135" s="16"/>
      <c r="AO135" s="14"/>
      <c r="AP135" s="16"/>
      <c r="AQ135" s="16"/>
      <c r="AR135" s="16"/>
      <c r="AS135" s="14"/>
      <c r="AT135" s="14"/>
      <c r="AU135" s="16"/>
      <c r="AV135" s="16"/>
      <c r="AW135" s="16"/>
      <c r="AX135" s="16"/>
    </row>
    <row r="136" spans="2:50" s="581" customFormat="1" x14ac:dyDescent="0.2">
      <c r="B136" s="600"/>
      <c r="C136" s="600"/>
      <c r="D136" s="600"/>
      <c r="E136" s="601"/>
      <c r="F136" s="601"/>
      <c r="G136" s="600"/>
      <c r="H136" s="600"/>
      <c r="I136" s="602"/>
      <c r="J136" s="603"/>
      <c r="K136" s="601"/>
      <c r="L136" s="245"/>
      <c r="M136" s="600"/>
      <c r="N136" s="245"/>
      <c r="O136" s="16"/>
      <c r="P136" s="16"/>
      <c r="Q136" s="245"/>
      <c r="R136" s="245"/>
      <c r="S136" s="601"/>
      <c r="T136" s="601"/>
      <c r="U136" s="601"/>
      <c r="V136" s="601"/>
      <c r="W136" s="601"/>
      <c r="X136" s="601"/>
      <c r="Y136" s="601"/>
      <c r="Z136" s="601"/>
      <c r="AA136" s="601"/>
      <c r="AB136" s="601"/>
      <c r="AC136" s="601"/>
      <c r="AD136" s="601"/>
      <c r="AE136" s="601"/>
      <c r="AF136" s="601"/>
      <c r="AG136" s="607"/>
      <c r="AH136" s="16"/>
      <c r="AI136" s="16"/>
      <c r="AJ136" s="14"/>
      <c r="AK136" s="14"/>
      <c r="AL136" s="16"/>
      <c r="AM136" s="16"/>
      <c r="AN136" s="16"/>
      <c r="AO136" s="14"/>
      <c r="AP136" s="16"/>
      <c r="AQ136" s="16"/>
      <c r="AR136" s="16"/>
      <c r="AS136" s="14"/>
      <c r="AT136" s="14"/>
      <c r="AU136" s="16"/>
      <c r="AV136" s="16"/>
      <c r="AW136" s="16"/>
      <c r="AX136" s="16"/>
    </row>
    <row r="137" spans="2:50" s="581" customFormat="1" x14ac:dyDescent="0.2">
      <c r="B137" s="600"/>
      <c r="C137" s="600"/>
      <c r="D137" s="600"/>
      <c r="E137" s="601"/>
      <c r="F137" s="601"/>
      <c r="G137" s="600"/>
      <c r="H137" s="600"/>
      <c r="I137" s="602"/>
      <c r="J137" s="603"/>
      <c r="K137" s="601"/>
      <c r="L137" s="245"/>
      <c r="M137" s="600"/>
      <c r="N137" s="245"/>
      <c r="O137" s="16"/>
      <c r="P137" s="16"/>
      <c r="Q137" s="245"/>
      <c r="R137" s="245"/>
      <c r="S137" s="601"/>
      <c r="T137" s="601"/>
      <c r="U137" s="601"/>
      <c r="V137" s="601"/>
      <c r="W137" s="601"/>
      <c r="X137" s="601"/>
      <c r="Y137" s="601"/>
      <c r="Z137" s="601"/>
      <c r="AA137" s="601"/>
      <c r="AB137" s="601"/>
      <c r="AC137" s="601"/>
      <c r="AD137" s="601"/>
      <c r="AE137" s="601"/>
      <c r="AF137" s="601"/>
      <c r="AG137" s="607"/>
      <c r="AH137" s="16"/>
      <c r="AI137" s="16"/>
      <c r="AJ137" s="14"/>
      <c r="AK137" s="14"/>
      <c r="AL137" s="16"/>
      <c r="AM137" s="16"/>
      <c r="AN137" s="16"/>
      <c r="AO137" s="14"/>
      <c r="AP137" s="16"/>
      <c r="AQ137" s="16"/>
      <c r="AR137" s="16"/>
      <c r="AS137" s="14"/>
      <c r="AT137" s="14"/>
      <c r="AU137" s="16"/>
      <c r="AV137" s="16"/>
      <c r="AW137" s="16"/>
      <c r="AX137" s="16"/>
    </row>
    <row r="138" spans="2:50" s="581" customFormat="1" x14ac:dyDescent="0.2">
      <c r="B138" s="600"/>
      <c r="C138" s="600"/>
      <c r="D138" s="600"/>
      <c r="E138" s="601"/>
      <c r="F138" s="601"/>
      <c r="G138" s="600"/>
      <c r="H138" s="600"/>
      <c r="I138" s="602"/>
      <c r="J138" s="603"/>
      <c r="K138" s="601"/>
      <c r="L138" s="245"/>
      <c r="M138" s="600"/>
      <c r="N138" s="245"/>
      <c r="O138" s="16"/>
      <c r="P138" s="16"/>
      <c r="Q138" s="245"/>
      <c r="R138" s="245"/>
      <c r="S138" s="601"/>
      <c r="T138" s="601"/>
      <c r="U138" s="601"/>
      <c r="V138" s="601"/>
      <c r="W138" s="601"/>
      <c r="X138" s="601"/>
      <c r="Y138" s="601"/>
      <c r="Z138" s="601"/>
      <c r="AA138" s="601"/>
      <c r="AB138" s="601"/>
      <c r="AC138" s="601"/>
      <c r="AD138" s="601"/>
      <c r="AE138" s="601"/>
      <c r="AF138" s="601"/>
      <c r="AG138" s="607"/>
      <c r="AH138" s="16"/>
      <c r="AI138" s="16"/>
      <c r="AJ138" s="14"/>
      <c r="AK138" s="14"/>
      <c r="AL138" s="16"/>
      <c r="AM138" s="16"/>
      <c r="AN138" s="16"/>
      <c r="AO138" s="14"/>
      <c r="AP138" s="16"/>
      <c r="AQ138" s="16"/>
      <c r="AR138" s="16"/>
      <c r="AS138" s="14"/>
      <c r="AT138" s="14"/>
      <c r="AU138" s="16"/>
      <c r="AV138" s="16"/>
      <c r="AW138" s="16"/>
      <c r="AX138" s="16"/>
    </row>
    <row r="139" spans="2:50" s="581" customFormat="1" x14ac:dyDescent="0.2">
      <c r="B139" s="600"/>
      <c r="C139" s="600"/>
      <c r="D139" s="600"/>
      <c r="E139" s="601"/>
      <c r="F139" s="601"/>
      <c r="G139" s="600"/>
      <c r="H139" s="600"/>
      <c r="I139" s="602"/>
      <c r="J139" s="603"/>
      <c r="K139" s="601"/>
      <c r="L139" s="245"/>
      <c r="M139" s="600"/>
      <c r="N139" s="245"/>
      <c r="O139" s="16"/>
      <c r="P139" s="16"/>
      <c r="Q139" s="245"/>
      <c r="R139" s="245"/>
      <c r="S139" s="601"/>
      <c r="T139" s="601"/>
      <c r="U139" s="601"/>
      <c r="V139" s="601"/>
      <c r="W139" s="601"/>
      <c r="X139" s="601"/>
      <c r="Y139" s="601"/>
      <c r="Z139" s="601"/>
      <c r="AA139" s="601"/>
      <c r="AB139" s="601"/>
      <c r="AC139" s="601"/>
      <c r="AD139" s="601"/>
      <c r="AE139" s="601"/>
      <c r="AF139" s="601"/>
      <c r="AG139" s="607"/>
      <c r="AH139" s="16"/>
      <c r="AI139" s="16"/>
      <c r="AJ139" s="14"/>
      <c r="AK139" s="14"/>
      <c r="AL139" s="16"/>
      <c r="AM139" s="16"/>
      <c r="AN139" s="16"/>
      <c r="AO139" s="14"/>
      <c r="AP139" s="16"/>
      <c r="AQ139" s="16"/>
      <c r="AR139" s="16"/>
      <c r="AS139" s="14"/>
      <c r="AT139" s="14"/>
      <c r="AU139" s="16"/>
      <c r="AV139" s="16"/>
      <c r="AW139" s="16"/>
      <c r="AX139" s="16"/>
    </row>
    <row r="140" spans="2:50" s="581" customFormat="1" x14ac:dyDescent="0.2">
      <c r="B140" s="600"/>
      <c r="C140" s="600"/>
      <c r="D140" s="600"/>
      <c r="E140" s="601"/>
      <c r="F140" s="601"/>
      <c r="G140" s="600"/>
      <c r="H140" s="600"/>
      <c r="I140" s="602"/>
      <c r="J140" s="603"/>
      <c r="K140" s="601"/>
      <c r="L140" s="245"/>
      <c r="M140" s="600"/>
      <c r="N140" s="245"/>
      <c r="O140" s="16"/>
      <c r="P140" s="16"/>
      <c r="Q140" s="245"/>
      <c r="R140" s="245"/>
      <c r="S140" s="601"/>
      <c r="T140" s="601"/>
      <c r="U140" s="601"/>
      <c r="V140" s="601"/>
      <c r="W140" s="601"/>
      <c r="X140" s="601"/>
      <c r="Y140" s="601"/>
      <c r="Z140" s="601"/>
      <c r="AA140" s="601"/>
      <c r="AB140" s="601"/>
      <c r="AC140" s="601"/>
      <c r="AD140" s="601"/>
      <c r="AE140" s="601"/>
      <c r="AF140" s="601"/>
      <c r="AG140" s="607"/>
      <c r="AH140" s="16"/>
      <c r="AI140" s="16"/>
      <c r="AJ140" s="14"/>
      <c r="AK140" s="14"/>
      <c r="AL140" s="16"/>
      <c r="AM140" s="16"/>
      <c r="AN140" s="16"/>
      <c r="AO140" s="14"/>
      <c r="AP140" s="16"/>
      <c r="AQ140" s="16"/>
      <c r="AR140" s="16"/>
      <c r="AS140" s="14"/>
      <c r="AT140" s="14"/>
      <c r="AU140" s="16"/>
      <c r="AV140" s="16"/>
      <c r="AW140" s="16"/>
      <c r="AX140" s="16"/>
    </row>
    <row r="141" spans="2:50" s="581" customFormat="1" x14ac:dyDescent="0.2">
      <c r="B141" s="600"/>
      <c r="C141" s="600"/>
      <c r="D141" s="600"/>
      <c r="E141" s="601"/>
      <c r="F141" s="601"/>
      <c r="G141" s="600"/>
      <c r="H141" s="600"/>
      <c r="I141" s="602"/>
      <c r="J141" s="603"/>
      <c r="K141" s="601"/>
      <c r="L141" s="245"/>
      <c r="M141" s="600"/>
      <c r="N141" s="245"/>
      <c r="O141" s="16"/>
      <c r="P141" s="16"/>
      <c r="Q141" s="245"/>
      <c r="R141" s="245"/>
      <c r="S141" s="601"/>
      <c r="T141" s="601"/>
      <c r="U141" s="601"/>
      <c r="V141" s="601"/>
      <c r="W141" s="601"/>
      <c r="X141" s="601"/>
      <c r="Y141" s="601"/>
      <c r="Z141" s="601"/>
      <c r="AA141" s="601"/>
      <c r="AB141" s="601"/>
      <c r="AC141" s="601"/>
      <c r="AD141" s="601"/>
      <c r="AE141" s="601"/>
      <c r="AF141" s="601"/>
      <c r="AG141" s="607"/>
      <c r="AH141" s="16"/>
      <c r="AI141" s="16"/>
      <c r="AJ141" s="14"/>
      <c r="AK141" s="14"/>
      <c r="AL141" s="16"/>
      <c r="AM141" s="16"/>
      <c r="AN141" s="16"/>
      <c r="AO141" s="14"/>
      <c r="AP141" s="16"/>
      <c r="AQ141" s="16"/>
      <c r="AR141" s="16"/>
      <c r="AS141" s="14"/>
      <c r="AT141" s="14"/>
      <c r="AU141" s="16"/>
      <c r="AV141" s="16"/>
      <c r="AW141" s="16"/>
      <c r="AX141" s="16"/>
    </row>
    <row r="142" spans="2:50" s="581" customFormat="1" x14ac:dyDescent="0.2">
      <c r="B142" s="600"/>
      <c r="C142" s="600"/>
      <c r="D142" s="600"/>
      <c r="E142" s="601"/>
      <c r="F142" s="601"/>
      <c r="G142" s="600"/>
      <c r="H142" s="600"/>
      <c r="I142" s="602"/>
      <c r="J142" s="603"/>
      <c r="K142" s="601"/>
      <c r="L142" s="245"/>
      <c r="M142" s="600"/>
      <c r="N142" s="245"/>
      <c r="O142" s="16"/>
      <c r="P142" s="16"/>
      <c r="Q142" s="245"/>
      <c r="R142" s="245"/>
      <c r="S142" s="601"/>
      <c r="T142" s="601"/>
      <c r="U142" s="601"/>
      <c r="V142" s="601"/>
      <c r="W142" s="601"/>
      <c r="X142" s="601"/>
      <c r="Y142" s="601"/>
      <c r="Z142" s="601"/>
      <c r="AA142" s="601"/>
      <c r="AB142" s="601"/>
      <c r="AC142" s="601"/>
      <c r="AD142" s="601"/>
      <c r="AE142" s="601"/>
      <c r="AF142" s="601"/>
      <c r="AG142" s="607"/>
      <c r="AH142" s="16"/>
      <c r="AI142" s="16"/>
      <c r="AJ142" s="14"/>
      <c r="AK142" s="14"/>
      <c r="AL142" s="16"/>
      <c r="AM142" s="16"/>
      <c r="AN142" s="16"/>
      <c r="AO142" s="14"/>
      <c r="AP142" s="16"/>
      <c r="AQ142" s="16"/>
      <c r="AR142" s="16"/>
      <c r="AS142" s="14"/>
      <c r="AT142" s="14"/>
      <c r="AU142" s="16"/>
      <c r="AV142" s="16"/>
      <c r="AW142" s="16"/>
      <c r="AX142" s="16"/>
    </row>
    <row r="143" spans="2:50" s="581" customFormat="1" x14ac:dyDescent="0.2">
      <c r="B143" s="600"/>
      <c r="C143" s="600"/>
      <c r="D143" s="600"/>
      <c r="E143" s="601"/>
      <c r="F143" s="601"/>
      <c r="G143" s="600"/>
      <c r="H143" s="600"/>
      <c r="I143" s="602"/>
      <c r="J143" s="603"/>
      <c r="K143" s="601"/>
      <c r="L143" s="245"/>
      <c r="M143" s="600"/>
      <c r="N143" s="245"/>
      <c r="O143" s="16"/>
      <c r="P143" s="16"/>
      <c r="Q143" s="245"/>
      <c r="R143" s="245"/>
      <c r="S143" s="601"/>
      <c r="T143" s="601"/>
      <c r="U143" s="601"/>
      <c r="V143" s="601"/>
      <c r="W143" s="601"/>
      <c r="X143" s="601"/>
      <c r="Y143" s="601"/>
      <c r="Z143" s="601"/>
      <c r="AA143" s="601"/>
      <c r="AB143" s="601"/>
      <c r="AC143" s="601"/>
      <c r="AD143" s="601"/>
      <c r="AE143" s="601"/>
      <c r="AF143" s="601"/>
      <c r="AG143" s="607"/>
      <c r="AH143" s="16"/>
      <c r="AI143" s="16"/>
      <c r="AJ143" s="14"/>
      <c r="AK143" s="14"/>
      <c r="AL143" s="16"/>
      <c r="AM143" s="16"/>
      <c r="AN143" s="16"/>
      <c r="AO143" s="14"/>
      <c r="AP143" s="16"/>
      <c r="AQ143" s="16"/>
      <c r="AR143" s="16"/>
      <c r="AS143" s="14"/>
      <c r="AT143" s="14"/>
      <c r="AU143" s="16"/>
      <c r="AV143" s="16"/>
      <c r="AW143" s="16"/>
      <c r="AX143" s="16"/>
    </row>
    <row r="144" spans="2:50" s="581" customFormat="1" x14ac:dyDescent="0.2">
      <c r="B144" s="600"/>
      <c r="C144" s="600"/>
      <c r="D144" s="600"/>
      <c r="E144" s="601"/>
      <c r="F144" s="601"/>
      <c r="G144" s="600"/>
      <c r="H144" s="600"/>
      <c r="I144" s="602"/>
      <c r="J144" s="603"/>
      <c r="K144" s="601"/>
      <c r="L144" s="245"/>
      <c r="M144" s="600"/>
      <c r="N144" s="245"/>
      <c r="O144" s="16"/>
      <c r="P144" s="16"/>
      <c r="Q144" s="245"/>
      <c r="R144" s="245"/>
      <c r="S144" s="601"/>
      <c r="T144" s="601"/>
      <c r="U144" s="601"/>
      <c r="V144" s="601"/>
      <c r="W144" s="601"/>
      <c r="X144" s="601"/>
      <c r="Y144" s="601"/>
      <c r="Z144" s="601"/>
      <c r="AA144" s="601"/>
      <c r="AB144" s="601"/>
      <c r="AC144" s="601"/>
      <c r="AD144" s="601"/>
      <c r="AE144" s="601"/>
      <c r="AF144" s="601"/>
      <c r="AG144" s="607"/>
      <c r="AH144" s="16"/>
      <c r="AI144" s="16"/>
      <c r="AJ144" s="14"/>
      <c r="AK144" s="14"/>
      <c r="AL144" s="16"/>
      <c r="AM144" s="16"/>
      <c r="AN144" s="16"/>
      <c r="AO144" s="14"/>
      <c r="AP144" s="16"/>
      <c r="AQ144" s="16"/>
      <c r="AR144" s="16"/>
      <c r="AS144" s="14"/>
      <c r="AT144" s="14"/>
      <c r="AU144" s="16"/>
      <c r="AV144" s="16"/>
      <c r="AW144" s="16"/>
      <c r="AX144" s="16"/>
    </row>
    <row r="145" spans="2:50" s="581" customFormat="1" x14ac:dyDescent="0.2">
      <c r="B145" s="600"/>
      <c r="C145" s="600"/>
      <c r="D145" s="600"/>
      <c r="E145" s="601"/>
      <c r="F145" s="601"/>
      <c r="G145" s="600"/>
      <c r="H145" s="600"/>
      <c r="I145" s="602"/>
      <c r="J145" s="603"/>
      <c r="K145" s="601"/>
      <c r="L145" s="245"/>
      <c r="M145" s="600"/>
      <c r="N145" s="245"/>
      <c r="O145" s="16"/>
      <c r="P145" s="16"/>
      <c r="Q145" s="245"/>
      <c r="R145" s="245"/>
      <c r="S145" s="601"/>
      <c r="T145" s="601"/>
      <c r="U145" s="601"/>
      <c r="V145" s="601"/>
      <c r="W145" s="601"/>
      <c r="X145" s="601"/>
      <c r="Y145" s="601"/>
      <c r="Z145" s="601"/>
      <c r="AA145" s="601"/>
      <c r="AB145" s="601"/>
      <c r="AC145" s="601"/>
      <c r="AD145" s="601"/>
      <c r="AE145" s="601"/>
      <c r="AF145" s="601"/>
      <c r="AG145" s="607"/>
      <c r="AH145" s="16"/>
      <c r="AI145" s="16"/>
      <c r="AJ145" s="14"/>
      <c r="AK145" s="14"/>
      <c r="AL145" s="16"/>
      <c r="AM145" s="16"/>
      <c r="AN145" s="16"/>
      <c r="AO145" s="14"/>
      <c r="AP145" s="16"/>
      <c r="AQ145" s="16"/>
      <c r="AR145" s="16"/>
      <c r="AS145" s="14"/>
      <c r="AT145" s="14"/>
      <c r="AU145" s="16"/>
      <c r="AV145" s="16"/>
      <c r="AW145" s="16"/>
      <c r="AX145" s="16"/>
    </row>
    <row r="146" spans="2:50" s="581" customFormat="1" x14ac:dyDescent="0.2">
      <c r="B146" s="600"/>
      <c r="C146" s="600"/>
      <c r="D146" s="600"/>
      <c r="E146" s="601"/>
      <c r="F146" s="601"/>
      <c r="G146" s="600"/>
      <c r="H146" s="600"/>
      <c r="I146" s="602"/>
      <c r="J146" s="603"/>
      <c r="K146" s="601"/>
      <c r="L146" s="245"/>
      <c r="M146" s="600"/>
      <c r="N146" s="245"/>
      <c r="O146" s="16"/>
      <c r="P146" s="16"/>
      <c r="Q146" s="245"/>
      <c r="R146" s="245"/>
      <c r="S146" s="601"/>
      <c r="T146" s="601"/>
      <c r="U146" s="601"/>
      <c r="V146" s="601"/>
      <c r="W146" s="601"/>
      <c r="X146" s="601"/>
      <c r="Y146" s="601"/>
      <c r="Z146" s="601"/>
      <c r="AA146" s="601"/>
      <c r="AB146" s="601"/>
      <c r="AC146" s="601"/>
      <c r="AD146" s="601"/>
      <c r="AE146" s="601"/>
      <c r="AF146" s="601"/>
      <c r="AG146" s="607"/>
      <c r="AH146" s="16"/>
      <c r="AI146" s="16"/>
      <c r="AJ146" s="14"/>
      <c r="AK146" s="14"/>
      <c r="AL146" s="16"/>
      <c r="AM146" s="16"/>
      <c r="AN146" s="16"/>
      <c r="AO146" s="14"/>
      <c r="AP146" s="16"/>
      <c r="AQ146" s="16"/>
      <c r="AR146" s="16"/>
      <c r="AS146" s="14"/>
      <c r="AT146" s="14"/>
      <c r="AU146" s="16"/>
      <c r="AV146" s="16"/>
      <c r="AW146" s="16"/>
      <c r="AX146" s="16"/>
    </row>
    <row r="147" spans="2:50" s="581" customFormat="1" x14ac:dyDescent="0.2">
      <c r="B147" s="600"/>
      <c r="C147" s="600"/>
      <c r="D147" s="600"/>
      <c r="E147" s="601"/>
      <c r="F147" s="601"/>
      <c r="G147" s="600"/>
      <c r="H147" s="600"/>
      <c r="I147" s="602"/>
      <c r="J147" s="603"/>
      <c r="K147" s="601"/>
      <c r="L147" s="245"/>
      <c r="M147" s="600"/>
      <c r="N147" s="245"/>
      <c r="O147" s="16"/>
      <c r="P147" s="16"/>
      <c r="Q147" s="245"/>
      <c r="R147" s="245"/>
      <c r="S147" s="601"/>
      <c r="T147" s="601"/>
      <c r="U147" s="601"/>
      <c r="V147" s="601"/>
      <c r="W147" s="601"/>
      <c r="X147" s="601"/>
      <c r="Y147" s="601"/>
      <c r="Z147" s="601"/>
      <c r="AA147" s="601"/>
      <c r="AB147" s="601"/>
      <c r="AC147" s="601"/>
      <c r="AD147" s="601"/>
      <c r="AE147" s="601"/>
      <c r="AF147" s="601"/>
      <c r="AG147" s="607"/>
      <c r="AH147" s="16"/>
      <c r="AI147" s="16"/>
      <c r="AJ147" s="14"/>
      <c r="AK147" s="14"/>
      <c r="AL147" s="16"/>
      <c r="AM147" s="16"/>
      <c r="AN147" s="16"/>
      <c r="AO147" s="14"/>
      <c r="AP147" s="16"/>
      <c r="AQ147" s="16"/>
      <c r="AR147" s="16"/>
      <c r="AS147" s="14"/>
      <c r="AT147" s="14"/>
      <c r="AU147" s="16"/>
      <c r="AV147" s="16"/>
      <c r="AW147" s="16"/>
      <c r="AX147" s="16"/>
    </row>
    <row r="148" spans="2:50" s="581" customFormat="1" x14ac:dyDescent="0.2">
      <c r="B148" s="600"/>
      <c r="C148" s="600"/>
      <c r="D148" s="600"/>
      <c r="E148" s="601"/>
      <c r="F148" s="601"/>
      <c r="G148" s="600"/>
      <c r="H148" s="600"/>
      <c r="I148" s="602"/>
      <c r="J148" s="603"/>
      <c r="K148" s="601"/>
      <c r="L148" s="245"/>
      <c r="M148" s="600"/>
      <c r="N148" s="245"/>
      <c r="O148" s="16"/>
      <c r="P148" s="16"/>
      <c r="Q148" s="245"/>
      <c r="R148" s="245"/>
      <c r="S148" s="601"/>
      <c r="T148" s="601"/>
      <c r="U148" s="601"/>
      <c r="V148" s="601"/>
      <c r="W148" s="601"/>
      <c r="X148" s="601"/>
      <c r="Y148" s="601"/>
      <c r="Z148" s="601"/>
      <c r="AA148" s="601"/>
      <c r="AB148" s="601"/>
      <c r="AC148" s="601"/>
      <c r="AD148" s="601"/>
      <c r="AE148" s="601"/>
      <c r="AF148" s="601"/>
      <c r="AG148" s="607"/>
      <c r="AH148" s="16"/>
      <c r="AI148" s="16"/>
      <c r="AJ148" s="14"/>
      <c r="AK148" s="14"/>
      <c r="AL148" s="16"/>
      <c r="AM148" s="16"/>
      <c r="AN148" s="16"/>
      <c r="AO148" s="14"/>
      <c r="AP148" s="16"/>
      <c r="AQ148" s="16"/>
      <c r="AR148" s="16"/>
      <c r="AS148" s="14"/>
      <c r="AT148" s="14"/>
      <c r="AU148" s="16"/>
      <c r="AV148" s="16"/>
      <c r="AW148" s="16"/>
      <c r="AX148" s="16"/>
    </row>
    <row r="149" spans="2:50" s="581" customFormat="1" x14ac:dyDescent="0.2">
      <c r="B149" s="600"/>
      <c r="C149" s="600"/>
      <c r="D149" s="600"/>
      <c r="E149" s="601"/>
      <c r="F149" s="601"/>
      <c r="G149" s="600"/>
      <c r="H149" s="600"/>
      <c r="I149" s="602"/>
      <c r="J149" s="603"/>
      <c r="K149" s="601"/>
      <c r="L149" s="245"/>
      <c r="M149" s="600"/>
      <c r="N149" s="245"/>
      <c r="O149" s="16"/>
      <c r="P149" s="16"/>
      <c r="Q149" s="245"/>
      <c r="R149" s="245"/>
      <c r="S149" s="601"/>
      <c r="T149" s="601"/>
      <c r="U149" s="601"/>
      <c r="V149" s="601"/>
      <c r="W149" s="601"/>
      <c r="X149" s="601"/>
      <c r="Y149" s="601"/>
      <c r="Z149" s="601"/>
      <c r="AA149" s="601"/>
      <c r="AB149" s="601"/>
      <c r="AC149" s="601"/>
      <c r="AD149" s="601"/>
      <c r="AE149" s="601"/>
      <c r="AF149" s="601"/>
      <c r="AG149" s="607"/>
      <c r="AH149" s="16"/>
      <c r="AI149" s="16"/>
      <c r="AJ149" s="14"/>
      <c r="AK149" s="14"/>
      <c r="AL149" s="16"/>
      <c r="AM149" s="16"/>
      <c r="AN149" s="16"/>
      <c r="AO149" s="14"/>
      <c r="AP149" s="16"/>
      <c r="AQ149" s="16"/>
      <c r="AR149" s="16"/>
      <c r="AS149" s="14"/>
      <c r="AT149" s="14"/>
      <c r="AU149" s="16"/>
      <c r="AV149" s="16"/>
      <c r="AW149" s="16"/>
      <c r="AX149" s="16"/>
    </row>
    <row r="150" spans="2:50" s="581" customFormat="1" x14ac:dyDescent="0.2">
      <c r="B150" s="600"/>
      <c r="C150" s="600"/>
      <c r="D150" s="600"/>
      <c r="E150" s="601"/>
      <c r="F150" s="601"/>
      <c r="G150" s="600"/>
      <c r="H150" s="600"/>
      <c r="I150" s="602"/>
      <c r="J150" s="603"/>
      <c r="K150" s="601"/>
      <c r="L150" s="245"/>
      <c r="M150" s="600"/>
      <c r="N150" s="245"/>
      <c r="O150" s="16"/>
      <c r="P150" s="16"/>
      <c r="Q150" s="245"/>
      <c r="R150" s="245"/>
      <c r="S150" s="601"/>
      <c r="T150" s="601"/>
      <c r="U150" s="601"/>
      <c r="V150" s="601"/>
      <c r="W150" s="601"/>
      <c r="X150" s="601"/>
      <c r="Y150" s="601"/>
      <c r="Z150" s="601"/>
      <c r="AA150" s="601"/>
      <c r="AB150" s="601"/>
      <c r="AC150" s="601"/>
      <c r="AD150" s="601"/>
      <c r="AE150" s="601"/>
      <c r="AF150" s="601"/>
      <c r="AG150" s="607"/>
      <c r="AH150" s="16"/>
      <c r="AI150" s="16"/>
      <c r="AJ150" s="14"/>
      <c r="AK150" s="14"/>
      <c r="AL150" s="16"/>
      <c r="AM150" s="16"/>
      <c r="AN150" s="16"/>
      <c r="AO150" s="14"/>
      <c r="AP150" s="16"/>
      <c r="AQ150" s="16"/>
      <c r="AR150" s="16"/>
      <c r="AS150" s="14"/>
      <c r="AT150" s="14"/>
      <c r="AU150" s="16"/>
      <c r="AV150" s="16"/>
      <c r="AW150" s="16"/>
      <c r="AX150" s="16"/>
    </row>
    <row r="151" spans="2:50" s="581" customFormat="1" x14ac:dyDescent="0.2">
      <c r="B151" s="600"/>
      <c r="C151" s="600"/>
      <c r="D151" s="600"/>
      <c r="E151" s="601"/>
      <c r="F151" s="601"/>
      <c r="G151" s="600"/>
      <c r="H151" s="600"/>
      <c r="I151" s="602"/>
      <c r="J151" s="603"/>
      <c r="K151" s="601"/>
      <c r="L151" s="245"/>
      <c r="M151" s="600"/>
      <c r="N151" s="245"/>
      <c r="O151" s="16"/>
      <c r="P151" s="16"/>
      <c r="Q151" s="245"/>
      <c r="R151" s="245"/>
      <c r="S151" s="601"/>
      <c r="T151" s="601"/>
      <c r="U151" s="601"/>
      <c r="V151" s="601"/>
      <c r="W151" s="601"/>
      <c r="X151" s="601"/>
      <c r="Y151" s="601"/>
      <c r="Z151" s="601"/>
      <c r="AA151" s="601"/>
      <c r="AB151" s="601"/>
      <c r="AC151" s="601"/>
      <c r="AD151" s="601"/>
      <c r="AE151" s="601"/>
      <c r="AF151" s="601"/>
      <c r="AG151" s="607"/>
      <c r="AH151" s="16"/>
      <c r="AI151" s="16"/>
      <c r="AJ151" s="14"/>
      <c r="AK151" s="14"/>
      <c r="AL151" s="16"/>
      <c r="AM151" s="16"/>
      <c r="AN151" s="16"/>
      <c r="AO151" s="14"/>
      <c r="AP151" s="16"/>
      <c r="AQ151" s="16"/>
      <c r="AR151" s="16"/>
      <c r="AS151" s="14"/>
      <c r="AT151" s="14"/>
      <c r="AU151" s="16"/>
      <c r="AV151" s="16"/>
      <c r="AW151" s="16"/>
      <c r="AX151" s="16"/>
    </row>
    <row r="152" spans="2:50" s="581" customFormat="1" x14ac:dyDescent="0.2">
      <c r="B152" s="600"/>
      <c r="C152" s="600"/>
      <c r="D152" s="600"/>
      <c r="E152" s="601"/>
      <c r="F152" s="601"/>
      <c r="G152" s="600"/>
      <c r="H152" s="600"/>
      <c r="I152" s="602"/>
      <c r="J152" s="603"/>
      <c r="K152" s="601"/>
      <c r="L152" s="245"/>
      <c r="M152" s="600"/>
      <c r="N152" s="245"/>
      <c r="O152" s="16"/>
      <c r="P152" s="16"/>
      <c r="Q152" s="245"/>
      <c r="R152" s="245"/>
      <c r="S152" s="601"/>
      <c r="T152" s="601"/>
      <c r="U152" s="601"/>
      <c r="V152" s="601"/>
      <c r="W152" s="601"/>
      <c r="X152" s="601"/>
      <c r="Y152" s="601"/>
      <c r="Z152" s="601"/>
      <c r="AA152" s="601"/>
      <c r="AB152" s="601"/>
      <c r="AC152" s="601"/>
      <c r="AD152" s="601"/>
      <c r="AE152" s="601"/>
      <c r="AF152" s="601"/>
      <c r="AG152" s="607"/>
      <c r="AH152" s="16"/>
      <c r="AI152" s="16"/>
      <c r="AJ152" s="14"/>
      <c r="AK152" s="14"/>
      <c r="AL152" s="16"/>
      <c r="AM152" s="16"/>
      <c r="AN152" s="16"/>
      <c r="AO152" s="14"/>
      <c r="AP152" s="16"/>
      <c r="AQ152" s="16"/>
      <c r="AR152" s="16"/>
      <c r="AS152" s="14"/>
      <c r="AT152" s="14"/>
      <c r="AU152" s="16"/>
      <c r="AV152" s="16"/>
      <c r="AW152" s="16"/>
      <c r="AX152" s="16"/>
    </row>
    <row r="153" spans="2:50" s="581" customFormat="1" x14ac:dyDescent="0.2">
      <c r="B153" s="600"/>
      <c r="C153" s="600"/>
      <c r="D153" s="600"/>
      <c r="E153" s="601"/>
      <c r="F153" s="601"/>
      <c r="G153" s="600"/>
      <c r="H153" s="600"/>
      <c r="I153" s="602"/>
      <c r="J153" s="603"/>
      <c r="K153" s="601"/>
      <c r="L153" s="245"/>
      <c r="M153" s="600"/>
      <c r="N153" s="245"/>
      <c r="O153" s="16"/>
      <c r="P153" s="16"/>
      <c r="Q153" s="245"/>
      <c r="R153" s="245"/>
      <c r="S153" s="601"/>
      <c r="T153" s="601"/>
      <c r="U153" s="601"/>
      <c r="V153" s="601"/>
      <c r="W153" s="601"/>
      <c r="X153" s="601"/>
      <c r="Y153" s="601"/>
      <c r="Z153" s="601"/>
      <c r="AA153" s="601"/>
      <c r="AB153" s="601"/>
      <c r="AC153" s="601"/>
      <c r="AD153" s="601"/>
      <c r="AE153" s="601"/>
      <c r="AF153" s="601"/>
      <c r="AG153" s="607"/>
      <c r="AH153" s="16"/>
      <c r="AI153" s="16"/>
      <c r="AJ153" s="14"/>
      <c r="AK153" s="14"/>
      <c r="AL153" s="16"/>
      <c r="AM153" s="16"/>
      <c r="AN153" s="16"/>
      <c r="AO153" s="14"/>
      <c r="AP153" s="16"/>
      <c r="AQ153" s="16"/>
      <c r="AR153" s="16"/>
      <c r="AS153" s="14"/>
      <c r="AT153" s="14"/>
      <c r="AU153" s="16"/>
      <c r="AV153" s="16"/>
      <c r="AW153" s="16"/>
      <c r="AX153" s="16"/>
    </row>
    <row r="154" spans="2:50" s="581" customFormat="1" x14ac:dyDescent="0.2">
      <c r="B154" s="600"/>
      <c r="C154" s="600"/>
      <c r="D154" s="600"/>
      <c r="E154" s="601"/>
      <c r="F154" s="601"/>
      <c r="G154" s="600"/>
      <c r="H154" s="600"/>
      <c r="I154" s="602"/>
      <c r="J154" s="603"/>
      <c r="K154" s="601"/>
      <c r="L154" s="245"/>
      <c r="M154" s="600"/>
      <c r="N154" s="245"/>
      <c r="O154" s="16"/>
      <c r="P154" s="16"/>
      <c r="Q154" s="245"/>
      <c r="R154" s="245"/>
      <c r="S154" s="601"/>
      <c r="T154" s="601"/>
      <c r="U154" s="601"/>
      <c r="V154" s="601"/>
      <c r="W154" s="601"/>
      <c r="X154" s="601"/>
      <c r="Y154" s="601"/>
      <c r="Z154" s="601"/>
      <c r="AA154" s="601"/>
      <c r="AB154" s="601"/>
      <c r="AC154" s="601"/>
      <c r="AD154" s="601"/>
      <c r="AE154" s="601"/>
      <c r="AF154" s="601"/>
      <c r="AG154" s="607"/>
      <c r="AH154" s="16"/>
      <c r="AI154" s="16"/>
      <c r="AJ154" s="14"/>
      <c r="AK154" s="14"/>
      <c r="AL154" s="16"/>
      <c r="AM154" s="16"/>
      <c r="AN154" s="16"/>
      <c r="AO154" s="14"/>
      <c r="AP154" s="16"/>
      <c r="AQ154" s="16"/>
      <c r="AR154" s="16"/>
      <c r="AS154" s="14"/>
      <c r="AT154" s="14"/>
      <c r="AU154" s="16"/>
      <c r="AV154" s="16"/>
      <c r="AW154" s="16"/>
      <c r="AX154" s="16"/>
    </row>
    <row r="155" spans="2:50" s="581" customFormat="1" x14ac:dyDescent="0.2">
      <c r="B155" s="600"/>
      <c r="C155" s="600"/>
      <c r="D155" s="600"/>
      <c r="E155" s="601"/>
      <c r="F155" s="601"/>
      <c r="G155" s="600"/>
      <c r="H155" s="600"/>
      <c r="I155" s="602"/>
      <c r="J155" s="603"/>
      <c r="K155" s="601"/>
      <c r="L155" s="245"/>
      <c r="M155" s="600"/>
      <c r="N155" s="245"/>
      <c r="O155" s="16"/>
      <c r="P155" s="16"/>
      <c r="Q155" s="245"/>
      <c r="R155" s="245"/>
      <c r="S155" s="601"/>
      <c r="T155" s="601"/>
      <c r="U155" s="601"/>
      <c r="V155" s="601"/>
      <c r="W155" s="601"/>
      <c r="X155" s="601"/>
      <c r="Y155" s="601"/>
      <c r="Z155" s="601"/>
      <c r="AA155" s="601"/>
      <c r="AB155" s="601"/>
      <c r="AC155" s="601"/>
      <c r="AD155" s="601"/>
      <c r="AE155" s="601"/>
      <c r="AF155" s="601"/>
      <c r="AG155" s="607"/>
      <c r="AH155" s="16"/>
      <c r="AI155" s="16"/>
      <c r="AJ155" s="14"/>
      <c r="AK155" s="14"/>
      <c r="AL155" s="16"/>
      <c r="AM155" s="16"/>
      <c r="AN155" s="16"/>
      <c r="AO155" s="14"/>
      <c r="AP155" s="16"/>
      <c r="AQ155" s="16"/>
      <c r="AR155" s="16"/>
      <c r="AS155" s="14"/>
      <c r="AT155" s="14"/>
      <c r="AU155" s="16"/>
      <c r="AV155" s="16"/>
      <c r="AW155" s="16"/>
      <c r="AX155" s="16"/>
    </row>
    <row r="156" spans="2:50" s="581" customFormat="1" x14ac:dyDescent="0.2">
      <c r="B156" s="600"/>
      <c r="C156" s="600"/>
      <c r="D156" s="600"/>
      <c r="E156" s="601"/>
      <c r="F156" s="601"/>
      <c r="G156" s="600"/>
      <c r="H156" s="600"/>
      <c r="I156" s="602"/>
      <c r="J156" s="603"/>
      <c r="K156" s="601"/>
      <c r="L156" s="245"/>
      <c r="M156" s="600"/>
      <c r="N156" s="245"/>
      <c r="O156" s="16"/>
      <c r="P156" s="16"/>
      <c r="Q156" s="245"/>
      <c r="R156" s="245"/>
      <c r="S156" s="601"/>
      <c r="T156" s="601"/>
      <c r="U156" s="601"/>
      <c r="V156" s="601"/>
      <c r="W156" s="601"/>
      <c r="X156" s="601"/>
      <c r="Y156" s="601"/>
      <c r="Z156" s="601"/>
      <c r="AA156" s="601"/>
      <c r="AB156" s="601"/>
      <c r="AC156" s="601"/>
      <c r="AD156" s="601"/>
      <c r="AE156" s="601"/>
      <c r="AF156" s="601"/>
      <c r="AG156" s="607"/>
      <c r="AH156" s="16"/>
      <c r="AI156" s="16"/>
      <c r="AJ156" s="14"/>
      <c r="AK156" s="14"/>
      <c r="AL156" s="16"/>
      <c r="AM156" s="16"/>
      <c r="AN156" s="16"/>
      <c r="AO156" s="14"/>
      <c r="AP156" s="16"/>
      <c r="AQ156" s="16"/>
      <c r="AR156" s="16"/>
      <c r="AS156" s="14"/>
      <c r="AT156" s="14"/>
      <c r="AU156" s="16"/>
      <c r="AV156" s="16"/>
      <c r="AW156" s="16"/>
      <c r="AX156" s="16"/>
    </row>
    <row r="157" spans="2:50" s="581" customFormat="1" x14ac:dyDescent="0.2">
      <c r="B157" s="600"/>
      <c r="C157" s="600"/>
      <c r="D157" s="600"/>
      <c r="E157" s="601"/>
      <c r="F157" s="601"/>
      <c r="G157" s="600"/>
      <c r="H157" s="600"/>
      <c r="I157" s="602"/>
      <c r="J157" s="603"/>
      <c r="K157" s="601"/>
      <c r="L157" s="245"/>
      <c r="M157" s="600"/>
      <c r="N157" s="245"/>
      <c r="O157" s="16"/>
      <c r="P157" s="16"/>
      <c r="Q157" s="245"/>
      <c r="R157" s="245"/>
      <c r="S157" s="601"/>
      <c r="T157" s="601"/>
      <c r="U157" s="601"/>
      <c r="V157" s="601"/>
      <c r="W157" s="601"/>
      <c r="X157" s="601"/>
      <c r="Y157" s="601"/>
      <c r="Z157" s="601"/>
      <c r="AA157" s="601"/>
      <c r="AB157" s="601"/>
      <c r="AC157" s="601"/>
      <c r="AD157" s="601"/>
      <c r="AE157" s="601"/>
      <c r="AF157" s="601"/>
      <c r="AG157" s="607"/>
      <c r="AH157" s="16"/>
      <c r="AI157" s="16"/>
      <c r="AJ157" s="14"/>
      <c r="AK157" s="14"/>
      <c r="AL157" s="16"/>
      <c r="AM157" s="16"/>
      <c r="AN157" s="16"/>
      <c r="AO157" s="14"/>
      <c r="AP157" s="16"/>
      <c r="AQ157" s="16"/>
      <c r="AR157" s="16"/>
      <c r="AS157" s="14"/>
      <c r="AT157" s="14"/>
      <c r="AU157" s="16"/>
      <c r="AV157" s="16"/>
      <c r="AW157" s="16"/>
      <c r="AX157" s="16"/>
    </row>
    <row r="158" spans="2:50" s="581" customFormat="1" x14ac:dyDescent="0.2">
      <c r="B158" s="600"/>
      <c r="C158" s="600"/>
      <c r="D158" s="600"/>
      <c r="E158" s="601"/>
      <c r="F158" s="601"/>
      <c r="G158" s="600"/>
      <c r="H158" s="600"/>
      <c r="I158" s="602"/>
      <c r="J158" s="603"/>
      <c r="K158" s="601"/>
      <c r="L158" s="245"/>
      <c r="M158" s="600"/>
      <c r="N158" s="245"/>
      <c r="O158" s="16"/>
      <c r="P158" s="16"/>
      <c r="Q158" s="245"/>
      <c r="R158" s="245"/>
      <c r="S158" s="601"/>
      <c r="T158" s="601"/>
      <c r="U158" s="601"/>
      <c r="V158" s="601"/>
      <c r="W158" s="601"/>
      <c r="X158" s="601"/>
      <c r="Y158" s="601"/>
      <c r="Z158" s="601"/>
      <c r="AA158" s="601"/>
      <c r="AB158" s="601"/>
      <c r="AC158" s="601"/>
      <c r="AD158" s="601"/>
      <c r="AE158" s="601"/>
      <c r="AF158" s="601"/>
      <c r="AG158" s="607"/>
      <c r="AH158" s="16"/>
      <c r="AI158" s="16"/>
      <c r="AJ158" s="14"/>
      <c r="AK158" s="14"/>
      <c r="AL158" s="16"/>
      <c r="AM158" s="16"/>
      <c r="AN158" s="16"/>
      <c r="AO158" s="14"/>
      <c r="AP158" s="16"/>
      <c r="AQ158" s="16"/>
      <c r="AR158" s="16"/>
      <c r="AS158" s="14"/>
      <c r="AT158" s="14"/>
      <c r="AU158" s="16"/>
      <c r="AV158" s="16"/>
      <c r="AW158" s="16"/>
      <c r="AX158" s="16"/>
    </row>
    <row r="159" spans="2:50" s="581" customFormat="1" x14ac:dyDescent="0.2">
      <c r="B159" s="600"/>
      <c r="C159" s="600"/>
      <c r="D159" s="600"/>
      <c r="E159" s="601"/>
      <c r="F159" s="601"/>
      <c r="G159" s="600"/>
      <c r="H159" s="600"/>
      <c r="I159" s="602"/>
      <c r="J159" s="603"/>
      <c r="K159" s="601"/>
      <c r="L159" s="245"/>
      <c r="M159" s="600"/>
      <c r="N159" s="245"/>
      <c r="O159" s="16"/>
      <c r="P159" s="16"/>
      <c r="Q159" s="245"/>
      <c r="R159" s="245"/>
      <c r="S159" s="601"/>
      <c r="T159" s="601"/>
      <c r="U159" s="601"/>
      <c r="V159" s="601"/>
      <c r="W159" s="601"/>
      <c r="X159" s="601"/>
      <c r="Y159" s="601"/>
      <c r="Z159" s="601"/>
      <c r="AA159" s="601"/>
      <c r="AB159" s="601"/>
      <c r="AC159" s="601"/>
      <c r="AD159" s="601"/>
      <c r="AE159" s="601"/>
      <c r="AF159" s="601"/>
      <c r="AG159" s="607"/>
      <c r="AH159" s="16"/>
      <c r="AI159" s="16"/>
      <c r="AJ159" s="14"/>
      <c r="AK159" s="14"/>
      <c r="AL159" s="16"/>
      <c r="AM159" s="16"/>
      <c r="AN159" s="16"/>
      <c r="AO159" s="14"/>
      <c r="AP159" s="16"/>
      <c r="AQ159" s="16"/>
      <c r="AR159" s="16"/>
      <c r="AS159" s="14"/>
      <c r="AT159" s="14"/>
      <c r="AU159" s="16"/>
      <c r="AV159" s="16"/>
      <c r="AW159" s="16"/>
      <c r="AX159" s="16"/>
    </row>
    <row r="160" spans="2:50" s="581" customFormat="1" x14ac:dyDescent="0.2">
      <c r="B160" s="600"/>
      <c r="C160" s="600"/>
      <c r="D160" s="600"/>
      <c r="E160" s="601"/>
      <c r="F160" s="601"/>
      <c r="G160" s="600"/>
      <c r="H160" s="600"/>
      <c r="I160" s="602"/>
      <c r="J160" s="603"/>
      <c r="K160" s="601"/>
      <c r="L160" s="245"/>
      <c r="M160" s="600"/>
      <c r="N160" s="245"/>
      <c r="O160" s="16"/>
      <c r="P160" s="16"/>
      <c r="Q160" s="245"/>
      <c r="R160" s="245"/>
      <c r="S160" s="601"/>
      <c r="T160" s="601"/>
      <c r="U160" s="601"/>
      <c r="V160" s="601"/>
      <c r="W160" s="601"/>
      <c r="X160" s="601"/>
      <c r="Y160" s="601"/>
      <c r="Z160" s="601"/>
      <c r="AA160" s="601"/>
      <c r="AB160" s="601"/>
      <c r="AC160" s="601"/>
      <c r="AD160" s="601"/>
      <c r="AE160" s="601"/>
      <c r="AF160" s="601"/>
      <c r="AG160" s="607"/>
      <c r="AH160" s="16"/>
      <c r="AI160" s="16"/>
      <c r="AJ160" s="14"/>
      <c r="AK160" s="14"/>
      <c r="AL160" s="16"/>
      <c r="AM160" s="16"/>
      <c r="AN160" s="16"/>
      <c r="AO160" s="14"/>
      <c r="AP160" s="16"/>
      <c r="AQ160" s="16"/>
      <c r="AR160" s="16"/>
      <c r="AS160" s="14"/>
      <c r="AT160" s="14"/>
      <c r="AU160" s="16"/>
      <c r="AV160" s="16"/>
      <c r="AW160" s="16"/>
      <c r="AX160" s="16"/>
    </row>
    <row r="161" spans="2:50" s="581" customFormat="1" x14ac:dyDescent="0.2">
      <c r="B161" s="600"/>
      <c r="C161" s="600"/>
      <c r="D161" s="600"/>
      <c r="E161" s="601"/>
      <c r="F161" s="601"/>
      <c r="G161" s="600"/>
      <c r="H161" s="600"/>
      <c r="I161" s="602"/>
      <c r="J161" s="603"/>
      <c r="K161" s="601"/>
      <c r="L161" s="245"/>
      <c r="M161" s="600"/>
      <c r="N161" s="245"/>
      <c r="O161" s="16"/>
      <c r="P161" s="16"/>
      <c r="Q161" s="245"/>
      <c r="R161" s="245"/>
      <c r="S161" s="601"/>
      <c r="T161" s="601"/>
      <c r="U161" s="601"/>
      <c r="V161" s="601"/>
      <c r="W161" s="601"/>
      <c r="X161" s="601"/>
      <c r="Y161" s="601"/>
      <c r="Z161" s="601"/>
      <c r="AA161" s="601"/>
      <c r="AB161" s="601"/>
      <c r="AC161" s="601"/>
      <c r="AD161" s="601"/>
      <c r="AE161" s="601"/>
      <c r="AF161" s="601"/>
      <c r="AG161" s="607"/>
      <c r="AH161" s="16"/>
      <c r="AI161" s="16"/>
      <c r="AJ161" s="14"/>
      <c r="AK161" s="14"/>
      <c r="AL161" s="16"/>
      <c r="AM161" s="16"/>
      <c r="AN161" s="16"/>
      <c r="AO161" s="14"/>
      <c r="AP161" s="16"/>
      <c r="AQ161" s="16"/>
      <c r="AR161" s="16"/>
      <c r="AS161" s="14"/>
      <c r="AT161" s="14"/>
      <c r="AU161" s="16"/>
      <c r="AV161" s="16"/>
      <c r="AW161" s="16"/>
      <c r="AX161" s="16"/>
    </row>
    <row r="162" spans="2:50" s="581" customFormat="1" x14ac:dyDescent="0.2">
      <c r="B162" s="600"/>
      <c r="C162" s="600"/>
      <c r="D162" s="600"/>
      <c r="E162" s="601"/>
      <c r="F162" s="601"/>
      <c r="G162" s="600"/>
      <c r="H162" s="600"/>
      <c r="I162" s="602"/>
      <c r="J162" s="603"/>
      <c r="K162" s="601"/>
      <c r="L162" s="245"/>
      <c r="M162" s="600"/>
      <c r="N162" s="245"/>
      <c r="O162" s="16"/>
      <c r="P162" s="16"/>
      <c r="Q162" s="245"/>
      <c r="R162" s="245"/>
      <c r="S162" s="601"/>
      <c r="T162" s="601"/>
      <c r="U162" s="601"/>
      <c r="V162" s="601"/>
      <c r="W162" s="601"/>
      <c r="X162" s="601"/>
      <c r="Y162" s="601"/>
      <c r="Z162" s="601"/>
      <c r="AA162" s="601"/>
      <c r="AB162" s="601"/>
      <c r="AC162" s="601"/>
      <c r="AD162" s="601"/>
      <c r="AE162" s="601"/>
      <c r="AF162" s="601"/>
      <c r="AG162" s="607"/>
      <c r="AH162" s="16"/>
      <c r="AI162" s="16"/>
      <c r="AJ162" s="14"/>
      <c r="AK162" s="14"/>
      <c r="AL162" s="16"/>
      <c r="AM162" s="16"/>
      <c r="AN162" s="16"/>
      <c r="AO162" s="14"/>
      <c r="AP162" s="16"/>
      <c r="AQ162" s="16"/>
      <c r="AR162" s="16"/>
      <c r="AS162" s="14"/>
      <c r="AT162" s="14"/>
      <c r="AU162" s="16"/>
      <c r="AV162" s="16"/>
      <c r="AW162" s="16"/>
      <c r="AX162" s="16"/>
    </row>
    <row r="163" spans="2:50" s="581" customFormat="1" x14ac:dyDescent="0.2">
      <c r="B163" s="600"/>
      <c r="C163" s="600"/>
      <c r="D163" s="600"/>
      <c r="E163" s="601"/>
      <c r="F163" s="601"/>
      <c r="G163" s="600"/>
      <c r="H163" s="600"/>
      <c r="I163" s="602"/>
      <c r="J163" s="603"/>
      <c r="K163" s="601"/>
      <c r="L163" s="245"/>
      <c r="M163" s="600"/>
      <c r="N163" s="245"/>
      <c r="O163" s="16"/>
      <c r="P163" s="16"/>
      <c r="Q163" s="245"/>
      <c r="R163" s="245"/>
      <c r="S163" s="601"/>
      <c r="T163" s="601"/>
      <c r="U163" s="601"/>
      <c r="V163" s="601"/>
      <c r="W163" s="601"/>
      <c r="X163" s="601"/>
      <c r="Y163" s="601"/>
      <c r="Z163" s="601"/>
      <c r="AA163" s="601"/>
      <c r="AB163" s="601"/>
      <c r="AC163" s="601"/>
      <c r="AD163" s="601"/>
      <c r="AE163" s="601"/>
      <c r="AF163" s="601"/>
      <c r="AG163" s="607"/>
      <c r="AH163" s="16"/>
      <c r="AI163" s="16"/>
      <c r="AJ163" s="14"/>
      <c r="AK163" s="14"/>
      <c r="AL163" s="16"/>
      <c r="AM163" s="16"/>
      <c r="AN163" s="16"/>
      <c r="AO163" s="14"/>
      <c r="AP163" s="16"/>
      <c r="AQ163" s="16"/>
      <c r="AR163" s="16"/>
      <c r="AS163" s="14"/>
      <c r="AT163" s="14"/>
      <c r="AU163" s="16"/>
      <c r="AV163" s="16"/>
      <c r="AW163" s="16"/>
      <c r="AX163" s="16"/>
    </row>
    <row r="164" spans="2:50" s="581" customFormat="1" x14ac:dyDescent="0.2">
      <c r="B164" s="600"/>
      <c r="C164" s="600"/>
      <c r="D164" s="600"/>
      <c r="E164" s="601"/>
      <c r="F164" s="601"/>
      <c r="G164" s="600"/>
      <c r="H164" s="600"/>
      <c r="I164" s="602"/>
      <c r="J164" s="603"/>
      <c r="K164" s="601"/>
      <c r="L164" s="245"/>
      <c r="M164" s="600"/>
      <c r="N164" s="245"/>
      <c r="O164" s="16"/>
      <c r="P164" s="16"/>
      <c r="Q164" s="245"/>
      <c r="R164" s="245"/>
      <c r="S164" s="601"/>
      <c r="T164" s="601"/>
      <c r="U164" s="601"/>
      <c r="V164" s="601"/>
      <c r="W164" s="601"/>
      <c r="X164" s="601"/>
      <c r="Y164" s="601"/>
      <c r="Z164" s="601"/>
      <c r="AA164" s="601"/>
      <c r="AB164" s="601"/>
      <c r="AC164" s="601"/>
      <c r="AD164" s="601"/>
      <c r="AE164" s="601"/>
      <c r="AF164" s="601"/>
      <c r="AG164" s="607"/>
      <c r="AH164" s="16"/>
      <c r="AI164" s="16"/>
      <c r="AJ164" s="14"/>
      <c r="AK164" s="14"/>
      <c r="AL164" s="16"/>
      <c r="AM164" s="16"/>
      <c r="AN164" s="16"/>
      <c r="AO164" s="14"/>
      <c r="AP164" s="16"/>
      <c r="AQ164" s="16"/>
      <c r="AR164" s="16"/>
      <c r="AS164" s="14"/>
      <c r="AT164" s="14"/>
      <c r="AU164" s="16"/>
      <c r="AV164" s="16"/>
      <c r="AW164" s="16"/>
      <c r="AX164" s="16"/>
    </row>
    <row r="165" spans="2:50" s="581" customFormat="1" x14ac:dyDescent="0.2">
      <c r="B165" s="600"/>
      <c r="C165" s="600"/>
      <c r="D165" s="600"/>
      <c r="E165" s="601"/>
      <c r="F165" s="601"/>
      <c r="G165" s="600"/>
      <c r="H165" s="600"/>
      <c r="I165" s="602"/>
      <c r="J165" s="603"/>
      <c r="K165" s="601"/>
      <c r="L165" s="245"/>
      <c r="M165" s="600"/>
      <c r="N165" s="245"/>
      <c r="O165" s="16"/>
      <c r="P165" s="16"/>
      <c r="Q165" s="245"/>
      <c r="R165" s="245"/>
      <c r="S165" s="601"/>
      <c r="T165" s="601"/>
      <c r="U165" s="601"/>
      <c r="V165" s="601"/>
      <c r="W165" s="601"/>
      <c r="X165" s="601"/>
      <c r="Y165" s="601"/>
      <c r="Z165" s="601"/>
      <c r="AA165" s="601"/>
      <c r="AB165" s="601"/>
      <c r="AC165" s="601"/>
      <c r="AD165" s="601"/>
      <c r="AE165" s="601"/>
      <c r="AF165" s="601"/>
      <c r="AG165" s="607"/>
      <c r="AH165" s="16"/>
      <c r="AI165" s="16"/>
      <c r="AJ165" s="14"/>
      <c r="AK165" s="14"/>
      <c r="AL165" s="16"/>
      <c r="AM165" s="16"/>
      <c r="AN165" s="16"/>
      <c r="AO165" s="14"/>
      <c r="AP165" s="16"/>
      <c r="AQ165" s="16"/>
      <c r="AR165" s="16"/>
      <c r="AS165" s="14"/>
      <c r="AT165" s="14"/>
      <c r="AU165" s="16"/>
      <c r="AV165" s="16"/>
      <c r="AW165" s="16"/>
      <c r="AX165" s="16"/>
    </row>
    <row r="166" spans="2:50" s="581" customFormat="1" x14ac:dyDescent="0.2">
      <c r="B166" s="600"/>
      <c r="C166" s="600"/>
      <c r="D166" s="600"/>
      <c r="E166" s="601"/>
      <c r="F166" s="601"/>
      <c r="G166" s="600"/>
      <c r="H166" s="600"/>
      <c r="I166" s="602"/>
      <c r="J166" s="603"/>
      <c r="K166" s="601"/>
      <c r="L166" s="245"/>
      <c r="M166" s="600"/>
      <c r="N166" s="245"/>
      <c r="O166" s="16"/>
      <c r="P166" s="16"/>
      <c r="Q166" s="245"/>
      <c r="R166" s="245"/>
      <c r="S166" s="601"/>
      <c r="T166" s="601"/>
      <c r="U166" s="601"/>
      <c r="V166" s="601"/>
      <c r="W166" s="601"/>
      <c r="X166" s="601"/>
      <c r="Y166" s="601"/>
      <c r="Z166" s="601"/>
      <c r="AA166" s="601"/>
      <c r="AB166" s="601"/>
      <c r="AC166" s="601"/>
      <c r="AD166" s="601"/>
      <c r="AE166" s="601"/>
      <c r="AF166" s="601"/>
      <c r="AG166" s="607"/>
      <c r="AH166" s="16"/>
      <c r="AI166" s="16"/>
      <c r="AJ166" s="14"/>
      <c r="AK166" s="14"/>
      <c r="AL166" s="16"/>
      <c r="AM166" s="16"/>
      <c r="AN166" s="16"/>
      <c r="AO166" s="14"/>
      <c r="AP166" s="16"/>
      <c r="AQ166" s="16"/>
      <c r="AR166" s="16"/>
      <c r="AS166" s="14"/>
      <c r="AT166" s="14"/>
      <c r="AU166" s="16"/>
      <c r="AV166" s="16"/>
      <c r="AW166" s="16"/>
      <c r="AX166" s="16"/>
    </row>
    <row r="167" spans="2:50" s="581" customFormat="1" x14ac:dyDescent="0.2">
      <c r="B167" s="600"/>
      <c r="C167" s="600"/>
      <c r="D167" s="600"/>
      <c r="E167" s="601"/>
      <c r="F167" s="601"/>
      <c r="G167" s="600"/>
      <c r="H167" s="600"/>
      <c r="I167" s="602"/>
      <c r="J167" s="603"/>
      <c r="K167" s="601"/>
      <c r="L167" s="245"/>
      <c r="M167" s="600"/>
      <c r="N167" s="245"/>
      <c r="O167" s="16"/>
      <c r="P167" s="16"/>
      <c r="Q167" s="245"/>
      <c r="R167" s="245"/>
      <c r="S167" s="601"/>
      <c r="T167" s="601"/>
      <c r="U167" s="601"/>
      <c r="V167" s="601"/>
      <c r="W167" s="601"/>
      <c r="X167" s="601"/>
      <c r="Y167" s="601"/>
      <c r="Z167" s="601"/>
      <c r="AA167" s="601"/>
      <c r="AB167" s="601"/>
      <c r="AC167" s="601"/>
      <c r="AD167" s="601"/>
      <c r="AE167" s="601"/>
      <c r="AF167" s="601"/>
      <c r="AG167" s="607"/>
      <c r="AH167" s="16"/>
      <c r="AI167" s="16"/>
      <c r="AJ167" s="14"/>
      <c r="AK167" s="14"/>
      <c r="AL167" s="16"/>
      <c r="AM167" s="16"/>
      <c r="AN167" s="16"/>
      <c r="AO167" s="14"/>
      <c r="AP167" s="16"/>
      <c r="AQ167" s="16"/>
      <c r="AR167" s="16"/>
      <c r="AS167" s="14"/>
      <c r="AT167" s="14"/>
      <c r="AU167" s="16"/>
      <c r="AV167" s="16"/>
      <c r="AW167" s="16"/>
      <c r="AX167" s="16"/>
    </row>
    <row r="168" spans="2:50" s="581" customFormat="1" x14ac:dyDescent="0.2">
      <c r="B168" s="600"/>
      <c r="C168" s="600"/>
      <c r="D168" s="600"/>
      <c r="E168" s="601"/>
      <c r="F168" s="601"/>
      <c r="G168" s="600"/>
      <c r="H168" s="600"/>
      <c r="I168" s="602"/>
      <c r="J168" s="603"/>
      <c r="K168" s="601"/>
      <c r="L168" s="245"/>
      <c r="M168" s="600"/>
      <c r="N168" s="245"/>
      <c r="O168" s="16"/>
      <c r="P168" s="16"/>
      <c r="Q168" s="245"/>
      <c r="R168" s="245"/>
      <c r="S168" s="601"/>
      <c r="T168" s="601"/>
      <c r="U168" s="601"/>
      <c r="V168" s="601"/>
      <c r="W168" s="601"/>
      <c r="X168" s="601"/>
      <c r="Y168" s="601"/>
      <c r="Z168" s="601"/>
      <c r="AA168" s="601"/>
      <c r="AB168" s="601"/>
      <c r="AC168" s="601"/>
      <c r="AD168" s="601"/>
      <c r="AE168" s="601"/>
      <c r="AF168" s="601"/>
      <c r="AG168" s="607"/>
      <c r="AH168" s="16"/>
      <c r="AI168" s="16"/>
      <c r="AJ168" s="14"/>
      <c r="AK168" s="14"/>
      <c r="AL168" s="16"/>
      <c r="AM168" s="16"/>
      <c r="AN168" s="16"/>
      <c r="AO168" s="14"/>
      <c r="AP168" s="16"/>
      <c r="AQ168" s="16"/>
      <c r="AR168" s="16"/>
      <c r="AS168" s="14"/>
      <c r="AT168" s="14"/>
      <c r="AU168" s="16"/>
      <c r="AV168" s="16"/>
      <c r="AW168" s="16"/>
      <c r="AX168" s="16"/>
    </row>
    <row r="169" spans="2:50" s="581" customFormat="1" x14ac:dyDescent="0.2">
      <c r="B169" s="600"/>
      <c r="C169" s="600"/>
      <c r="D169" s="600"/>
      <c r="E169" s="601"/>
      <c r="F169" s="601"/>
      <c r="G169" s="600"/>
      <c r="H169" s="600"/>
      <c r="I169" s="602"/>
      <c r="J169" s="603"/>
      <c r="K169" s="601"/>
      <c r="L169" s="245"/>
      <c r="M169" s="600"/>
      <c r="N169" s="245"/>
      <c r="O169" s="16"/>
      <c r="P169" s="16"/>
      <c r="Q169" s="245"/>
      <c r="R169" s="245"/>
      <c r="S169" s="601"/>
      <c r="T169" s="601"/>
      <c r="U169" s="601"/>
      <c r="V169" s="601"/>
      <c r="W169" s="601"/>
      <c r="X169" s="601"/>
      <c r="Y169" s="601"/>
      <c r="Z169" s="601"/>
      <c r="AA169" s="601"/>
      <c r="AB169" s="601"/>
      <c r="AC169" s="601"/>
      <c r="AD169" s="601"/>
      <c r="AE169" s="601"/>
      <c r="AF169" s="601"/>
      <c r="AG169" s="607"/>
      <c r="AH169" s="16"/>
      <c r="AI169" s="16"/>
      <c r="AJ169" s="14"/>
      <c r="AK169" s="14"/>
      <c r="AL169" s="16"/>
      <c r="AM169" s="16"/>
      <c r="AN169" s="16"/>
      <c r="AO169" s="14"/>
      <c r="AP169" s="16"/>
      <c r="AQ169" s="16"/>
      <c r="AR169" s="16"/>
      <c r="AS169" s="14"/>
      <c r="AT169" s="14"/>
      <c r="AU169" s="16"/>
      <c r="AV169" s="16"/>
      <c r="AW169" s="16"/>
      <c r="AX169" s="16"/>
    </row>
    <row r="170" spans="2:50" s="581" customFormat="1" x14ac:dyDescent="0.2">
      <c r="B170" s="600"/>
      <c r="C170" s="600"/>
      <c r="D170" s="600"/>
      <c r="E170" s="601"/>
      <c r="F170" s="601"/>
      <c r="G170" s="600"/>
      <c r="H170" s="600"/>
      <c r="I170" s="602"/>
      <c r="J170" s="603"/>
      <c r="K170" s="601"/>
      <c r="L170" s="245"/>
      <c r="M170" s="600"/>
      <c r="N170" s="245"/>
      <c r="O170" s="16"/>
      <c r="P170" s="16"/>
      <c r="Q170" s="245"/>
      <c r="R170" s="245"/>
      <c r="S170" s="601"/>
      <c r="T170" s="601"/>
      <c r="U170" s="601"/>
      <c r="V170" s="601"/>
      <c r="W170" s="601"/>
      <c r="X170" s="601"/>
      <c r="Y170" s="601"/>
      <c r="Z170" s="601"/>
      <c r="AA170" s="601"/>
      <c r="AB170" s="601"/>
      <c r="AC170" s="601"/>
      <c r="AD170" s="601"/>
      <c r="AE170" s="601"/>
      <c r="AF170" s="601"/>
      <c r="AG170" s="607"/>
      <c r="AH170" s="16"/>
      <c r="AI170" s="16"/>
      <c r="AJ170" s="14"/>
      <c r="AK170" s="14"/>
      <c r="AL170" s="16"/>
      <c r="AM170" s="16"/>
      <c r="AN170" s="16"/>
      <c r="AO170" s="14"/>
      <c r="AP170" s="16"/>
      <c r="AQ170" s="16"/>
      <c r="AR170" s="16"/>
      <c r="AS170" s="14"/>
      <c r="AT170" s="14"/>
      <c r="AU170" s="16"/>
      <c r="AV170" s="16"/>
      <c r="AW170" s="16"/>
      <c r="AX170" s="16"/>
    </row>
    <row r="171" spans="2:50" s="581" customFormat="1" x14ac:dyDescent="0.2">
      <c r="B171" s="600"/>
      <c r="C171" s="600"/>
      <c r="D171" s="600"/>
      <c r="E171" s="601"/>
      <c r="F171" s="601"/>
      <c r="G171" s="600"/>
      <c r="H171" s="600"/>
      <c r="I171" s="602"/>
      <c r="J171" s="603"/>
      <c r="K171" s="601"/>
      <c r="L171" s="245"/>
      <c r="M171" s="600"/>
      <c r="N171" s="245"/>
      <c r="O171" s="16"/>
      <c r="P171" s="16"/>
      <c r="Q171" s="245"/>
      <c r="R171" s="245"/>
      <c r="S171" s="601"/>
      <c r="T171" s="601"/>
      <c r="U171" s="601"/>
      <c r="V171" s="601"/>
      <c r="W171" s="601"/>
      <c r="X171" s="601"/>
      <c r="Y171" s="601"/>
      <c r="Z171" s="601"/>
      <c r="AA171" s="601"/>
      <c r="AB171" s="601"/>
      <c r="AC171" s="601"/>
      <c r="AD171" s="601"/>
      <c r="AE171" s="601"/>
      <c r="AF171" s="601"/>
      <c r="AG171" s="607"/>
      <c r="AH171" s="16"/>
      <c r="AI171" s="16"/>
      <c r="AJ171" s="14"/>
      <c r="AK171" s="14"/>
      <c r="AL171" s="16"/>
      <c r="AM171" s="16"/>
      <c r="AN171" s="16"/>
      <c r="AO171" s="14"/>
      <c r="AP171" s="16"/>
      <c r="AQ171" s="16"/>
      <c r="AR171" s="16"/>
      <c r="AS171" s="14"/>
      <c r="AT171" s="14"/>
      <c r="AU171" s="16"/>
      <c r="AV171" s="16"/>
      <c r="AW171" s="16"/>
      <c r="AX171" s="16"/>
    </row>
    <row r="172" spans="2:50" s="581" customFormat="1" x14ac:dyDescent="0.2">
      <c r="B172" s="600"/>
      <c r="C172" s="600"/>
      <c r="D172" s="600"/>
      <c r="E172" s="601"/>
      <c r="F172" s="601"/>
      <c r="G172" s="600"/>
      <c r="H172" s="600"/>
      <c r="I172" s="602"/>
      <c r="J172" s="603"/>
      <c r="K172" s="601"/>
      <c r="L172" s="245"/>
      <c r="M172" s="600"/>
      <c r="N172" s="245"/>
      <c r="O172" s="16"/>
      <c r="P172" s="16"/>
      <c r="Q172" s="245"/>
      <c r="R172" s="245"/>
      <c r="S172" s="601"/>
      <c r="T172" s="601"/>
      <c r="U172" s="601"/>
      <c r="V172" s="601"/>
      <c r="W172" s="601"/>
      <c r="X172" s="601"/>
      <c r="Y172" s="601"/>
      <c r="Z172" s="601"/>
      <c r="AA172" s="601"/>
      <c r="AB172" s="601"/>
      <c r="AC172" s="601"/>
      <c r="AD172" s="601"/>
      <c r="AE172" s="601"/>
      <c r="AF172" s="601"/>
      <c r="AG172" s="607"/>
      <c r="AH172" s="16"/>
      <c r="AI172" s="16"/>
      <c r="AJ172" s="14"/>
      <c r="AK172" s="14"/>
      <c r="AL172" s="16"/>
      <c r="AM172" s="16"/>
      <c r="AN172" s="16"/>
      <c r="AO172" s="14"/>
      <c r="AP172" s="16"/>
      <c r="AQ172" s="16"/>
      <c r="AR172" s="16"/>
      <c r="AS172" s="14"/>
      <c r="AT172" s="14"/>
      <c r="AU172" s="16"/>
      <c r="AV172" s="16"/>
      <c r="AW172" s="16"/>
      <c r="AX172" s="16"/>
    </row>
    <row r="173" spans="2:50" s="581" customFormat="1" x14ac:dyDescent="0.2">
      <c r="B173" s="600"/>
      <c r="C173" s="600"/>
      <c r="D173" s="600"/>
      <c r="E173" s="601"/>
      <c r="F173" s="601"/>
      <c r="G173" s="600"/>
      <c r="H173" s="600"/>
      <c r="I173" s="602"/>
      <c r="J173" s="603"/>
      <c r="K173" s="601"/>
      <c r="L173" s="245"/>
      <c r="M173" s="600"/>
      <c r="N173" s="245"/>
      <c r="O173" s="16"/>
      <c r="P173" s="16"/>
      <c r="Q173" s="245"/>
      <c r="R173" s="245"/>
      <c r="S173" s="601"/>
      <c r="T173" s="601"/>
      <c r="U173" s="601"/>
      <c r="V173" s="601"/>
      <c r="W173" s="601"/>
      <c r="X173" s="601"/>
      <c r="Y173" s="601"/>
      <c r="Z173" s="601"/>
      <c r="AA173" s="601"/>
      <c r="AB173" s="601"/>
      <c r="AC173" s="601"/>
      <c r="AD173" s="601"/>
      <c r="AE173" s="601"/>
      <c r="AF173" s="601"/>
      <c r="AG173" s="607"/>
      <c r="AH173" s="16"/>
      <c r="AI173" s="16"/>
      <c r="AJ173" s="14"/>
      <c r="AK173" s="14"/>
      <c r="AL173" s="16"/>
      <c r="AM173" s="16"/>
      <c r="AN173" s="16"/>
      <c r="AO173" s="14"/>
      <c r="AP173" s="16"/>
      <c r="AQ173" s="16"/>
      <c r="AR173" s="16"/>
      <c r="AS173" s="14"/>
      <c r="AT173" s="14"/>
      <c r="AU173" s="16"/>
      <c r="AV173" s="16"/>
      <c r="AW173" s="16"/>
      <c r="AX173" s="16"/>
    </row>
    <row r="174" spans="2:50" s="581" customFormat="1" x14ac:dyDescent="0.2">
      <c r="B174" s="600"/>
      <c r="C174" s="600"/>
      <c r="D174" s="600"/>
      <c r="E174" s="601"/>
      <c r="F174" s="601"/>
      <c r="G174" s="600"/>
      <c r="H174" s="600"/>
      <c r="I174" s="602"/>
      <c r="J174" s="603"/>
      <c r="K174" s="601"/>
      <c r="L174" s="245"/>
      <c r="M174" s="600"/>
      <c r="N174" s="245"/>
      <c r="O174" s="16"/>
      <c r="P174" s="16"/>
      <c r="Q174" s="245"/>
      <c r="R174" s="245"/>
      <c r="S174" s="601"/>
      <c r="T174" s="601"/>
      <c r="U174" s="601"/>
      <c r="V174" s="601"/>
      <c r="W174" s="601"/>
      <c r="X174" s="601"/>
      <c r="Y174" s="601"/>
      <c r="Z174" s="601"/>
      <c r="AA174" s="601"/>
      <c r="AB174" s="601"/>
      <c r="AC174" s="601"/>
      <c r="AD174" s="601"/>
      <c r="AE174" s="601"/>
      <c r="AF174" s="601"/>
      <c r="AG174" s="607"/>
      <c r="AH174" s="16"/>
      <c r="AI174" s="16"/>
      <c r="AJ174" s="14"/>
      <c r="AK174" s="14"/>
      <c r="AL174" s="16"/>
      <c r="AM174" s="16"/>
      <c r="AN174" s="16"/>
      <c r="AO174" s="14"/>
      <c r="AP174" s="16"/>
      <c r="AQ174" s="16"/>
      <c r="AR174" s="16"/>
      <c r="AS174" s="14"/>
      <c r="AT174" s="14"/>
      <c r="AU174" s="16"/>
      <c r="AV174" s="16"/>
      <c r="AW174" s="16"/>
      <c r="AX174" s="16"/>
    </row>
    <row r="175" spans="2:50" s="581" customFormat="1" x14ac:dyDescent="0.2">
      <c r="B175" s="600"/>
      <c r="C175" s="600"/>
      <c r="D175" s="600"/>
      <c r="E175" s="601"/>
      <c r="F175" s="601"/>
      <c r="G175" s="600"/>
      <c r="H175" s="600"/>
      <c r="I175" s="602"/>
      <c r="J175" s="603"/>
      <c r="K175" s="601"/>
      <c r="L175" s="245"/>
      <c r="M175" s="600"/>
      <c r="N175" s="245"/>
      <c r="O175" s="16"/>
      <c r="P175" s="16"/>
      <c r="Q175" s="245"/>
      <c r="R175" s="245"/>
      <c r="S175" s="601"/>
      <c r="T175" s="601"/>
      <c r="U175" s="601"/>
      <c r="V175" s="601"/>
      <c r="W175" s="601"/>
      <c r="X175" s="601"/>
      <c r="Y175" s="601"/>
      <c r="Z175" s="601"/>
      <c r="AA175" s="601"/>
      <c r="AB175" s="601"/>
      <c r="AC175" s="601"/>
      <c r="AD175" s="601"/>
      <c r="AE175" s="601"/>
      <c r="AF175" s="601"/>
      <c r="AG175" s="607"/>
      <c r="AH175" s="16"/>
      <c r="AI175" s="16"/>
      <c r="AJ175" s="14"/>
      <c r="AK175" s="14"/>
      <c r="AL175" s="16"/>
      <c r="AM175" s="16"/>
      <c r="AN175" s="16"/>
      <c r="AO175" s="14"/>
      <c r="AP175" s="16"/>
      <c r="AQ175" s="16"/>
      <c r="AR175" s="16"/>
      <c r="AS175" s="14"/>
      <c r="AT175" s="14"/>
      <c r="AU175" s="16"/>
      <c r="AV175" s="16"/>
      <c r="AW175" s="16"/>
      <c r="AX175" s="16"/>
    </row>
    <row r="176" spans="2:50" s="581" customFormat="1" x14ac:dyDescent="0.2">
      <c r="B176" s="600"/>
      <c r="C176" s="600"/>
      <c r="D176" s="600"/>
      <c r="E176" s="601"/>
      <c r="F176" s="601"/>
      <c r="G176" s="600"/>
      <c r="H176" s="600"/>
      <c r="I176" s="602"/>
      <c r="J176" s="603"/>
      <c r="K176" s="601"/>
      <c r="L176" s="245"/>
      <c r="M176" s="600"/>
      <c r="N176" s="245"/>
      <c r="O176" s="16"/>
      <c r="P176" s="16"/>
      <c r="Q176" s="245"/>
      <c r="R176" s="245"/>
      <c r="S176" s="601"/>
      <c r="T176" s="601"/>
      <c r="U176" s="601"/>
      <c r="V176" s="601"/>
      <c r="W176" s="601"/>
      <c r="X176" s="601"/>
      <c r="Y176" s="601"/>
      <c r="Z176" s="601"/>
      <c r="AA176" s="601"/>
      <c r="AB176" s="601"/>
      <c r="AC176" s="601"/>
      <c r="AD176" s="601"/>
      <c r="AE176" s="601"/>
      <c r="AF176" s="601"/>
      <c r="AG176" s="607"/>
      <c r="AH176" s="16"/>
      <c r="AI176" s="16"/>
      <c r="AJ176" s="14"/>
      <c r="AK176" s="14"/>
      <c r="AL176" s="16"/>
      <c r="AM176" s="16"/>
      <c r="AN176" s="16"/>
      <c r="AO176" s="14"/>
      <c r="AP176" s="16"/>
      <c r="AQ176" s="16"/>
      <c r="AR176" s="16"/>
      <c r="AS176" s="14"/>
      <c r="AT176" s="14"/>
      <c r="AU176" s="16"/>
      <c r="AV176" s="16"/>
      <c r="AW176" s="16"/>
      <c r="AX176" s="16"/>
    </row>
    <row r="177" spans="2:51" s="581" customFormat="1" x14ac:dyDescent="0.2">
      <c r="B177" s="600"/>
      <c r="C177" s="600"/>
      <c r="D177" s="600"/>
      <c r="E177" s="601"/>
      <c r="F177" s="601"/>
      <c r="G177" s="600"/>
      <c r="H177" s="600"/>
      <c r="I177" s="602"/>
      <c r="J177" s="603"/>
      <c r="K177" s="601"/>
      <c r="L177" s="245"/>
      <c r="M177" s="600"/>
      <c r="N177" s="245"/>
      <c r="O177" s="16"/>
      <c r="P177" s="16"/>
      <c r="Q177" s="245"/>
      <c r="R177" s="245"/>
      <c r="S177" s="601"/>
      <c r="T177" s="601"/>
      <c r="U177" s="601"/>
      <c r="V177" s="601"/>
      <c r="W177" s="601"/>
      <c r="X177" s="601"/>
      <c r="Y177" s="601"/>
      <c r="Z177" s="601"/>
      <c r="AA177" s="601"/>
      <c r="AB177" s="601"/>
      <c r="AC177" s="601"/>
      <c r="AD177" s="601"/>
      <c r="AE177" s="601"/>
      <c r="AF177" s="601"/>
      <c r="AG177" s="607"/>
      <c r="AH177" s="16"/>
      <c r="AI177" s="16"/>
      <c r="AJ177" s="14"/>
      <c r="AK177" s="14"/>
      <c r="AL177" s="16"/>
      <c r="AM177" s="16"/>
      <c r="AN177" s="16"/>
      <c r="AO177" s="14"/>
      <c r="AP177" s="16"/>
      <c r="AQ177" s="16"/>
      <c r="AR177" s="16"/>
      <c r="AS177" s="14"/>
      <c r="AT177" s="14"/>
      <c r="AU177" s="16"/>
      <c r="AV177" s="16"/>
      <c r="AW177" s="16"/>
      <c r="AX177" s="16"/>
    </row>
    <row r="178" spans="2:51" s="581" customFormat="1" x14ac:dyDescent="0.2">
      <c r="B178" s="600"/>
      <c r="C178" s="600"/>
      <c r="D178" s="600"/>
      <c r="E178" s="601"/>
      <c r="F178" s="601"/>
      <c r="G178" s="600"/>
      <c r="H178" s="600"/>
      <c r="I178" s="602"/>
      <c r="J178" s="603"/>
      <c r="K178" s="601"/>
      <c r="L178" s="245"/>
      <c r="M178" s="600"/>
      <c r="N178" s="245"/>
      <c r="O178" s="16"/>
      <c r="P178" s="16"/>
      <c r="Q178" s="245"/>
      <c r="R178" s="245"/>
      <c r="S178" s="601"/>
      <c r="T178" s="601"/>
      <c r="U178" s="601"/>
      <c r="V178" s="601"/>
      <c r="W178" s="601"/>
      <c r="X178" s="601"/>
      <c r="Y178" s="601"/>
      <c r="Z178" s="601"/>
      <c r="AA178" s="601"/>
      <c r="AB178" s="601"/>
      <c r="AC178" s="601"/>
      <c r="AD178" s="601"/>
      <c r="AE178" s="601"/>
      <c r="AF178" s="601"/>
      <c r="AG178" s="607"/>
      <c r="AH178" s="16"/>
      <c r="AI178" s="16"/>
      <c r="AJ178" s="14"/>
      <c r="AK178" s="14"/>
      <c r="AL178" s="16"/>
      <c r="AM178" s="16"/>
      <c r="AN178" s="16"/>
      <c r="AO178" s="14"/>
      <c r="AP178" s="16"/>
      <c r="AQ178" s="16"/>
      <c r="AR178" s="16"/>
      <c r="AS178" s="14"/>
      <c r="AT178" s="14"/>
      <c r="AU178" s="16"/>
      <c r="AV178" s="16"/>
      <c r="AW178" s="16"/>
      <c r="AX178" s="16"/>
    </row>
    <row r="179" spans="2:51" s="581" customFormat="1" x14ac:dyDescent="0.2">
      <c r="B179" s="600"/>
      <c r="C179" s="600"/>
      <c r="D179" s="600"/>
      <c r="E179" s="601"/>
      <c r="F179" s="601"/>
      <c r="G179" s="600"/>
      <c r="H179" s="600"/>
      <c r="I179" s="602"/>
      <c r="J179" s="603"/>
      <c r="K179" s="601"/>
      <c r="L179" s="245"/>
      <c r="M179" s="600"/>
      <c r="N179" s="245"/>
      <c r="O179" s="16"/>
      <c r="P179" s="16"/>
      <c r="Q179" s="245"/>
      <c r="R179" s="245"/>
      <c r="S179" s="601"/>
      <c r="T179" s="601"/>
      <c r="U179" s="601"/>
      <c r="V179" s="601"/>
      <c r="W179" s="601"/>
      <c r="X179" s="601"/>
      <c r="Y179" s="601"/>
      <c r="Z179" s="601"/>
      <c r="AA179" s="601"/>
      <c r="AB179" s="601"/>
      <c r="AC179" s="601"/>
      <c r="AD179" s="601"/>
      <c r="AE179" s="601"/>
      <c r="AF179" s="601"/>
      <c r="AG179" s="607"/>
      <c r="AH179" s="16"/>
      <c r="AI179" s="16"/>
      <c r="AJ179" s="14"/>
      <c r="AK179" s="14"/>
      <c r="AL179" s="16"/>
      <c r="AM179" s="16"/>
      <c r="AN179" s="16"/>
      <c r="AO179" s="14"/>
      <c r="AP179" s="16"/>
      <c r="AQ179" s="16"/>
      <c r="AR179" s="16"/>
      <c r="AS179" s="14"/>
      <c r="AT179" s="14"/>
      <c r="AU179" s="16"/>
      <c r="AV179" s="16"/>
      <c r="AW179" s="16"/>
      <c r="AX179" s="16"/>
      <c r="AY179" s="576"/>
    </row>
  </sheetData>
  <mergeCells count="36">
    <mergeCell ref="C5:AB5"/>
    <mergeCell ref="C6:AB6"/>
    <mergeCell ref="C7:AB7"/>
    <mergeCell ref="A9:AF9"/>
    <mergeCell ref="B10:G10"/>
    <mergeCell ref="K10:K12"/>
    <mergeCell ref="L10:L12"/>
    <mergeCell ref="M10:AC10"/>
    <mergeCell ref="AD10:AF10"/>
    <mergeCell ref="M11:N11"/>
    <mergeCell ref="AC11:AC12"/>
    <mergeCell ref="AG10:AG12"/>
    <mergeCell ref="AH10:AX10"/>
    <mergeCell ref="B11:B12"/>
    <mergeCell ref="C11:C12"/>
    <mergeCell ref="D11:D12"/>
    <mergeCell ref="E11:E12"/>
    <mergeCell ref="F11:F12"/>
    <mergeCell ref="G11:G12"/>
    <mergeCell ref="I11:I12"/>
    <mergeCell ref="J11:J12"/>
    <mergeCell ref="O11:P11"/>
    <mergeCell ref="Q11:W11"/>
    <mergeCell ref="Z11:Z12"/>
    <mergeCell ref="AA11:AA12"/>
    <mergeCell ref="AB11:AB12"/>
    <mergeCell ref="AU11:AU12"/>
    <mergeCell ref="AV11:AV12"/>
    <mergeCell ref="AW11:AW12"/>
    <mergeCell ref="AX11:AX12"/>
    <mergeCell ref="AD11:AD12"/>
    <mergeCell ref="AE11:AE12"/>
    <mergeCell ref="AF11:AF12"/>
    <mergeCell ref="AH11:AI11"/>
    <mergeCell ref="AJ11:AK11"/>
    <mergeCell ref="AL11:AS11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Y68"/>
  <sheetViews>
    <sheetView topLeftCell="A11" zoomScale="93" zoomScaleNormal="80" workbookViewId="0">
      <pane xSplit="1" ySplit="4" topLeftCell="P67" activePane="bottomRight" state="frozen"/>
      <selection activeCell="A11" sqref="A11"/>
      <selection pane="topRight" activeCell="B11" sqref="B11"/>
      <selection pane="bottomLeft" activeCell="A15" sqref="A15"/>
      <selection pane="bottomRight" activeCell="P69" sqref="P69"/>
    </sheetView>
  </sheetViews>
  <sheetFormatPr baseColWidth="10" defaultColWidth="10.85546875" defaultRowHeight="12" x14ac:dyDescent="0.2"/>
  <cols>
    <col min="1" max="1" width="1.42578125" style="164" customWidth="1"/>
    <col min="2" max="2" width="4" style="165" customWidth="1"/>
    <col min="3" max="3" width="12.7109375" style="165" customWidth="1"/>
    <col min="4" max="4" width="7.28515625" style="165" customWidth="1"/>
    <col min="5" max="5" width="12.140625" style="165" customWidth="1"/>
    <col min="6" max="6" width="17.7109375" style="165" customWidth="1"/>
    <col min="7" max="7" width="22.7109375" style="166" customWidth="1"/>
    <col min="8" max="8" width="13.28515625" style="167" customWidth="1"/>
    <col min="9" max="9" width="28.7109375" style="166" bestFit="1" customWidth="1"/>
    <col min="10" max="10" width="11.85546875" style="165" customWidth="1"/>
    <col min="11" max="11" width="19.42578125" style="165" customWidth="1"/>
    <col min="12" max="12" width="18.140625" style="165" customWidth="1"/>
    <col min="13" max="13" width="17" style="165" customWidth="1"/>
    <col min="14" max="14" width="12.28515625" style="165" customWidth="1"/>
    <col min="15" max="15" width="14.140625" style="164" customWidth="1"/>
    <col min="16" max="16" width="13.85546875" style="164" customWidth="1"/>
    <col min="17" max="17" width="18.85546875" style="165" bestFit="1" customWidth="1"/>
    <col min="18" max="18" width="14.28515625" style="165" customWidth="1"/>
    <col min="19" max="19" width="8.7109375" style="165" customWidth="1"/>
    <col min="20" max="20" width="8.7109375" style="164" customWidth="1"/>
    <col min="21" max="21" width="7.140625" style="165" customWidth="1"/>
    <col min="22" max="22" width="7.85546875" style="165" customWidth="1"/>
    <col min="23" max="23" width="14.7109375" style="165" customWidth="1"/>
    <col min="24" max="25" width="7" style="164" customWidth="1"/>
    <col min="26" max="26" width="6" style="165" customWidth="1"/>
    <col min="27" max="27" width="6.7109375" style="165" customWidth="1"/>
    <col min="28" max="29" width="16.85546875" style="165" customWidth="1"/>
    <col min="30" max="30" width="11" style="165" customWidth="1"/>
    <col min="31" max="31" width="12.28515625" style="165" customWidth="1"/>
    <col min="32" max="32" width="14.85546875" style="165" customWidth="1"/>
    <col min="33" max="33" width="16.140625" style="168" customWidth="1"/>
    <col min="34" max="34" width="10.85546875" style="169"/>
    <col min="35" max="35" width="12.85546875" style="169" customWidth="1"/>
    <col min="36" max="37" width="10.85546875" style="164"/>
    <col min="38" max="40" width="10.85546875" style="165"/>
    <col min="41" max="41" width="10.85546875" style="164"/>
    <col min="42" max="44" width="10.85546875" style="165"/>
    <col min="45" max="46" width="11.42578125" style="164" customWidth="1"/>
    <col min="47" max="16384" width="10.85546875" style="165"/>
  </cols>
  <sheetData>
    <row r="1" spans="1:51" hidden="1" x14ac:dyDescent="0.2"/>
    <row r="2" spans="1:51" hidden="1" x14ac:dyDescent="0.2">
      <c r="B2" s="164"/>
      <c r="C2" s="164"/>
      <c r="D2" s="164"/>
      <c r="E2" s="164"/>
      <c r="F2" s="164"/>
      <c r="G2" s="170"/>
      <c r="I2" s="170"/>
      <c r="J2" s="164"/>
      <c r="K2" s="164"/>
      <c r="L2" s="164"/>
      <c r="M2" s="164"/>
      <c r="N2" s="164"/>
      <c r="Q2" s="164"/>
      <c r="R2" s="164"/>
      <c r="S2" s="164"/>
      <c r="U2" s="164"/>
      <c r="V2" s="164"/>
      <c r="W2" s="164"/>
      <c r="Z2" s="164"/>
      <c r="AA2" s="164"/>
      <c r="AB2" s="164"/>
      <c r="AC2" s="164"/>
      <c r="AD2" s="164"/>
      <c r="AE2" s="164"/>
      <c r="AF2" s="164"/>
    </row>
    <row r="3" spans="1:51" hidden="1" x14ac:dyDescent="0.2">
      <c r="B3" s="164"/>
      <c r="C3" s="164"/>
      <c r="D3" s="164"/>
      <c r="E3" s="164"/>
      <c r="F3" s="164"/>
      <c r="G3" s="170"/>
      <c r="I3" s="170"/>
      <c r="J3" s="164"/>
      <c r="K3" s="164"/>
      <c r="L3" s="164"/>
      <c r="M3" s="164"/>
      <c r="N3" s="164"/>
      <c r="Q3" s="164"/>
      <c r="R3" s="164"/>
      <c r="S3" s="164"/>
      <c r="U3" s="164"/>
      <c r="V3" s="164"/>
      <c r="W3" s="164"/>
      <c r="Z3" s="164"/>
      <c r="AA3" s="164"/>
      <c r="AB3" s="164"/>
      <c r="AC3" s="164"/>
      <c r="AD3" s="164"/>
      <c r="AE3" s="164"/>
      <c r="AF3" s="164"/>
    </row>
    <row r="4" spans="1:51" hidden="1" x14ac:dyDescent="0.2">
      <c r="B4" s="164"/>
      <c r="C4" s="164"/>
      <c r="D4" s="164"/>
      <c r="E4" s="164"/>
      <c r="F4" s="164"/>
      <c r="G4" s="170"/>
      <c r="I4" s="170"/>
      <c r="J4" s="164"/>
      <c r="K4" s="164"/>
      <c r="L4" s="164"/>
      <c r="M4" s="164"/>
      <c r="N4" s="164"/>
      <c r="Q4" s="164"/>
      <c r="R4" s="164"/>
      <c r="S4" s="164"/>
      <c r="U4" s="164"/>
      <c r="V4" s="164"/>
      <c r="W4" s="164"/>
      <c r="Z4" s="164"/>
      <c r="AA4" s="164"/>
      <c r="AB4" s="164"/>
      <c r="AC4" s="164"/>
      <c r="AD4" s="164"/>
      <c r="AE4" s="164"/>
      <c r="AF4" s="164"/>
    </row>
    <row r="5" spans="1:51" hidden="1" x14ac:dyDescent="0.2">
      <c r="B5" s="164"/>
      <c r="C5" s="164"/>
      <c r="D5" s="164"/>
      <c r="E5" s="164"/>
      <c r="F5" s="164"/>
      <c r="G5" s="170"/>
      <c r="I5" s="170"/>
      <c r="J5" s="164"/>
      <c r="K5" s="164"/>
      <c r="L5" s="164"/>
      <c r="M5" s="164"/>
      <c r="N5" s="164"/>
      <c r="Q5" s="164"/>
      <c r="R5" s="164"/>
      <c r="S5" s="164"/>
      <c r="U5" s="164"/>
      <c r="V5" s="164"/>
      <c r="W5" s="164"/>
      <c r="Z5" s="164"/>
      <c r="AA5" s="164"/>
      <c r="AB5" s="164"/>
      <c r="AC5" s="164"/>
      <c r="AD5" s="164"/>
      <c r="AE5" s="164"/>
      <c r="AF5" s="164"/>
    </row>
    <row r="6" spans="1:51" hidden="1" x14ac:dyDescent="0.2">
      <c r="B6" s="164"/>
      <c r="C6" s="164"/>
      <c r="D6" s="164"/>
      <c r="E6" s="164"/>
      <c r="F6" s="164"/>
      <c r="G6" s="170"/>
      <c r="I6" s="170"/>
      <c r="J6" s="164"/>
      <c r="K6" s="164"/>
      <c r="L6" s="164"/>
      <c r="M6" s="164"/>
      <c r="N6" s="164"/>
      <c r="Q6" s="164"/>
      <c r="R6" s="164"/>
      <c r="S6" s="164"/>
      <c r="U6" s="164"/>
      <c r="V6" s="164"/>
      <c r="W6" s="164"/>
      <c r="Z6" s="164"/>
      <c r="AA6" s="164"/>
      <c r="AB6" s="164"/>
      <c r="AC6" s="164"/>
      <c r="AD6" s="164"/>
      <c r="AE6" s="164"/>
      <c r="AF6" s="164"/>
    </row>
    <row r="7" spans="1:51" hidden="1" x14ac:dyDescent="0.2">
      <c r="B7" s="164"/>
      <c r="C7" s="164"/>
      <c r="D7" s="164"/>
      <c r="E7" s="164"/>
      <c r="F7" s="164"/>
      <c r="G7" s="170"/>
      <c r="I7" s="170"/>
      <c r="J7" s="164"/>
      <c r="K7" s="164"/>
      <c r="L7" s="164"/>
      <c r="M7" s="164"/>
      <c r="N7" s="164"/>
      <c r="Q7" s="164"/>
      <c r="R7" s="164"/>
      <c r="S7" s="164"/>
      <c r="U7" s="164"/>
      <c r="V7" s="164"/>
      <c r="W7" s="164"/>
      <c r="Z7" s="164"/>
      <c r="AA7" s="164"/>
      <c r="AB7" s="164"/>
      <c r="AC7" s="164"/>
      <c r="AD7" s="164"/>
      <c r="AE7" s="164"/>
      <c r="AF7" s="164"/>
    </row>
    <row r="8" spans="1:51" ht="12.75" hidden="1" customHeight="1" x14ac:dyDescent="0.2">
      <c r="B8" s="171"/>
      <c r="C8" s="685" t="s">
        <v>0</v>
      </c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228"/>
      <c r="AE8" s="228"/>
      <c r="AF8" s="171"/>
      <c r="AG8" s="172"/>
      <c r="AH8" s="173"/>
      <c r="AI8" s="173"/>
      <c r="AJ8" s="174"/>
      <c r="AK8" s="174"/>
      <c r="AL8" s="175"/>
      <c r="AM8" s="175"/>
      <c r="AN8" s="175"/>
      <c r="AO8" s="174"/>
      <c r="AP8" s="175"/>
    </row>
    <row r="9" spans="1:51" ht="12.75" hidden="1" customHeight="1" x14ac:dyDescent="0.2">
      <c r="B9" s="171"/>
      <c r="C9" s="685" t="s">
        <v>1</v>
      </c>
      <c r="D9" s="685"/>
      <c r="E9" s="685"/>
      <c r="F9" s="685"/>
      <c r="G9" s="685"/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228"/>
      <c r="AE9" s="228"/>
      <c r="AF9" s="171"/>
      <c r="AG9" s="172"/>
      <c r="AH9" s="173"/>
      <c r="AI9" s="173"/>
      <c r="AJ9" s="174"/>
      <c r="AK9" s="174"/>
      <c r="AL9" s="175"/>
      <c r="AM9" s="175"/>
      <c r="AN9" s="175"/>
      <c r="AO9" s="174"/>
      <c r="AP9" s="175"/>
    </row>
    <row r="10" spans="1:51" hidden="1" x14ac:dyDescent="0.2">
      <c r="B10" s="171"/>
      <c r="C10" s="228"/>
      <c r="D10" s="228"/>
      <c r="E10" s="228"/>
      <c r="F10" s="228"/>
      <c r="G10" s="176"/>
      <c r="H10" s="177"/>
      <c r="I10" s="176"/>
      <c r="J10" s="228"/>
      <c r="K10" s="228"/>
      <c r="L10" s="17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171"/>
      <c r="AG10" s="179"/>
      <c r="AH10" s="180"/>
    </row>
    <row r="11" spans="1:51" ht="36" customHeight="1" x14ac:dyDescent="0.2">
      <c r="B11" s="171"/>
      <c r="C11" s="686" t="s">
        <v>1119</v>
      </c>
      <c r="D11" s="686"/>
      <c r="E11" s="686"/>
      <c r="F11" s="181" t="s">
        <v>1366</v>
      </c>
      <c r="G11" s="181"/>
      <c r="H11" s="182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71"/>
      <c r="AG11" s="179"/>
      <c r="AH11" s="180"/>
    </row>
    <row r="12" spans="1:51" ht="25.5" customHeight="1" x14ac:dyDescent="0.2">
      <c r="B12" s="687" t="s">
        <v>2</v>
      </c>
      <c r="C12" s="688"/>
      <c r="D12" s="688"/>
      <c r="E12" s="688"/>
      <c r="F12" s="688"/>
      <c r="G12" s="688"/>
      <c r="H12" s="183"/>
      <c r="I12" s="184"/>
      <c r="J12" s="185"/>
      <c r="K12" s="689" t="s">
        <v>3</v>
      </c>
      <c r="L12" s="692" t="s">
        <v>4</v>
      </c>
      <c r="M12" s="695" t="s">
        <v>38</v>
      </c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5" t="s">
        <v>5</v>
      </c>
      <c r="AE12" s="696"/>
      <c r="AF12" s="696"/>
      <c r="AG12" s="692" t="s">
        <v>35</v>
      </c>
      <c r="AH12" s="695" t="s">
        <v>36</v>
      </c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  <c r="AW12" s="696"/>
      <c r="AX12" s="703"/>
      <c r="AY12" s="164"/>
    </row>
    <row r="13" spans="1:51" ht="28.5" customHeight="1" x14ac:dyDescent="0.2">
      <c r="B13" s="701" t="s">
        <v>6</v>
      </c>
      <c r="C13" s="689" t="s">
        <v>7</v>
      </c>
      <c r="D13" s="704" t="s">
        <v>6</v>
      </c>
      <c r="E13" s="689" t="s">
        <v>8</v>
      </c>
      <c r="F13" s="701" t="s">
        <v>6</v>
      </c>
      <c r="G13" s="689" t="s">
        <v>9</v>
      </c>
      <c r="H13" s="704" t="s">
        <v>32</v>
      </c>
      <c r="I13" s="697" t="s">
        <v>10</v>
      </c>
      <c r="J13" s="697" t="s">
        <v>11</v>
      </c>
      <c r="K13" s="690"/>
      <c r="L13" s="693"/>
      <c r="M13" s="699" t="s">
        <v>12</v>
      </c>
      <c r="N13" s="700"/>
      <c r="O13" s="699" t="s">
        <v>31</v>
      </c>
      <c r="P13" s="700"/>
      <c r="Q13" s="706" t="s">
        <v>13</v>
      </c>
      <c r="R13" s="707"/>
      <c r="S13" s="707"/>
      <c r="T13" s="707"/>
      <c r="U13" s="707"/>
      <c r="V13" s="707"/>
      <c r="W13" s="707"/>
      <c r="X13" s="708"/>
      <c r="Y13" s="229"/>
      <c r="Z13" s="701" t="s">
        <v>14</v>
      </c>
      <c r="AA13" s="701" t="s">
        <v>15</v>
      </c>
      <c r="AB13" s="701" t="s">
        <v>16</v>
      </c>
      <c r="AC13" s="701" t="s">
        <v>17</v>
      </c>
      <c r="AD13" s="701" t="s">
        <v>18</v>
      </c>
      <c r="AE13" s="701" t="s">
        <v>19</v>
      </c>
      <c r="AF13" s="709" t="s">
        <v>20</v>
      </c>
      <c r="AG13" s="693"/>
      <c r="AH13" s="711" t="s">
        <v>12</v>
      </c>
      <c r="AI13" s="712"/>
      <c r="AJ13" s="699" t="s">
        <v>31</v>
      </c>
      <c r="AK13" s="700"/>
      <c r="AL13" s="706" t="s">
        <v>13</v>
      </c>
      <c r="AM13" s="707"/>
      <c r="AN13" s="707"/>
      <c r="AO13" s="707"/>
      <c r="AP13" s="707"/>
      <c r="AQ13" s="707"/>
      <c r="AR13" s="707"/>
      <c r="AS13" s="708"/>
      <c r="AT13" s="229"/>
      <c r="AU13" s="701" t="s">
        <v>14</v>
      </c>
      <c r="AV13" s="701" t="s">
        <v>15</v>
      </c>
      <c r="AW13" s="701" t="s">
        <v>16</v>
      </c>
      <c r="AX13" s="701" t="s">
        <v>17</v>
      </c>
    </row>
    <row r="14" spans="1:51" ht="78.75" customHeight="1" x14ac:dyDescent="0.2">
      <c r="B14" s="702"/>
      <c r="C14" s="691"/>
      <c r="D14" s="705"/>
      <c r="E14" s="691"/>
      <c r="F14" s="702"/>
      <c r="G14" s="691"/>
      <c r="H14" s="705"/>
      <c r="I14" s="698"/>
      <c r="J14" s="698"/>
      <c r="K14" s="691"/>
      <c r="L14" s="694"/>
      <c r="M14" s="186" t="s">
        <v>21</v>
      </c>
      <c r="N14" s="186" t="s">
        <v>22</v>
      </c>
      <c r="O14" s="186" t="s">
        <v>33</v>
      </c>
      <c r="P14" s="186" t="s">
        <v>34</v>
      </c>
      <c r="Q14" s="186" t="s">
        <v>23</v>
      </c>
      <c r="R14" s="186" t="s">
        <v>24</v>
      </c>
      <c r="S14" s="186" t="s">
        <v>25</v>
      </c>
      <c r="T14" s="186" t="s">
        <v>29</v>
      </c>
      <c r="U14" s="186" t="s">
        <v>26</v>
      </c>
      <c r="V14" s="186" t="s">
        <v>27</v>
      </c>
      <c r="W14" s="186" t="s">
        <v>28</v>
      </c>
      <c r="X14" s="186" t="s">
        <v>30</v>
      </c>
      <c r="Y14" s="186" t="s">
        <v>37</v>
      </c>
      <c r="Z14" s="702"/>
      <c r="AA14" s="702"/>
      <c r="AB14" s="702"/>
      <c r="AC14" s="702"/>
      <c r="AD14" s="702"/>
      <c r="AE14" s="702"/>
      <c r="AF14" s="710"/>
      <c r="AG14" s="694"/>
      <c r="AH14" s="187" t="s">
        <v>21</v>
      </c>
      <c r="AI14" s="187" t="s">
        <v>22</v>
      </c>
      <c r="AJ14" s="186" t="s">
        <v>33</v>
      </c>
      <c r="AK14" s="186" t="s">
        <v>34</v>
      </c>
      <c r="AL14" s="186" t="s">
        <v>23</v>
      </c>
      <c r="AM14" s="186" t="s">
        <v>24</v>
      </c>
      <c r="AN14" s="186" t="s">
        <v>25</v>
      </c>
      <c r="AO14" s="186" t="s">
        <v>29</v>
      </c>
      <c r="AP14" s="186" t="s">
        <v>26</v>
      </c>
      <c r="AQ14" s="186" t="s">
        <v>27</v>
      </c>
      <c r="AR14" s="186" t="s">
        <v>28</v>
      </c>
      <c r="AS14" s="186" t="s">
        <v>30</v>
      </c>
      <c r="AT14" s="186" t="s">
        <v>37</v>
      </c>
      <c r="AU14" s="702"/>
      <c r="AV14" s="702"/>
      <c r="AW14" s="702"/>
      <c r="AX14" s="702"/>
    </row>
    <row r="15" spans="1:51" s="169" customFormat="1" ht="33" customHeight="1" x14ac:dyDescent="0.2">
      <c r="B15" s="188" t="s">
        <v>821</v>
      </c>
      <c r="C15" s="188" t="s">
        <v>817</v>
      </c>
      <c r="D15" s="189" t="s">
        <v>1120</v>
      </c>
      <c r="E15" s="190" t="s">
        <v>1121</v>
      </c>
      <c r="F15" s="191">
        <v>2017730010051</v>
      </c>
      <c r="G15" s="190" t="s">
        <v>1122</v>
      </c>
      <c r="H15" s="191" t="s">
        <v>1123</v>
      </c>
      <c r="I15" s="190" t="s">
        <v>1124</v>
      </c>
      <c r="J15" s="104">
        <v>10000</v>
      </c>
      <c r="K15" s="192" t="s">
        <v>1125</v>
      </c>
      <c r="L15" s="93">
        <f>SUM(M15:N15)</f>
        <v>600000</v>
      </c>
      <c r="M15" s="93">
        <v>0</v>
      </c>
      <c r="N15" s="93">
        <v>600000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89" t="s">
        <v>896</v>
      </c>
      <c r="AE15" s="89" t="s">
        <v>1126</v>
      </c>
      <c r="AF15" s="190" t="s">
        <v>1127</v>
      </c>
      <c r="AG15" s="193">
        <v>382900</v>
      </c>
      <c r="AH15" s="88">
        <v>0</v>
      </c>
      <c r="AI15" s="193">
        <v>382900</v>
      </c>
      <c r="AJ15" s="88">
        <v>0</v>
      </c>
      <c r="AK15" s="88">
        <v>0</v>
      </c>
      <c r="AL15" s="88">
        <v>0</v>
      </c>
      <c r="AM15" s="88">
        <v>0</v>
      </c>
      <c r="AN15" s="88">
        <v>0</v>
      </c>
      <c r="AO15" s="88">
        <v>0</v>
      </c>
      <c r="AP15" s="88">
        <v>0</v>
      </c>
      <c r="AQ15" s="88">
        <v>0</v>
      </c>
      <c r="AR15" s="88">
        <v>0</v>
      </c>
      <c r="AS15" s="88">
        <v>0</v>
      </c>
      <c r="AT15" s="88">
        <v>0</v>
      </c>
      <c r="AU15" s="88">
        <v>0</v>
      </c>
      <c r="AV15" s="88">
        <v>0</v>
      </c>
      <c r="AW15" s="88">
        <v>0</v>
      </c>
      <c r="AX15" s="88">
        <v>0</v>
      </c>
    </row>
    <row r="16" spans="1:51" s="169" customFormat="1" ht="38.25" hidden="1" customHeight="1" x14ac:dyDescent="0.2">
      <c r="A16" s="164"/>
      <c r="B16" s="188" t="s">
        <v>821</v>
      </c>
      <c r="C16" s="188" t="s">
        <v>817</v>
      </c>
      <c r="D16" s="189" t="s">
        <v>1120</v>
      </c>
      <c r="E16" s="190" t="s">
        <v>1121</v>
      </c>
      <c r="F16" s="191"/>
      <c r="G16" s="190" t="s">
        <v>1128</v>
      </c>
      <c r="H16" s="194"/>
      <c r="I16" s="190" t="s">
        <v>1129</v>
      </c>
      <c r="J16" s="104"/>
      <c r="K16" s="192" t="s">
        <v>1125</v>
      </c>
      <c r="L16" s="93">
        <f t="shared" ref="L16:L64" si="0">SUM(M16:N16)</f>
        <v>0</v>
      </c>
      <c r="M16" s="93">
        <v>0</v>
      </c>
      <c r="N16" s="93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89" t="s">
        <v>896</v>
      </c>
      <c r="AE16" s="89" t="s">
        <v>1126</v>
      </c>
      <c r="AF16" s="190" t="s">
        <v>1127</v>
      </c>
      <c r="AG16" s="193"/>
      <c r="AH16" s="88">
        <v>0</v>
      </c>
      <c r="AI16" s="88">
        <v>0</v>
      </c>
      <c r="AJ16" s="88">
        <v>0</v>
      </c>
      <c r="AK16" s="88">
        <v>0</v>
      </c>
      <c r="AL16" s="88">
        <v>0</v>
      </c>
      <c r="AM16" s="88">
        <v>0</v>
      </c>
      <c r="AN16" s="88">
        <v>0</v>
      </c>
      <c r="AO16" s="88">
        <v>0</v>
      </c>
      <c r="AP16" s="88">
        <v>0</v>
      </c>
      <c r="AQ16" s="88">
        <v>0</v>
      </c>
      <c r="AR16" s="88">
        <v>0</v>
      </c>
      <c r="AS16" s="88">
        <v>0</v>
      </c>
      <c r="AT16" s="88">
        <v>0</v>
      </c>
      <c r="AU16" s="88">
        <v>0</v>
      </c>
      <c r="AV16" s="88">
        <v>0</v>
      </c>
      <c r="AW16" s="88">
        <v>0</v>
      </c>
      <c r="AX16" s="88">
        <v>0</v>
      </c>
    </row>
    <row r="17" spans="1:50" s="164" customFormat="1" ht="72.75" customHeight="1" x14ac:dyDescent="0.2">
      <c r="B17" s="188" t="s">
        <v>821</v>
      </c>
      <c r="C17" s="188" t="s">
        <v>817</v>
      </c>
      <c r="D17" s="189" t="s">
        <v>1130</v>
      </c>
      <c r="E17" s="190" t="s">
        <v>1131</v>
      </c>
      <c r="F17" s="191">
        <v>2017730010051</v>
      </c>
      <c r="G17" s="190" t="s">
        <v>1122</v>
      </c>
      <c r="H17" s="191" t="s">
        <v>1132</v>
      </c>
      <c r="I17" s="190" t="s">
        <v>1133</v>
      </c>
      <c r="J17" s="195">
        <v>0</v>
      </c>
      <c r="K17" s="192" t="s">
        <v>1125</v>
      </c>
      <c r="L17" s="93">
        <f t="shared" si="0"/>
        <v>0</v>
      </c>
      <c r="M17" s="93">
        <v>0</v>
      </c>
      <c r="N17" s="93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196" t="s">
        <v>896</v>
      </c>
      <c r="AE17" s="196" t="s">
        <v>1126</v>
      </c>
      <c r="AF17" s="190" t="s">
        <v>1127</v>
      </c>
      <c r="AG17" s="193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8">
        <v>0</v>
      </c>
      <c r="AW17" s="88">
        <v>0</v>
      </c>
      <c r="AX17" s="88">
        <v>0</v>
      </c>
    </row>
    <row r="18" spans="1:50" s="164" customFormat="1" ht="51" customHeight="1" x14ac:dyDescent="0.2">
      <c r="B18" s="188" t="s">
        <v>821</v>
      </c>
      <c r="C18" s="188" t="s">
        <v>817</v>
      </c>
      <c r="D18" s="189" t="s">
        <v>1130</v>
      </c>
      <c r="E18" s="190" t="s">
        <v>1131</v>
      </c>
      <c r="F18" s="191">
        <v>2017730010051</v>
      </c>
      <c r="G18" s="190" t="s">
        <v>1122</v>
      </c>
      <c r="H18" s="191" t="s">
        <v>1134</v>
      </c>
      <c r="I18" s="190" t="s">
        <v>1135</v>
      </c>
      <c r="J18" s="195">
        <v>0</v>
      </c>
      <c r="K18" s="192" t="s">
        <v>1125</v>
      </c>
      <c r="L18" s="93">
        <f t="shared" si="0"/>
        <v>0</v>
      </c>
      <c r="M18" s="93">
        <v>0</v>
      </c>
      <c r="N18" s="93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196" t="s">
        <v>896</v>
      </c>
      <c r="AE18" s="196" t="s">
        <v>1126</v>
      </c>
      <c r="AF18" s="190" t="s">
        <v>1127</v>
      </c>
      <c r="AG18" s="193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  <c r="AM18" s="88">
        <v>0</v>
      </c>
      <c r="AN18" s="88">
        <v>0</v>
      </c>
      <c r="AO18" s="88">
        <v>0</v>
      </c>
      <c r="AP18" s="88">
        <v>0</v>
      </c>
      <c r="AQ18" s="88">
        <v>0</v>
      </c>
      <c r="AR18" s="88">
        <v>0</v>
      </c>
      <c r="AS18" s="88">
        <v>0</v>
      </c>
      <c r="AT18" s="88">
        <v>0</v>
      </c>
      <c r="AU18" s="88">
        <v>0</v>
      </c>
      <c r="AV18" s="88">
        <v>0</v>
      </c>
      <c r="AW18" s="88">
        <v>0</v>
      </c>
      <c r="AX18" s="88">
        <v>0</v>
      </c>
    </row>
    <row r="19" spans="1:50" s="164" customFormat="1" ht="65.25" customHeight="1" x14ac:dyDescent="0.2">
      <c r="B19" s="188" t="s">
        <v>821</v>
      </c>
      <c r="C19" s="188" t="s">
        <v>817</v>
      </c>
      <c r="D19" s="189" t="s">
        <v>1130</v>
      </c>
      <c r="E19" s="190" t="s">
        <v>1131</v>
      </c>
      <c r="F19" s="191">
        <v>2017730010051</v>
      </c>
      <c r="G19" s="190" t="s">
        <v>1122</v>
      </c>
      <c r="H19" s="191" t="s">
        <v>1136</v>
      </c>
      <c r="I19" s="190" t="s">
        <v>1137</v>
      </c>
      <c r="J19" s="195">
        <v>280</v>
      </c>
      <c r="K19" s="192" t="s">
        <v>1125</v>
      </c>
      <c r="L19" s="93">
        <f t="shared" si="0"/>
        <v>271219</v>
      </c>
      <c r="M19" s="93">
        <v>271219</v>
      </c>
      <c r="N19" s="93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196" t="s">
        <v>896</v>
      </c>
      <c r="AE19" s="196" t="s">
        <v>1126</v>
      </c>
      <c r="AF19" s="190" t="s">
        <v>1127</v>
      </c>
      <c r="AG19" s="193">
        <v>236800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  <c r="AM19" s="88">
        <v>0</v>
      </c>
      <c r="AN19" s="88">
        <v>0</v>
      </c>
      <c r="AO19" s="88">
        <v>0</v>
      </c>
      <c r="AP19" s="88">
        <v>0</v>
      </c>
      <c r="AQ19" s="88">
        <v>0</v>
      </c>
      <c r="AR19" s="88">
        <v>0</v>
      </c>
      <c r="AS19" s="88">
        <v>0</v>
      </c>
      <c r="AT19" s="88">
        <v>0</v>
      </c>
      <c r="AU19" s="88">
        <v>0</v>
      </c>
      <c r="AV19" s="88">
        <v>0</v>
      </c>
      <c r="AW19" s="88">
        <v>0</v>
      </c>
      <c r="AX19" s="88">
        <v>0</v>
      </c>
    </row>
    <row r="20" spans="1:50" s="380" customFormat="1" ht="61.5" customHeight="1" thickBot="1" x14ac:dyDescent="0.25">
      <c r="B20" s="381" t="s">
        <v>821</v>
      </c>
      <c r="C20" s="381" t="s">
        <v>817</v>
      </c>
      <c r="D20" s="382" t="s">
        <v>1130</v>
      </c>
      <c r="E20" s="383" t="s">
        <v>1131</v>
      </c>
      <c r="F20" s="384">
        <v>2017730010051</v>
      </c>
      <c r="G20" s="383" t="s">
        <v>1122</v>
      </c>
      <c r="H20" s="384" t="s">
        <v>1138</v>
      </c>
      <c r="I20" s="383" t="s">
        <v>1139</v>
      </c>
      <c r="J20" s="385">
        <v>1</v>
      </c>
      <c r="K20" s="386" t="s">
        <v>1125</v>
      </c>
      <c r="L20" s="387">
        <v>816800</v>
      </c>
      <c r="M20" s="387">
        <v>800000</v>
      </c>
      <c r="N20" s="387">
        <v>16800</v>
      </c>
      <c r="O20" s="388">
        <v>0</v>
      </c>
      <c r="P20" s="388">
        <v>0</v>
      </c>
      <c r="Q20" s="388">
        <v>0</v>
      </c>
      <c r="R20" s="388">
        <v>0</v>
      </c>
      <c r="S20" s="388">
        <v>0</v>
      </c>
      <c r="T20" s="388">
        <v>0</v>
      </c>
      <c r="U20" s="388">
        <v>0</v>
      </c>
      <c r="V20" s="388">
        <v>0</v>
      </c>
      <c r="W20" s="388">
        <v>0</v>
      </c>
      <c r="X20" s="388">
        <v>0</v>
      </c>
      <c r="Y20" s="388">
        <v>0</v>
      </c>
      <c r="Z20" s="388">
        <v>0</v>
      </c>
      <c r="AA20" s="388">
        <v>0</v>
      </c>
      <c r="AB20" s="388">
        <v>0</v>
      </c>
      <c r="AC20" s="388">
        <v>0</v>
      </c>
      <c r="AD20" s="389" t="s">
        <v>896</v>
      </c>
      <c r="AE20" s="389" t="s">
        <v>1126</v>
      </c>
      <c r="AF20" s="383" t="s">
        <v>1127</v>
      </c>
      <c r="AG20" s="390">
        <v>779966</v>
      </c>
      <c r="AH20" s="391">
        <v>0</v>
      </c>
      <c r="AI20" s="391"/>
      <c r="AJ20" s="391">
        <v>0</v>
      </c>
      <c r="AK20" s="391">
        <v>0</v>
      </c>
      <c r="AL20" s="391">
        <v>0</v>
      </c>
      <c r="AM20" s="391">
        <v>0</v>
      </c>
      <c r="AN20" s="391">
        <v>0</v>
      </c>
      <c r="AO20" s="391">
        <v>0</v>
      </c>
      <c r="AP20" s="391">
        <v>0</v>
      </c>
      <c r="AQ20" s="391">
        <v>0</v>
      </c>
      <c r="AR20" s="391">
        <v>0</v>
      </c>
      <c r="AS20" s="391">
        <v>0</v>
      </c>
      <c r="AT20" s="391">
        <v>0</v>
      </c>
      <c r="AU20" s="391">
        <v>0</v>
      </c>
      <c r="AV20" s="391">
        <v>0</v>
      </c>
      <c r="AW20" s="391">
        <v>0</v>
      </c>
      <c r="AX20" s="391">
        <v>0</v>
      </c>
    </row>
    <row r="21" spans="1:50" s="404" customFormat="1" ht="50.25" customHeight="1" thickBot="1" x14ac:dyDescent="0.25">
      <c r="A21" s="392"/>
      <c r="B21" s="393" t="s">
        <v>816</v>
      </c>
      <c r="C21" s="393" t="s">
        <v>1140</v>
      </c>
      <c r="D21" s="393" t="s">
        <v>890</v>
      </c>
      <c r="E21" s="394" t="s">
        <v>891</v>
      </c>
      <c r="F21" s="395"/>
      <c r="G21" s="394" t="s">
        <v>1141</v>
      </c>
      <c r="H21" s="396" t="s">
        <v>1142</v>
      </c>
      <c r="I21" s="394" t="s">
        <v>1143</v>
      </c>
      <c r="J21" s="397">
        <v>1</v>
      </c>
      <c r="K21" s="398" t="s">
        <v>1144</v>
      </c>
      <c r="L21" s="399">
        <f t="shared" si="0"/>
        <v>0</v>
      </c>
      <c r="M21" s="399">
        <v>0</v>
      </c>
      <c r="N21" s="399">
        <v>0</v>
      </c>
      <c r="O21" s="400">
        <v>0</v>
      </c>
      <c r="P21" s="400">
        <v>0</v>
      </c>
      <c r="Q21" s="400">
        <v>0</v>
      </c>
      <c r="R21" s="400">
        <v>0</v>
      </c>
      <c r="S21" s="400">
        <v>0</v>
      </c>
      <c r="T21" s="400">
        <v>0</v>
      </c>
      <c r="U21" s="400">
        <v>0</v>
      </c>
      <c r="V21" s="400">
        <v>0</v>
      </c>
      <c r="W21" s="400">
        <v>0</v>
      </c>
      <c r="X21" s="400">
        <v>0</v>
      </c>
      <c r="Y21" s="400">
        <v>0</v>
      </c>
      <c r="Z21" s="400">
        <v>0</v>
      </c>
      <c r="AA21" s="400">
        <v>0</v>
      </c>
      <c r="AB21" s="400">
        <v>0</v>
      </c>
      <c r="AC21" s="400">
        <v>0</v>
      </c>
      <c r="AD21" s="395" t="s">
        <v>896</v>
      </c>
      <c r="AE21" s="395" t="s">
        <v>1126</v>
      </c>
      <c r="AF21" s="401" t="s">
        <v>1367</v>
      </c>
      <c r="AG21" s="402">
        <v>0</v>
      </c>
      <c r="AH21" s="403">
        <v>0</v>
      </c>
      <c r="AI21" s="403">
        <v>0</v>
      </c>
      <c r="AJ21" s="403">
        <v>0</v>
      </c>
      <c r="AK21" s="403">
        <v>0</v>
      </c>
      <c r="AL21" s="403">
        <v>0</v>
      </c>
      <c r="AM21" s="403">
        <v>0</v>
      </c>
      <c r="AN21" s="403">
        <v>0</v>
      </c>
      <c r="AO21" s="403">
        <v>0</v>
      </c>
      <c r="AP21" s="403">
        <v>0</v>
      </c>
      <c r="AQ21" s="403">
        <v>0</v>
      </c>
      <c r="AR21" s="403">
        <v>0</v>
      </c>
      <c r="AS21" s="403">
        <v>0</v>
      </c>
      <c r="AT21" s="403">
        <v>0</v>
      </c>
      <c r="AU21" s="403">
        <v>0</v>
      </c>
      <c r="AV21" s="403">
        <v>0</v>
      </c>
      <c r="AW21" s="403">
        <v>0</v>
      </c>
      <c r="AX21" s="403">
        <v>0</v>
      </c>
    </row>
    <row r="22" spans="1:50" s="198" customFormat="1" ht="71.25" customHeight="1" x14ac:dyDescent="0.2">
      <c r="A22" s="164"/>
      <c r="B22" s="405" t="s">
        <v>816</v>
      </c>
      <c r="C22" s="405" t="s">
        <v>1140</v>
      </c>
      <c r="D22" s="405" t="s">
        <v>1146</v>
      </c>
      <c r="E22" s="406" t="s">
        <v>1147</v>
      </c>
      <c r="F22" s="407">
        <v>2017730010037</v>
      </c>
      <c r="G22" s="408" t="s">
        <v>1148</v>
      </c>
      <c r="H22" s="407" t="s">
        <v>1149</v>
      </c>
      <c r="I22" s="409" t="s">
        <v>1150</v>
      </c>
      <c r="J22" s="410">
        <v>700</v>
      </c>
      <c r="K22" s="411" t="s">
        <v>1151</v>
      </c>
      <c r="L22" s="412">
        <f t="shared" si="0"/>
        <v>37000</v>
      </c>
      <c r="M22" s="412">
        <v>0</v>
      </c>
      <c r="N22" s="412">
        <v>37000</v>
      </c>
      <c r="O22" s="413">
        <v>0</v>
      </c>
      <c r="P22" s="413">
        <v>0</v>
      </c>
      <c r="Q22" s="413">
        <v>0</v>
      </c>
      <c r="R22" s="413">
        <v>0</v>
      </c>
      <c r="S22" s="413">
        <v>0</v>
      </c>
      <c r="T22" s="413">
        <v>0</v>
      </c>
      <c r="U22" s="413">
        <v>0</v>
      </c>
      <c r="V22" s="413">
        <v>0</v>
      </c>
      <c r="W22" s="413">
        <v>0</v>
      </c>
      <c r="X22" s="413">
        <v>0</v>
      </c>
      <c r="Y22" s="413">
        <v>0</v>
      </c>
      <c r="Z22" s="413">
        <v>0</v>
      </c>
      <c r="AA22" s="413">
        <v>0</v>
      </c>
      <c r="AB22" s="413">
        <v>0</v>
      </c>
      <c r="AC22" s="413">
        <v>0</v>
      </c>
      <c r="AD22" s="414" t="s">
        <v>896</v>
      </c>
      <c r="AE22" s="414" t="s">
        <v>1126</v>
      </c>
      <c r="AF22" s="415" t="s">
        <v>1367</v>
      </c>
      <c r="AG22" s="416">
        <v>37000</v>
      </c>
      <c r="AH22" s="417">
        <v>0</v>
      </c>
      <c r="AI22" s="416">
        <v>37000</v>
      </c>
      <c r="AJ22" s="417">
        <v>0</v>
      </c>
      <c r="AK22" s="417">
        <v>0</v>
      </c>
      <c r="AL22" s="417">
        <v>0</v>
      </c>
      <c r="AM22" s="417">
        <v>0</v>
      </c>
      <c r="AN22" s="417">
        <v>0</v>
      </c>
      <c r="AO22" s="417">
        <v>0</v>
      </c>
      <c r="AP22" s="417">
        <v>0</v>
      </c>
      <c r="AQ22" s="417">
        <v>0</v>
      </c>
      <c r="AR22" s="417">
        <v>0</v>
      </c>
      <c r="AS22" s="417">
        <v>0</v>
      </c>
      <c r="AT22" s="417">
        <v>0</v>
      </c>
      <c r="AU22" s="417">
        <v>0</v>
      </c>
      <c r="AV22" s="417">
        <v>0</v>
      </c>
      <c r="AW22" s="417">
        <v>0</v>
      </c>
      <c r="AX22" s="417">
        <v>0</v>
      </c>
    </row>
    <row r="23" spans="1:50" s="198" customFormat="1" ht="71.25" customHeight="1" x14ac:dyDescent="0.2">
      <c r="A23" s="164"/>
      <c r="B23" s="97" t="s">
        <v>816</v>
      </c>
      <c r="C23" s="97" t="s">
        <v>1140</v>
      </c>
      <c r="D23" s="97" t="s">
        <v>1146</v>
      </c>
      <c r="E23" s="197" t="s">
        <v>1147</v>
      </c>
      <c r="F23" s="191">
        <v>2017730010037</v>
      </c>
      <c r="G23" s="199" t="s">
        <v>1148</v>
      </c>
      <c r="H23" s="191" t="s">
        <v>1152</v>
      </c>
      <c r="I23" s="200" t="s">
        <v>1153</v>
      </c>
      <c r="J23" s="195">
        <v>6250</v>
      </c>
      <c r="K23" s="192" t="s">
        <v>1151</v>
      </c>
      <c r="L23" s="412">
        <f t="shared" si="0"/>
        <v>25000</v>
      </c>
      <c r="M23" s="93">
        <v>0</v>
      </c>
      <c r="N23" s="93">
        <v>25000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196" t="s">
        <v>896</v>
      </c>
      <c r="AE23" s="196" t="s">
        <v>1126</v>
      </c>
      <c r="AF23" s="415" t="s">
        <v>1367</v>
      </c>
      <c r="AG23" s="201">
        <v>25000</v>
      </c>
      <c r="AH23" s="88">
        <v>0</v>
      </c>
      <c r="AI23" s="201">
        <v>25000</v>
      </c>
      <c r="AJ23" s="88">
        <v>0</v>
      </c>
      <c r="AK23" s="88">
        <v>0</v>
      </c>
      <c r="AL23" s="88">
        <v>0</v>
      </c>
      <c r="AM23" s="88">
        <v>0</v>
      </c>
      <c r="AN23" s="88">
        <v>0</v>
      </c>
      <c r="AO23" s="88">
        <v>0</v>
      </c>
      <c r="AP23" s="88">
        <v>0</v>
      </c>
      <c r="AQ23" s="88">
        <v>0</v>
      </c>
      <c r="AR23" s="88">
        <v>0</v>
      </c>
      <c r="AS23" s="88">
        <v>0</v>
      </c>
      <c r="AT23" s="88">
        <v>0</v>
      </c>
      <c r="AU23" s="88">
        <v>0</v>
      </c>
      <c r="AV23" s="88">
        <v>0</v>
      </c>
      <c r="AW23" s="88">
        <v>0</v>
      </c>
      <c r="AX23" s="88">
        <v>0</v>
      </c>
    </row>
    <row r="24" spans="1:50" s="198" customFormat="1" ht="75" customHeight="1" x14ac:dyDescent="0.2">
      <c r="A24" s="164"/>
      <c r="B24" s="97" t="s">
        <v>816</v>
      </c>
      <c r="C24" s="97" t="s">
        <v>1140</v>
      </c>
      <c r="D24" s="97" t="s">
        <v>1146</v>
      </c>
      <c r="E24" s="197" t="s">
        <v>1147</v>
      </c>
      <c r="F24" s="191">
        <v>2017730010037</v>
      </c>
      <c r="G24" s="199" t="s">
        <v>1148</v>
      </c>
      <c r="H24" s="191" t="s">
        <v>1154</v>
      </c>
      <c r="I24" s="200" t="s">
        <v>1155</v>
      </c>
      <c r="J24" s="195">
        <v>114</v>
      </c>
      <c r="K24" s="192" t="s">
        <v>1151</v>
      </c>
      <c r="L24" s="412">
        <f t="shared" si="0"/>
        <v>35000</v>
      </c>
      <c r="M24" s="93">
        <v>0</v>
      </c>
      <c r="N24" s="93">
        <v>35000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196" t="s">
        <v>896</v>
      </c>
      <c r="AE24" s="196" t="s">
        <v>1126</v>
      </c>
      <c r="AF24" s="415" t="s">
        <v>1367</v>
      </c>
      <c r="AG24" s="201">
        <v>35000</v>
      </c>
      <c r="AH24" s="88">
        <v>0</v>
      </c>
      <c r="AI24" s="201">
        <v>35000</v>
      </c>
      <c r="AJ24" s="88">
        <v>0</v>
      </c>
      <c r="AK24" s="88">
        <v>0</v>
      </c>
      <c r="AL24" s="88">
        <v>0</v>
      </c>
      <c r="AM24" s="88">
        <v>0</v>
      </c>
      <c r="AN24" s="88">
        <v>0</v>
      </c>
      <c r="AO24" s="88">
        <v>0</v>
      </c>
      <c r="AP24" s="88">
        <v>0</v>
      </c>
      <c r="AQ24" s="88">
        <v>0</v>
      </c>
      <c r="AR24" s="88">
        <v>0</v>
      </c>
      <c r="AS24" s="88">
        <v>0</v>
      </c>
      <c r="AT24" s="88">
        <v>0</v>
      </c>
      <c r="AU24" s="88">
        <v>0</v>
      </c>
      <c r="AV24" s="88">
        <v>0</v>
      </c>
      <c r="AW24" s="88">
        <v>0</v>
      </c>
      <c r="AX24" s="88">
        <v>0</v>
      </c>
    </row>
    <row r="25" spans="1:50" s="198" customFormat="1" ht="50.25" customHeight="1" x14ac:dyDescent="0.2">
      <c r="A25" s="164"/>
      <c r="B25" s="50" t="s">
        <v>816</v>
      </c>
      <c r="C25" s="97" t="s">
        <v>1140</v>
      </c>
      <c r="D25" s="50" t="s">
        <v>1146</v>
      </c>
      <c r="E25" s="202" t="s">
        <v>1147</v>
      </c>
      <c r="F25" s="203">
        <v>2017730010037</v>
      </c>
      <c r="G25" s="204" t="s">
        <v>1148</v>
      </c>
      <c r="H25" s="191" t="s">
        <v>1156</v>
      </c>
      <c r="I25" s="205" t="s">
        <v>1157</v>
      </c>
      <c r="J25" s="195">
        <v>23</v>
      </c>
      <c r="K25" s="206" t="s">
        <v>1151</v>
      </c>
      <c r="L25" s="412">
        <f t="shared" si="0"/>
        <v>41000</v>
      </c>
      <c r="M25" s="93">
        <v>0</v>
      </c>
      <c r="N25" s="93">
        <v>41000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196" t="s">
        <v>896</v>
      </c>
      <c r="AE25" s="196" t="s">
        <v>1126</v>
      </c>
      <c r="AF25" s="415" t="s">
        <v>1367</v>
      </c>
      <c r="AG25" s="193">
        <v>41000</v>
      </c>
      <c r="AH25" s="88">
        <v>0</v>
      </c>
      <c r="AI25" s="193">
        <v>41000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8">
        <v>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8">
        <v>0</v>
      </c>
      <c r="AW25" s="88">
        <v>0</v>
      </c>
      <c r="AX25" s="88">
        <v>0</v>
      </c>
    </row>
    <row r="26" spans="1:50" s="198" customFormat="1" ht="50.25" customHeight="1" x14ac:dyDescent="0.2">
      <c r="A26" s="164"/>
      <c r="B26" s="50" t="s">
        <v>816</v>
      </c>
      <c r="C26" s="97" t="s">
        <v>1140</v>
      </c>
      <c r="D26" s="50" t="s">
        <v>1158</v>
      </c>
      <c r="E26" s="202" t="s">
        <v>1159</v>
      </c>
      <c r="F26" s="203">
        <v>2017730010037</v>
      </c>
      <c r="G26" s="204" t="s">
        <v>1148</v>
      </c>
      <c r="H26" s="191" t="s">
        <v>1160</v>
      </c>
      <c r="I26" s="205" t="s">
        <v>1161</v>
      </c>
      <c r="J26" s="137">
        <v>1</v>
      </c>
      <c r="K26" s="206" t="s">
        <v>1151</v>
      </c>
      <c r="L26" s="412">
        <f t="shared" si="0"/>
        <v>20000</v>
      </c>
      <c r="M26" s="93">
        <v>0</v>
      </c>
      <c r="N26" s="93">
        <v>20000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196" t="s">
        <v>896</v>
      </c>
      <c r="AE26" s="196" t="s">
        <v>1126</v>
      </c>
      <c r="AF26" s="415" t="s">
        <v>1367</v>
      </c>
      <c r="AG26" s="193">
        <v>20000</v>
      </c>
      <c r="AH26" s="88">
        <v>0</v>
      </c>
      <c r="AI26" s="193">
        <v>20000</v>
      </c>
      <c r="AJ26" s="88">
        <v>0</v>
      </c>
      <c r="AK26" s="88">
        <v>0</v>
      </c>
      <c r="AL26" s="88">
        <v>0</v>
      </c>
      <c r="AM26" s="88">
        <v>0</v>
      </c>
      <c r="AN26" s="88">
        <v>0</v>
      </c>
      <c r="AO26" s="88">
        <v>0</v>
      </c>
      <c r="AP26" s="88">
        <v>0</v>
      </c>
      <c r="AQ26" s="88">
        <v>0</v>
      </c>
      <c r="AR26" s="88">
        <v>0</v>
      </c>
      <c r="AS26" s="88">
        <v>0</v>
      </c>
      <c r="AT26" s="88">
        <v>0</v>
      </c>
      <c r="AU26" s="88">
        <v>0</v>
      </c>
      <c r="AV26" s="88">
        <v>0</v>
      </c>
      <c r="AW26" s="88">
        <v>0</v>
      </c>
      <c r="AX26" s="88">
        <v>0</v>
      </c>
    </row>
    <row r="27" spans="1:50" s="198" customFormat="1" ht="50.25" customHeight="1" x14ac:dyDescent="0.2">
      <c r="A27" s="164"/>
      <c r="B27" s="50" t="s">
        <v>816</v>
      </c>
      <c r="C27" s="97" t="s">
        <v>1140</v>
      </c>
      <c r="D27" s="50" t="s">
        <v>1158</v>
      </c>
      <c r="E27" s="202" t="s">
        <v>1159</v>
      </c>
      <c r="F27" s="203">
        <v>2017730010037</v>
      </c>
      <c r="G27" s="204" t="s">
        <v>1148</v>
      </c>
      <c r="H27" s="191" t="s">
        <v>1162</v>
      </c>
      <c r="I27" s="205" t="s">
        <v>1163</v>
      </c>
      <c r="J27" s="195">
        <v>1</v>
      </c>
      <c r="K27" s="206" t="s">
        <v>1151</v>
      </c>
      <c r="L27" s="412">
        <f t="shared" si="0"/>
        <v>0</v>
      </c>
      <c r="M27" s="93">
        <v>0</v>
      </c>
      <c r="N27" s="93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196" t="s">
        <v>896</v>
      </c>
      <c r="AE27" s="196" t="s">
        <v>1126</v>
      </c>
      <c r="AF27" s="415" t="s">
        <v>1367</v>
      </c>
      <c r="AG27" s="193">
        <v>0</v>
      </c>
      <c r="AH27" s="88">
        <v>0</v>
      </c>
      <c r="AI27" s="193">
        <v>0</v>
      </c>
      <c r="AJ27" s="88">
        <v>0</v>
      </c>
      <c r="AK27" s="88">
        <v>0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  <c r="AQ27" s="88">
        <v>0</v>
      </c>
      <c r="AR27" s="88">
        <v>0</v>
      </c>
      <c r="AS27" s="88">
        <v>0</v>
      </c>
      <c r="AT27" s="88">
        <v>0</v>
      </c>
      <c r="AU27" s="88">
        <v>0</v>
      </c>
      <c r="AV27" s="88">
        <v>0</v>
      </c>
      <c r="AW27" s="88">
        <v>0</v>
      </c>
      <c r="AX27" s="88">
        <v>0</v>
      </c>
    </row>
    <row r="28" spans="1:50" s="164" customFormat="1" ht="62.25" customHeight="1" x14ac:dyDescent="0.2">
      <c r="B28" s="50" t="s">
        <v>816</v>
      </c>
      <c r="C28" s="97" t="s">
        <v>1140</v>
      </c>
      <c r="D28" s="50" t="s">
        <v>1158</v>
      </c>
      <c r="E28" s="202" t="s">
        <v>1159</v>
      </c>
      <c r="F28" s="203">
        <v>2017730010037</v>
      </c>
      <c r="G28" s="204" t="s">
        <v>1148</v>
      </c>
      <c r="H28" s="191" t="s">
        <v>1164</v>
      </c>
      <c r="I28" s="205" t="s">
        <v>1165</v>
      </c>
      <c r="J28" s="195">
        <v>1</v>
      </c>
      <c r="K28" s="206" t="s">
        <v>1151</v>
      </c>
      <c r="L28" s="412">
        <f t="shared" si="0"/>
        <v>263800</v>
      </c>
      <c r="M28" s="93">
        <v>0</v>
      </c>
      <c r="N28" s="93">
        <v>263800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196" t="s">
        <v>896</v>
      </c>
      <c r="AE28" s="196" t="s">
        <v>1126</v>
      </c>
      <c r="AF28" s="415" t="s">
        <v>1367</v>
      </c>
      <c r="AG28" s="193">
        <v>157100</v>
      </c>
      <c r="AH28" s="88">
        <v>0</v>
      </c>
      <c r="AI28" s="193">
        <v>157100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v>0</v>
      </c>
      <c r="AS28" s="88">
        <v>0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</row>
    <row r="29" spans="1:50" s="198" customFormat="1" ht="49.5" customHeight="1" x14ac:dyDescent="0.2">
      <c r="A29" s="164"/>
      <c r="B29" s="50" t="s">
        <v>816</v>
      </c>
      <c r="C29" s="97" t="s">
        <v>1140</v>
      </c>
      <c r="D29" s="50" t="s">
        <v>1158</v>
      </c>
      <c r="E29" s="202" t="s">
        <v>1159</v>
      </c>
      <c r="F29" s="203">
        <v>2017730010037</v>
      </c>
      <c r="G29" s="204" t="s">
        <v>1148</v>
      </c>
      <c r="H29" s="191" t="s">
        <v>1166</v>
      </c>
      <c r="I29" s="205" t="s">
        <v>1167</v>
      </c>
      <c r="J29" s="195">
        <v>1</v>
      </c>
      <c r="K29" s="206" t="s">
        <v>1151</v>
      </c>
      <c r="L29" s="412">
        <f t="shared" si="0"/>
        <v>30000</v>
      </c>
      <c r="M29" s="93">
        <v>0</v>
      </c>
      <c r="N29" s="93">
        <v>30000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196" t="s">
        <v>896</v>
      </c>
      <c r="AE29" s="196" t="s">
        <v>1126</v>
      </c>
      <c r="AF29" s="415" t="s">
        <v>1367</v>
      </c>
      <c r="AG29" s="201">
        <v>30000</v>
      </c>
      <c r="AH29" s="88">
        <v>0</v>
      </c>
      <c r="AI29" s="201">
        <v>30000</v>
      </c>
      <c r="AJ29" s="88">
        <v>0</v>
      </c>
      <c r="AK29" s="88">
        <v>0</v>
      </c>
      <c r="AL29" s="88">
        <v>0</v>
      </c>
      <c r="AM29" s="88">
        <v>0</v>
      </c>
      <c r="AN29" s="88">
        <v>0</v>
      </c>
      <c r="AO29" s="88">
        <v>0</v>
      </c>
      <c r="AP29" s="88">
        <v>0</v>
      </c>
      <c r="AQ29" s="88">
        <v>0</v>
      </c>
      <c r="AR29" s="88">
        <v>0</v>
      </c>
      <c r="AS29" s="88">
        <v>0</v>
      </c>
      <c r="AT29" s="88">
        <v>0</v>
      </c>
      <c r="AU29" s="88">
        <v>0</v>
      </c>
      <c r="AV29" s="88">
        <v>0</v>
      </c>
      <c r="AW29" s="88">
        <v>0</v>
      </c>
      <c r="AX29" s="88">
        <v>0</v>
      </c>
    </row>
    <row r="30" spans="1:50" s="380" customFormat="1" ht="66" customHeight="1" thickBot="1" x14ac:dyDescent="0.25">
      <c r="B30" s="418" t="s">
        <v>816</v>
      </c>
      <c r="C30" s="419" t="s">
        <v>1140</v>
      </c>
      <c r="D30" s="418" t="s">
        <v>1158</v>
      </c>
      <c r="E30" s="420" t="s">
        <v>1159</v>
      </c>
      <c r="F30" s="421">
        <v>2017730010037</v>
      </c>
      <c r="G30" s="422" t="s">
        <v>1148</v>
      </c>
      <c r="H30" s="384" t="s">
        <v>1168</v>
      </c>
      <c r="I30" s="423" t="s">
        <v>1169</v>
      </c>
      <c r="J30" s="385">
        <v>23</v>
      </c>
      <c r="K30" s="424" t="s">
        <v>1151</v>
      </c>
      <c r="L30" s="387">
        <f t="shared" si="0"/>
        <v>37000</v>
      </c>
      <c r="M30" s="387">
        <v>0</v>
      </c>
      <c r="N30" s="387">
        <v>37000</v>
      </c>
      <c r="O30" s="388">
        <v>0</v>
      </c>
      <c r="P30" s="388">
        <v>0</v>
      </c>
      <c r="Q30" s="388">
        <v>0</v>
      </c>
      <c r="R30" s="388">
        <v>0</v>
      </c>
      <c r="S30" s="388">
        <v>0</v>
      </c>
      <c r="T30" s="388">
        <v>0</v>
      </c>
      <c r="U30" s="388">
        <v>0</v>
      </c>
      <c r="V30" s="388">
        <v>0</v>
      </c>
      <c r="W30" s="388">
        <v>0</v>
      </c>
      <c r="X30" s="388">
        <v>0</v>
      </c>
      <c r="Y30" s="388">
        <v>0</v>
      </c>
      <c r="Z30" s="388">
        <v>0</v>
      </c>
      <c r="AA30" s="388">
        <v>0</v>
      </c>
      <c r="AB30" s="388">
        <v>0</v>
      </c>
      <c r="AC30" s="388">
        <v>0</v>
      </c>
      <c r="AD30" s="389" t="s">
        <v>896</v>
      </c>
      <c r="AE30" s="389" t="s">
        <v>1126</v>
      </c>
      <c r="AF30" s="425" t="s">
        <v>1367</v>
      </c>
      <c r="AG30" s="426">
        <v>37000</v>
      </c>
      <c r="AH30" s="391">
        <v>0</v>
      </c>
      <c r="AI30" s="426">
        <v>37000</v>
      </c>
      <c r="AJ30" s="391">
        <v>0</v>
      </c>
      <c r="AK30" s="391">
        <v>0</v>
      </c>
      <c r="AL30" s="391">
        <v>0</v>
      </c>
      <c r="AM30" s="391">
        <v>0</v>
      </c>
      <c r="AN30" s="391">
        <v>0</v>
      </c>
      <c r="AO30" s="391">
        <v>0</v>
      </c>
      <c r="AP30" s="391">
        <v>0</v>
      </c>
      <c r="AQ30" s="391">
        <v>0</v>
      </c>
      <c r="AR30" s="391">
        <v>0</v>
      </c>
      <c r="AS30" s="391">
        <v>0</v>
      </c>
      <c r="AT30" s="391">
        <v>0</v>
      </c>
      <c r="AU30" s="391">
        <v>0</v>
      </c>
      <c r="AV30" s="391">
        <v>0</v>
      </c>
      <c r="AW30" s="391">
        <v>0</v>
      </c>
      <c r="AX30" s="391">
        <v>0</v>
      </c>
    </row>
    <row r="31" spans="1:50" s="164" customFormat="1" ht="66" customHeight="1" x14ac:dyDescent="0.2">
      <c r="B31" s="405" t="s">
        <v>816</v>
      </c>
      <c r="C31" s="405" t="s">
        <v>1140</v>
      </c>
      <c r="D31" s="405" t="s">
        <v>1146</v>
      </c>
      <c r="E31" s="406" t="s">
        <v>1147</v>
      </c>
      <c r="F31" s="407">
        <v>2017730010037</v>
      </c>
      <c r="G31" s="408" t="s">
        <v>1170</v>
      </c>
      <c r="H31" s="407" t="s">
        <v>1171</v>
      </c>
      <c r="I31" s="409" t="s">
        <v>1172</v>
      </c>
      <c r="J31" s="410">
        <v>1</v>
      </c>
      <c r="K31" s="409" t="s">
        <v>1151</v>
      </c>
      <c r="L31" s="412">
        <f t="shared" si="0"/>
        <v>160000</v>
      </c>
      <c r="M31" s="412">
        <v>0</v>
      </c>
      <c r="N31" s="412">
        <v>160000</v>
      </c>
      <c r="O31" s="413">
        <v>0</v>
      </c>
      <c r="P31" s="413">
        <v>0</v>
      </c>
      <c r="Q31" s="413">
        <v>0</v>
      </c>
      <c r="R31" s="413">
        <v>0</v>
      </c>
      <c r="S31" s="413">
        <v>0</v>
      </c>
      <c r="T31" s="413">
        <v>0</v>
      </c>
      <c r="U31" s="413">
        <v>0</v>
      </c>
      <c r="V31" s="413">
        <v>0</v>
      </c>
      <c r="W31" s="413">
        <v>0</v>
      </c>
      <c r="X31" s="413">
        <v>0</v>
      </c>
      <c r="Y31" s="413">
        <v>0</v>
      </c>
      <c r="Z31" s="413">
        <v>0</v>
      </c>
      <c r="AA31" s="413">
        <v>0</v>
      </c>
      <c r="AB31" s="413">
        <v>0</v>
      </c>
      <c r="AC31" s="413">
        <v>0</v>
      </c>
      <c r="AD31" s="414" t="s">
        <v>896</v>
      </c>
      <c r="AE31" s="414" t="s">
        <v>1126</v>
      </c>
      <c r="AF31" s="415" t="s">
        <v>1367</v>
      </c>
      <c r="AG31" s="416">
        <v>150000</v>
      </c>
      <c r="AH31" s="417">
        <v>0</v>
      </c>
      <c r="AI31" s="416">
        <v>150000</v>
      </c>
      <c r="AJ31" s="417">
        <v>0</v>
      </c>
      <c r="AK31" s="417">
        <v>0</v>
      </c>
      <c r="AL31" s="417">
        <v>0</v>
      </c>
      <c r="AM31" s="417">
        <v>0</v>
      </c>
      <c r="AN31" s="417">
        <v>0</v>
      </c>
      <c r="AO31" s="417">
        <v>0</v>
      </c>
      <c r="AP31" s="417">
        <v>0</v>
      </c>
      <c r="AQ31" s="417">
        <v>0</v>
      </c>
      <c r="AR31" s="417">
        <v>0</v>
      </c>
      <c r="AS31" s="417">
        <v>0</v>
      </c>
      <c r="AT31" s="417">
        <v>0</v>
      </c>
      <c r="AU31" s="417">
        <v>0</v>
      </c>
      <c r="AV31" s="417">
        <v>0</v>
      </c>
      <c r="AW31" s="417">
        <v>0</v>
      </c>
      <c r="AX31" s="417">
        <v>0</v>
      </c>
    </row>
    <row r="32" spans="1:50" s="164" customFormat="1" ht="57" customHeight="1" x14ac:dyDescent="0.2">
      <c r="B32" s="97" t="s">
        <v>816</v>
      </c>
      <c r="C32" s="97" t="s">
        <v>1140</v>
      </c>
      <c r="D32" s="97" t="s">
        <v>1146</v>
      </c>
      <c r="E32" s="197" t="s">
        <v>1147</v>
      </c>
      <c r="F32" s="191">
        <v>2017730010037</v>
      </c>
      <c r="G32" s="199" t="s">
        <v>1170</v>
      </c>
      <c r="H32" s="191" t="s">
        <v>1018</v>
      </c>
      <c r="I32" s="200" t="s">
        <v>1173</v>
      </c>
      <c r="J32" s="195">
        <v>1</v>
      </c>
      <c r="K32" s="200" t="s">
        <v>1151</v>
      </c>
      <c r="L32" s="93">
        <f t="shared" si="0"/>
        <v>10000</v>
      </c>
      <c r="M32" s="93">
        <v>0</v>
      </c>
      <c r="N32" s="93">
        <v>10000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196" t="s">
        <v>896</v>
      </c>
      <c r="AE32" s="196" t="s">
        <v>1126</v>
      </c>
      <c r="AF32" s="415" t="s">
        <v>1367</v>
      </c>
      <c r="AG32" s="193">
        <v>10000</v>
      </c>
      <c r="AH32" s="88">
        <v>0</v>
      </c>
      <c r="AI32" s="193">
        <v>10000</v>
      </c>
      <c r="AJ32" s="88">
        <v>0</v>
      </c>
      <c r="AK32" s="88">
        <v>0</v>
      </c>
      <c r="AL32" s="88">
        <v>0</v>
      </c>
      <c r="AM32" s="88">
        <v>0</v>
      </c>
      <c r="AN32" s="88">
        <v>0</v>
      </c>
      <c r="AO32" s="88">
        <v>0</v>
      </c>
      <c r="AP32" s="88">
        <v>0</v>
      </c>
      <c r="AQ32" s="88">
        <v>0</v>
      </c>
      <c r="AR32" s="88">
        <v>0</v>
      </c>
      <c r="AS32" s="88">
        <v>0</v>
      </c>
      <c r="AT32" s="88">
        <v>0</v>
      </c>
      <c r="AU32" s="88">
        <v>0</v>
      </c>
      <c r="AV32" s="88">
        <v>0</v>
      </c>
      <c r="AW32" s="88">
        <v>0</v>
      </c>
      <c r="AX32" s="88">
        <v>0</v>
      </c>
    </row>
    <row r="33" spans="1:50" s="164" customFormat="1" ht="63.75" customHeight="1" x14ac:dyDescent="0.2">
      <c r="B33" s="97" t="s">
        <v>816</v>
      </c>
      <c r="C33" s="97" t="s">
        <v>1140</v>
      </c>
      <c r="D33" s="97" t="s">
        <v>1146</v>
      </c>
      <c r="E33" s="197" t="s">
        <v>1147</v>
      </c>
      <c r="F33" s="191">
        <v>2017730010037</v>
      </c>
      <c r="G33" s="199" t="s">
        <v>1170</v>
      </c>
      <c r="H33" s="191" t="s">
        <v>1174</v>
      </c>
      <c r="I33" s="200" t="s">
        <v>1175</v>
      </c>
      <c r="J33" s="195">
        <v>0</v>
      </c>
      <c r="K33" s="200" t="s">
        <v>1151</v>
      </c>
      <c r="L33" s="93">
        <f t="shared" si="0"/>
        <v>0</v>
      </c>
      <c r="M33" s="93">
        <v>0</v>
      </c>
      <c r="N33" s="93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196" t="s">
        <v>896</v>
      </c>
      <c r="AE33" s="196" t="s">
        <v>1126</v>
      </c>
      <c r="AF33" s="415" t="s">
        <v>1367</v>
      </c>
      <c r="AG33" s="193">
        <v>0</v>
      </c>
      <c r="AH33" s="88">
        <v>0</v>
      </c>
      <c r="AI33" s="193">
        <v>0</v>
      </c>
      <c r="AJ33" s="88">
        <v>0</v>
      </c>
      <c r="AK33" s="88">
        <v>0</v>
      </c>
      <c r="AL33" s="88">
        <v>0</v>
      </c>
      <c r="AM33" s="88">
        <v>0</v>
      </c>
      <c r="AN33" s="88">
        <v>0</v>
      </c>
      <c r="AO33" s="88">
        <v>0</v>
      </c>
      <c r="AP33" s="88">
        <v>0</v>
      </c>
      <c r="AQ33" s="88">
        <v>0</v>
      </c>
      <c r="AR33" s="88">
        <v>0</v>
      </c>
      <c r="AS33" s="88">
        <v>0</v>
      </c>
      <c r="AT33" s="88">
        <v>0</v>
      </c>
      <c r="AU33" s="88">
        <v>0</v>
      </c>
      <c r="AV33" s="88">
        <v>0</v>
      </c>
      <c r="AW33" s="88">
        <v>0</v>
      </c>
      <c r="AX33" s="88">
        <v>0</v>
      </c>
    </row>
    <row r="34" spans="1:50" s="198" customFormat="1" ht="60" customHeight="1" x14ac:dyDescent="0.2">
      <c r="A34" s="164"/>
      <c r="B34" s="97" t="s">
        <v>816</v>
      </c>
      <c r="C34" s="97" t="s">
        <v>1140</v>
      </c>
      <c r="D34" s="97" t="s">
        <v>1146</v>
      </c>
      <c r="E34" s="197" t="s">
        <v>1147</v>
      </c>
      <c r="F34" s="191">
        <v>2017730010037</v>
      </c>
      <c r="G34" s="199" t="s">
        <v>1170</v>
      </c>
      <c r="H34" s="191" t="s">
        <v>1176</v>
      </c>
      <c r="I34" s="200" t="s">
        <v>1177</v>
      </c>
      <c r="J34" s="195">
        <v>1</v>
      </c>
      <c r="K34" s="200" t="s">
        <v>1151</v>
      </c>
      <c r="L34" s="93">
        <f t="shared" si="0"/>
        <v>150000</v>
      </c>
      <c r="M34" s="93">
        <v>0</v>
      </c>
      <c r="N34" s="93">
        <v>150000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196" t="s">
        <v>896</v>
      </c>
      <c r="AE34" s="196" t="s">
        <v>1126</v>
      </c>
      <c r="AF34" s="415" t="s">
        <v>1367</v>
      </c>
      <c r="AG34" s="201">
        <v>150000</v>
      </c>
      <c r="AH34" s="88">
        <v>0</v>
      </c>
      <c r="AI34" s="201">
        <v>150000</v>
      </c>
      <c r="AJ34" s="88">
        <v>0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8">
        <v>0</v>
      </c>
      <c r="AQ34" s="88">
        <v>0</v>
      </c>
      <c r="AR34" s="88">
        <v>0</v>
      </c>
      <c r="AS34" s="88">
        <v>0</v>
      </c>
      <c r="AT34" s="88">
        <v>0</v>
      </c>
      <c r="AU34" s="88">
        <v>0</v>
      </c>
      <c r="AV34" s="88">
        <v>0</v>
      </c>
      <c r="AW34" s="88">
        <v>0</v>
      </c>
      <c r="AX34" s="88">
        <v>0</v>
      </c>
    </row>
    <row r="35" spans="1:50" s="198" customFormat="1" ht="55.5" customHeight="1" x14ac:dyDescent="0.2">
      <c r="A35" s="164"/>
      <c r="B35" s="97" t="s">
        <v>816</v>
      </c>
      <c r="C35" s="97" t="s">
        <v>1140</v>
      </c>
      <c r="D35" s="97" t="s">
        <v>1146</v>
      </c>
      <c r="E35" s="197" t="s">
        <v>1147</v>
      </c>
      <c r="F35" s="191">
        <v>2017730010037</v>
      </c>
      <c r="G35" s="199" t="s">
        <v>1170</v>
      </c>
      <c r="H35" s="191" t="s">
        <v>1178</v>
      </c>
      <c r="I35" s="200" t="s">
        <v>1179</v>
      </c>
      <c r="J35" s="195">
        <v>1</v>
      </c>
      <c r="K35" s="200" t="s">
        <v>1151</v>
      </c>
      <c r="L35" s="93">
        <f t="shared" si="0"/>
        <v>150000</v>
      </c>
      <c r="M35" s="93">
        <v>0</v>
      </c>
      <c r="N35" s="93">
        <v>150000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196" t="s">
        <v>896</v>
      </c>
      <c r="AE35" s="196" t="s">
        <v>1126</v>
      </c>
      <c r="AF35" s="415" t="s">
        <v>1367</v>
      </c>
      <c r="AG35" s="201">
        <v>150000</v>
      </c>
      <c r="AH35" s="88">
        <v>0</v>
      </c>
      <c r="AI35" s="201">
        <v>150000</v>
      </c>
      <c r="AJ35" s="88">
        <v>0</v>
      </c>
      <c r="AK35" s="88">
        <v>0</v>
      </c>
      <c r="AL35" s="88">
        <v>0</v>
      </c>
      <c r="AM35" s="88">
        <v>0</v>
      </c>
      <c r="AN35" s="88">
        <v>0</v>
      </c>
      <c r="AO35" s="88">
        <v>0</v>
      </c>
      <c r="AP35" s="88">
        <v>0</v>
      </c>
      <c r="AQ35" s="88">
        <v>0</v>
      </c>
      <c r="AR35" s="88">
        <v>0</v>
      </c>
      <c r="AS35" s="88">
        <v>0</v>
      </c>
      <c r="AT35" s="88">
        <v>0</v>
      </c>
      <c r="AU35" s="88">
        <v>0</v>
      </c>
      <c r="AV35" s="88">
        <v>0</v>
      </c>
      <c r="AW35" s="88">
        <v>0</v>
      </c>
      <c r="AX35" s="88">
        <v>0</v>
      </c>
    </row>
    <row r="36" spans="1:50" s="207" customFormat="1" ht="53.25" customHeight="1" x14ac:dyDescent="0.2">
      <c r="B36" s="50" t="s">
        <v>816</v>
      </c>
      <c r="C36" s="97" t="s">
        <v>1140</v>
      </c>
      <c r="D36" s="50" t="s">
        <v>1158</v>
      </c>
      <c r="E36" s="202" t="s">
        <v>1159</v>
      </c>
      <c r="F36" s="203">
        <v>2017730010037</v>
      </c>
      <c r="G36" s="199" t="s">
        <v>1170</v>
      </c>
      <c r="H36" s="191" t="s">
        <v>1180</v>
      </c>
      <c r="I36" s="205" t="s">
        <v>1181</v>
      </c>
      <c r="J36" s="195">
        <v>0</v>
      </c>
      <c r="K36" s="205" t="s">
        <v>1151</v>
      </c>
      <c r="L36" s="93">
        <f t="shared" si="0"/>
        <v>0</v>
      </c>
      <c r="M36" s="93">
        <v>0</v>
      </c>
      <c r="N36" s="93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196" t="s">
        <v>896</v>
      </c>
      <c r="AE36" s="196" t="s">
        <v>1126</v>
      </c>
      <c r="AF36" s="415" t="s">
        <v>1367</v>
      </c>
      <c r="AG36" s="193">
        <v>0</v>
      </c>
      <c r="AH36" s="88">
        <v>0</v>
      </c>
      <c r="AI36" s="193">
        <v>0</v>
      </c>
      <c r="AJ36" s="88">
        <v>0</v>
      </c>
      <c r="AK36" s="88">
        <v>0</v>
      </c>
      <c r="AL36" s="88">
        <v>0</v>
      </c>
      <c r="AM36" s="88">
        <v>0</v>
      </c>
      <c r="AN36" s="88">
        <v>0</v>
      </c>
      <c r="AO36" s="88">
        <v>0</v>
      </c>
      <c r="AP36" s="88">
        <v>0</v>
      </c>
      <c r="AQ36" s="88">
        <v>0</v>
      </c>
      <c r="AR36" s="88">
        <v>0</v>
      </c>
      <c r="AS36" s="88">
        <v>0</v>
      </c>
      <c r="AT36" s="88">
        <v>0</v>
      </c>
      <c r="AU36" s="88">
        <v>0</v>
      </c>
      <c r="AV36" s="88">
        <v>0</v>
      </c>
      <c r="AW36" s="88">
        <v>0</v>
      </c>
      <c r="AX36" s="88">
        <v>0</v>
      </c>
    </row>
    <row r="37" spans="1:50" s="207" customFormat="1" ht="51" customHeight="1" x14ac:dyDescent="0.2">
      <c r="B37" s="50" t="s">
        <v>816</v>
      </c>
      <c r="C37" s="97" t="s">
        <v>1140</v>
      </c>
      <c r="D37" s="50" t="s">
        <v>1158</v>
      </c>
      <c r="E37" s="202" t="s">
        <v>1159</v>
      </c>
      <c r="F37" s="203">
        <v>2017730010037</v>
      </c>
      <c r="G37" s="199" t="s">
        <v>1170</v>
      </c>
      <c r="H37" s="191" t="s">
        <v>1182</v>
      </c>
      <c r="I37" s="205" t="s">
        <v>1183</v>
      </c>
      <c r="J37" s="195">
        <v>1</v>
      </c>
      <c r="K37" s="205" t="s">
        <v>1151</v>
      </c>
      <c r="L37" s="93">
        <f t="shared" si="0"/>
        <v>150000</v>
      </c>
      <c r="M37" s="93">
        <v>0</v>
      </c>
      <c r="N37" s="93">
        <v>150000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196" t="s">
        <v>896</v>
      </c>
      <c r="AE37" s="196" t="s">
        <v>1126</v>
      </c>
      <c r="AF37" s="415" t="s">
        <v>1367</v>
      </c>
      <c r="AG37" s="201">
        <v>150000</v>
      </c>
      <c r="AH37" s="88">
        <v>0</v>
      </c>
      <c r="AI37" s="201">
        <v>150000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8">
        <v>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8">
        <v>0</v>
      </c>
      <c r="AW37" s="88">
        <v>0</v>
      </c>
      <c r="AX37" s="88">
        <v>0</v>
      </c>
    </row>
    <row r="38" spans="1:50" s="207" customFormat="1" ht="55.5" customHeight="1" x14ac:dyDescent="0.2">
      <c r="B38" s="50" t="s">
        <v>816</v>
      </c>
      <c r="C38" s="97" t="s">
        <v>1140</v>
      </c>
      <c r="D38" s="50" t="s">
        <v>1158</v>
      </c>
      <c r="E38" s="202" t="s">
        <v>1159</v>
      </c>
      <c r="F38" s="203">
        <v>2017730010037</v>
      </c>
      <c r="G38" s="199" t="s">
        <v>1170</v>
      </c>
      <c r="H38" s="191" t="s">
        <v>1184</v>
      </c>
      <c r="I38" s="205" t="s">
        <v>1185</v>
      </c>
      <c r="J38" s="195">
        <v>1</v>
      </c>
      <c r="K38" s="205" t="s">
        <v>1151</v>
      </c>
      <c r="L38" s="93">
        <f t="shared" si="0"/>
        <v>150000</v>
      </c>
      <c r="M38" s="93">
        <v>0</v>
      </c>
      <c r="N38" s="93">
        <v>150000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196" t="s">
        <v>896</v>
      </c>
      <c r="AE38" s="196" t="s">
        <v>1126</v>
      </c>
      <c r="AF38" s="415" t="s">
        <v>1367</v>
      </c>
      <c r="AG38" s="201">
        <v>150000</v>
      </c>
      <c r="AH38" s="88">
        <v>0</v>
      </c>
      <c r="AI38" s="201">
        <v>150000</v>
      </c>
      <c r="AJ38" s="88">
        <v>0</v>
      </c>
      <c r="AK38" s="88">
        <v>0</v>
      </c>
      <c r="AL38" s="88">
        <v>0</v>
      </c>
      <c r="AM38" s="88">
        <v>0</v>
      </c>
      <c r="AN38" s="88">
        <v>0</v>
      </c>
      <c r="AO38" s="88">
        <v>0</v>
      </c>
      <c r="AP38" s="88">
        <v>0</v>
      </c>
      <c r="AQ38" s="88">
        <v>0</v>
      </c>
      <c r="AR38" s="88">
        <v>0</v>
      </c>
      <c r="AS38" s="88">
        <v>0</v>
      </c>
      <c r="AT38" s="88">
        <v>0</v>
      </c>
      <c r="AU38" s="88">
        <v>0</v>
      </c>
      <c r="AV38" s="88">
        <v>0</v>
      </c>
      <c r="AW38" s="88">
        <v>0</v>
      </c>
      <c r="AX38" s="88">
        <v>0</v>
      </c>
    </row>
    <row r="39" spans="1:50" s="208" customFormat="1" ht="30" customHeight="1" x14ac:dyDescent="0.2">
      <c r="A39" s="207"/>
      <c r="B39" s="50" t="s">
        <v>816</v>
      </c>
      <c r="C39" s="97" t="s">
        <v>1140</v>
      </c>
      <c r="D39" s="50" t="s">
        <v>1158</v>
      </c>
      <c r="E39" s="202" t="s">
        <v>1159</v>
      </c>
      <c r="F39" s="203">
        <v>2017730010037</v>
      </c>
      <c r="G39" s="199" t="s">
        <v>1170</v>
      </c>
      <c r="H39" s="191" t="s">
        <v>1186</v>
      </c>
      <c r="I39" s="205" t="s">
        <v>1187</v>
      </c>
      <c r="J39" s="195">
        <v>1</v>
      </c>
      <c r="K39" s="205" t="s">
        <v>1151</v>
      </c>
      <c r="L39" s="93">
        <f t="shared" si="0"/>
        <v>30000</v>
      </c>
      <c r="M39" s="93">
        <v>0</v>
      </c>
      <c r="N39" s="93">
        <v>30000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196" t="s">
        <v>896</v>
      </c>
      <c r="AE39" s="196" t="s">
        <v>1126</v>
      </c>
      <c r="AF39" s="415" t="s">
        <v>1367</v>
      </c>
      <c r="AG39" s="193">
        <v>30000</v>
      </c>
      <c r="AH39" s="88">
        <v>0</v>
      </c>
      <c r="AI39" s="193">
        <v>30000</v>
      </c>
      <c r="AJ39" s="88">
        <v>0</v>
      </c>
      <c r="AK39" s="88">
        <v>0</v>
      </c>
      <c r="AL39" s="88">
        <v>0</v>
      </c>
      <c r="AM39" s="88">
        <v>0</v>
      </c>
      <c r="AN39" s="88">
        <v>0</v>
      </c>
      <c r="AO39" s="88">
        <v>0</v>
      </c>
      <c r="AP39" s="88">
        <v>0</v>
      </c>
      <c r="AQ39" s="88">
        <v>0</v>
      </c>
      <c r="AR39" s="88">
        <v>0</v>
      </c>
      <c r="AS39" s="88">
        <v>0</v>
      </c>
      <c r="AT39" s="88">
        <v>0</v>
      </c>
      <c r="AU39" s="88">
        <v>0</v>
      </c>
      <c r="AV39" s="88">
        <v>0</v>
      </c>
      <c r="AW39" s="88">
        <v>0</v>
      </c>
      <c r="AX39" s="88">
        <v>0</v>
      </c>
    </row>
    <row r="40" spans="1:50" s="427" customFormat="1" ht="81" customHeight="1" thickBot="1" x14ac:dyDescent="0.25">
      <c r="B40" s="418" t="s">
        <v>816</v>
      </c>
      <c r="C40" s="419" t="s">
        <v>1140</v>
      </c>
      <c r="D40" s="418" t="s">
        <v>1158</v>
      </c>
      <c r="E40" s="420" t="s">
        <v>1159</v>
      </c>
      <c r="F40" s="421">
        <v>2017730010037</v>
      </c>
      <c r="G40" s="428" t="s">
        <v>1170</v>
      </c>
      <c r="H40" s="384" t="s">
        <v>1188</v>
      </c>
      <c r="I40" s="423" t="s">
        <v>1189</v>
      </c>
      <c r="J40" s="385">
        <v>1</v>
      </c>
      <c r="K40" s="423" t="s">
        <v>1151</v>
      </c>
      <c r="L40" s="387">
        <f t="shared" si="0"/>
        <v>40000</v>
      </c>
      <c r="M40" s="387">
        <v>0</v>
      </c>
      <c r="N40" s="387">
        <v>40000</v>
      </c>
      <c r="O40" s="388">
        <v>0</v>
      </c>
      <c r="P40" s="388">
        <v>0</v>
      </c>
      <c r="Q40" s="388">
        <v>0</v>
      </c>
      <c r="R40" s="388">
        <v>0</v>
      </c>
      <c r="S40" s="388">
        <v>0</v>
      </c>
      <c r="T40" s="388">
        <v>0</v>
      </c>
      <c r="U40" s="388">
        <v>0</v>
      </c>
      <c r="V40" s="388">
        <v>0</v>
      </c>
      <c r="W40" s="388">
        <v>0</v>
      </c>
      <c r="X40" s="388">
        <v>0</v>
      </c>
      <c r="Y40" s="388">
        <v>0</v>
      </c>
      <c r="Z40" s="388">
        <v>0</v>
      </c>
      <c r="AA40" s="388">
        <v>0</v>
      </c>
      <c r="AB40" s="388">
        <v>0</v>
      </c>
      <c r="AC40" s="388">
        <v>0</v>
      </c>
      <c r="AD40" s="389" t="s">
        <v>896</v>
      </c>
      <c r="AE40" s="389" t="s">
        <v>1126</v>
      </c>
      <c r="AF40" s="383" t="s">
        <v>1367</v>
      </c>
      <c r="AG40" s="390">
        <v>39000</v>
      </c>
      <c r="AH40" s="391">
        <v>0</v>
      </c>
      <c r="AI40" s="390">
        <v>39000</v>
      </c>
      <c r="AJ40" s="391">
        <v>0</v>
      </c>
      <c r="AK40" s="391">
        <v>0</v>
      </c>
      <c r="AL40" s="391">
        <v>0</v>
      </c>
      <c r="AM40" s="391">
        <v>0</v>
      </c>
      <c r="AN40" s="391">
        <v>0</v>
      </c>
      <c r="AO40" s="391">
        <v>0</v>
      </c>
      <c r="AP40" s="391">
        <v>0</v>
      </c>
      <c r="AQ40" s="391">
        <v>0</v>
      </c>
      <c r="AR40" s="391">
        <v>0</v>
      </c>
      <c r="AS40" s="391">
        <v>0</v>
      </c>
      <c r="AT40" s="391">
        <v>0</v>
      </c>
      <c r="AU40" s="391">
        <v>0</v>
      </c>
      <c r="AV40" s="391">
        <v>0</v>
      </c>
      <c r="AW40" s="391">
        <v>0</v>
      </c>
      <c r="AX40" s="391">
        <v>0</v>
      </c>
    </row>
    <row r="41" spans="1:50" s="429" customFormat="1" ht="80.25" customHeight="1" x14ac:dyDescent="0.2">
      <c r="B41" s="405" t="s">
        <v>816</v>
      </c>
      <c r="C41" s="405" t="s">
        <v>1140</v>
      </c>
      <c r="D41" s="405" t="s">
        <v>1190</v>
      </c>
      <c r="E41" s="406" t="s">
        <v>1191</v>
      </c>
      <c r="F41" s="430">
        <v>2017730010043</v>
      </c>
      <c r="G41" s="408" t="s">
        <v>1192</v>
      </c>
      <c r="H41" s="407" t="s">
        <v>1193</v>
      </c>
      <c r="I41" s="406" t="s">
        <v>1194</v>
      </c>
      <c r="J41" s="410">
        <v>1</v>
      </c>
      <c r="K41" s="409" t="s">
        <v>1151</v>
      </c>
      <c r="L41" s="412">
        <v>0</v>
      </c>
      <c r="M41" s="412">
        <v>0</v>
      </c>
      <c r="N41" s="412">
        <v>0</v>
      </c>
      <c r="O41" s="413">
        <v>0</v>
      </c>
      <c r="P41" s="413">
        <v>0</v>
      </c>
      <c r="Q41" s="413">
        <v>0</v>
      </c>
      <c r="R41" s="413">
        <v>0</v>
      </c>
      <c r="S41" s="413">
        <v>0</v>
      </c>
      <c r="T41" s="413">
        <v>0</v>
      </c>
      <c r="U41" s="413">
        <v>0</v>
      </c>
      <c r="V41" s="413">
        <v>0</v>
      </c>
      <c r="W41" s="413">
        <v>0</v>
      </c>
      <c r="X41" s="413">
        <v>0</v>
      </c>
      <c r="Y41" s="413">
        <v>0</v>
      </c>
      <c r="Z41" s="413">
        <v>0</v>
      </c>
      <c r="AA41" s="413">
        <v>0</v>
      </c>
      <c r="AB41" s="413">
        <v>0</v>
      </c>
      <c r="AC41" s="413">
        <v>0</v>
      </c>
      <c r="AD41" s="414" t="s">
        <v>896</v>
      </c>
      <c r="AE41" s="414" t="s">
        <v>1126</v>
      </c>
      <c r="AF41" s="415" t="s">
        <v>1145</v>
      </c>
      <c r="AG41" s="416">
        <v>0</v>
      </c>
      <c r="AH41" s="417">
        <v>0</v>
      </c>
      <c r="AI41" s="417">
        <v>0</v>
      </c>
      <c r="AJ41" s="417">
        <v>0</v>
      </c>
      <c r="AK41" s="417">
        <v>0</v>
      </c>
      <c r="AL41" s="417">
        <v>0</v>
      </c>
      <c r="AM41" s="417">
        <v>0</v>
      </c>
      <c r="AN41" s="417">
        <v>0</v>
      </c>
      <c r="AO41" s="417">
        <v>0</v>
      </c>
      <c r="AP41" s="417">
        <v>0</v>
      </c>
      <c r="AQ41" s="417">
        <v>0</v>
      </c>
      <c r="AR41" s="417">
        <v>0</v>
      </c>
      <c r="AS41" s="417">
        <v>0</v>
      </c>
      <c r="AT41" s="417">
        <v>0</v>
      </c>
      <c r="AU41" s="417">
        <v>0</v>
      </c>
      <c r="AV41" s="417">
        <v>0</v>
      </c>
      <c r="AW41" s="417">
        <v>0</v>
      </c>
      <c r="AX41" s="417">
        <v>0</v>
      </c>
    </row>
    <row r="42" spans="1:50" s="208" customFormat="1" ht="72" x14ac:dyDescent="0.2">
      <c r="A42" s="207"/>
      <c r="B42" s="97" t="s">
        <v>816</v>
      </c>
      <c r="C42" s="97" t="s">
        <v>1140</v>
      </c>
      <c r="D42" s="97" t="s">
        <v>1190</v>
      </c>
      <c r="E42" s="197" t="s">
        <v>1191</v>
      </c>
      <c r="F42" s="203">
        <v>2017730010043</v>
      </c>
      <c r="G42" s="199" t="s">
        <v>1192</v>
      </c>
      <c r="H42" s="191" t="s">
        <v>1195</v>
      </c>
      <c r="I42" s="197" t="s">
        <v>1196</v>
      </c>
      <c r="J42" s="195">
        <v>1</v>
      </c>
      <c r="K42" s="200" t="s">
        <v>1151</v>
      </c>
      <c r="L42" s="93">
        <v>0</v>
      </c>
      <c r="M42" s="93">
        <v>0</v>
      </c>
      <c r="N42" s="93">
        <v>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196" t="s">
        <v>896</v>
      </c>
      <c r="AE42" s="196" t="s">
        <v>1126</v>
      </c>
      <c r="AF42" s="190" t="s">
        <v>1145</v>
      </c>
      <c r="AG42" s="193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  <c r="AM42" s="88">
        <v>0</v>
      </c>
      <c r="AN42" s="88">
        <v>0</v>
      </c>
      <c r="AO42" s="88">
        <v>0</v>
      </c>
      <c r="AP42" s="88">
        <v>0</v>
      </c>
      <c r="AQ42" s="88">
        <v>0</v>
      </c>
      <c r="AR42" s="88">
        <v>0</v>
      </c>
      <c r="AS42" s="88">
        <v>0</v>
      </c>
      <c r="AT42" s="88">
        <v>0</v>
      </c>
      <c r="AU42" s="88">
        <v>0</v>
      </c>
      <c r="AV42" s="88">
        <v>0</v>
      </c>
      <c r="AW42" s="88">
        <v>0</v>
      </c>
      <c r="AX42" s="88">
        <v>0</v>
      </c>
    </row>
    <row r="43" spans="1:50" s="433" customFormat="1" ht="84.75" thickBot="1" x14ac:dyDescent="0.25">
      <c r="A43" s="427"/>
      <c r="B43" s="419" t="s">
        <v>816</v>
      </c>
      <c r="C43" s="419" t="s">
        <v>1140</v>
      </c>
      <c r="D43" s="419" t="s">
        <v>1190</v>
      </c>
      <c r="E43" s="431" t="s">
        <v>1191</v>
      </c>
      <c r="F43" s="421">
        <v>2017730010043</v>
      </c>
      <c r="G43" s="428" t="s">
        <v>1192</v>
      </c>
      <c r="H43" s="384" t="s">
        <v>1197</v>
      </c>
      <c r="I43" s="431" t="s">
        <v>1198</v>
      </c>
      <c r="J43" s="385">
        <v>1</v>
      </c>
      <c r="K43" s="432" t="s">
        <v>1151</v>
      </c>
      <c r="L43" s="387">
        <v>0</v>
      </c>
      <c r="M43" s="387">
        <v>0</v>
      </c>
      <c r="N43" s="387">
        <v>0</v>
      </c>
      <c r="O43" s="388">
        <v>0</v>
      </c>
      <c r="P43" s="388">
        <v>0</v>
      </c>
      <c r="Q43" s="388">
        <v>0</v>
      </c>
      <c r="R43" s="388">
        <v>0</v>
      </c>
      <c r="S43" s="388">
        <v>0</v>
      </c>
      <c r="T43" s="388">
        <v>0</v>
      </c>
      <c r="U43" s="388">
        <v>0</v>
      </c>
      <c r="V43" s="388">
        <v>0</v>
      </c>
      <c r="W43" s="388">
        <v>0</v>
      </c>
      <c r="X43" s="388">
        <v>0</v>
      </c>
      <c r="Y43" s="388">
        <v>0</v>
      </c>
      <c r="Z43" s="388">
        <v>0</v>
      </c>
      <c r="AA43" s="388">
        <v>0</v>
      </c>
      <c r="AB43" s="388">
        <v>0</v>
      </c>
      <c r="AC43" s="388">
        <v>0</v>
      </c>
      <c r="AD43" s="389" t="s">
        <v>896</v>
      </c>
      <c r="AE43" s="389" t="s">
        <v>1126</v>
      </c>
      <c r="AF43" s="383" t="s">
        <v>1145</v>
      </c>
      <c r="AG43" s="390">
        <v>0</v>
      </c>
      <c r="AH43" s="391">
        <v>0</v>
      </c>
      <c r="AI43" s="391">
        <v>0</v>
      </c>
      <c r="AJ43" s="391">
        <v>0</v>
      </c>
      <c r="AK43" s="391">
        <v>0</v>
      </c>
      <c r="AL43" s="391">
        <v>0</v>
      </c>
      <c r="AM43" s="391">
        <v>0</v>
      </c>
      <c r="AN43" s="391">
        <v>0</v>
      </c>
      <c r="AO43" s="391">
        <v>0</v>
      </c>
      <c r="AP43" s="391">
        <v>0</v>
      </c>
      <c r="AQ43" s="391">
        <v>0</v>
      </c>
      <c r="AR43" s="391">
        <v>0</v>
      </c>
      <c r="AS43" s="391">
        <v>0</v>
      </c>
      <c r="AT43" s="391">
        <v>0</v>
      </c>
      <c r="AU43" s="391">
        <v>0</v>
      </c>
      <c r="AV43" s="391">
        <v>0</v>
      </c>
      <c r="AW43" s="391">
        <v>0</v>
      </c>
      <c r="AX43" s="391">
        <v>0</v>
      </c>
    </row>
    <row r="44" spans="1:50" s="434" customFormat="1" ht="80.25" customHeight="1" x14ac:dyDescent="0.2">
      <c r="A44" s="429"/>
      <c r="B44" s="405" t="s">
        <v>816</v>
      </c>
      <c r="C44" s="405" t="s">
        <v>1140</v>
      </c>
      <c r="D44" s="405" t="s">
        <v>1199</v>
      </c>
      <c r="E44" s="406" t="s">
        <v>1200</v>
      </c>
      <c r="F44" s="430">
        <v>2017730010047</v>
      </c>
      <c r="G44" s="408" t="s">
        <v>1201</v>
      </c>
      <c r="H44" s="407" t="s">
        <v>1202</v>
      </c>
      <c r="I44" s="406" t="s">
        <v>1203</v>
      </c>
      <c r="J44" s="410">
        <v>1</v>
      </c>
      <c r="K44" s="411" t="s">
        <v>1151</v>
      </c>
      <c r="L44" s="412">
        <f t="shared" si="0"/>
        <v>40000</v>
      </c>
      <c r="M44" s="412">
        <v>0</v>
      </c>
      <c r="N44" s="412">
        <v>40000</v>
      </c>
      <c r="O44" s="413">
        <v>0</v>
      </c>
      <c r="P44" s="413">
        <v>0</v>
      </c>
      <c r="Q44" s="413">
        <v>0</v>
      </c>
      <c r="R44" s="413">
        <v>0</v>
      </c>
      <c r="S44" s="413">
        <v>0</v>
      </c>
      <c r="T44" s="413">
        <v>0</v>
      </c>
      <c r="U44" s="413">
        <v>0</v>
      </c>
      <c r="V44" s="413">
        <v>0</v>
      </c>
      <c r="W44" s="413">
        <v>0</v>
      </c>
      <c r="X44" s="413">
        <v>0</v>
      </c>
      <c r="Y44" s="413">
        <v>0</v>
      </c>
      <c r="Z44" s="413">
        <v>0</v>
      </c>
      <c r="AA44" s="413">
        <v>0</v>
      </c>
      <c r="AB44" s="413">
        <v>0</v>
      </c>
      <c r="AC44" s="413">
        <v>0</v>
      </c>
      <c r="AD44" s="414" t="s">
        <v>896</v>
      </c>
      <c r="AE44" s="414" t="s">
        <v>1126</v>
      </c>
      <c r="AF44" s="415" t="s">
        <v>1145</v>
      </c>
      <c r="AG44" s="416">
        <v>15200</v>
      </c>
      <c r="AH44" s="417">
        <v>0</v>
      </c>
      <c r="AI44" s="416">
        <v>15200</v>
      </c>
      <c r="AJ44" s="417">
        <v>0</v>
      </c>
      <c r="AK44" s="417">
        <v>0</v>
      </c>
      <c r="AL44" s="417">
        <v>0</v>
      </c>
      <c r="AM44" s="417">
        <v>0</v>
      </c>
      <c r="AN44" s="417">
        <v>0</v>
      </c>
      <c r="AO44" s="417">
        <v>0</v>
      </c>
      <c r="AP44" s="417">
        <v>0</v>
      </c>
      <c r="AQ44" s="417">
        <v>0</v>
      </c>
      <c r="AR44" s="417">
        <v>0</v>
      </c>
      <c r="AS44" s="417">
        <v>0</v>
      </c>
      <c r="AT44" s="417">
        <v>0</v>
      </c>
      <c r="AU44" s="417">
        <v>0</v>
      </c>
      <c r="AV44" s="417">
        <v>0</v>
      </c>
      <c r="AW44" s="417">
        <v>0</v>
      </c>
      <c r="AX44" s="417">
        <v>0</v>
      </c>
    </row>
    <row r="45" spans="1:50" s="207" customFormat="1" ht="71.25" customHeight="1" x14ac:dyDescent="0.2">
      <c r="B45" s="97" t="s">
        <v>816</v>
      </c>
      <c r="C45" s="97" t="s">
        <v>1140</v>
      </c>
      <c r="D45" s="97" t="s">
        <v>1199</v>
      </c>
      <c r="E45" s="197" t="s">
        <v>1200</v>
      </c>
      <c r="F45" s="203">
        <v>2017730010047</v>
      </c>
      <c r="G45" s="199" t="s">
        <v>1201</v>
      </c>
      <c r="H45" s="191" t="s">
        <v>1204</v>
      </c>
      <c r="I45" s="197" t="s">
        <v>1205</v>
      </c>
      <c r="J45" s="137">
        <v>1</v>
      </c>
      <c r="K45" s="192" t="s">
        <v>1151</v>
      </c>
      <c r="L45" s="93">
        <f t="shared" si="0"/>
        <v>40000</v>
      </c>
      <c r="M45" s="93">
        <v>0</v>
      </c>
      <c r="N45" s="93">
        <v>40000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196" t="s">
        <v>896</v>
      </c>
      <c r="AE45" s="196" t="s">
        <v>1126</v>
      </c>
      <c r="AF45" s="190" t="s">
        <v>1145</v>
      </c>
      <c r="AG45" s="193">
        <v>38400</v>
      </c>
      <c r="AH45" s="88">
        <v>0</v>
      </c>
      <c r="AI45" s="193">
        <v>38400</v>
      </c>
      <c r="AJ45" s="88">
        <v>0</v>
      </c>
      <c r="AK45" s="88">
        <v>0</v>
      </c>
      <c r="AL45" s="88">
        <v>0</v>
      </c>
      <c r="AM45" s="88">
        <v>0</v>
      </c>
      <c r="AN45" s="88">
        <v>0</v>
      </c>
      <c r="AO45" s="88">
        <v>0</v>
      </c>
      <c r="AP45" s="88">
        <v>0</v>
      </c>
      <c r="AQ45" s="88">
        <v>0</v>
      </c>
      <c r="AR45" s="88">
        <v>0</v>
      </c>
      <c r="AS45" s="88">
        <v>0</v>
      </c>
      <c r="AT45" s="88">
        <v>0</v>
      </c>
      <c r="AU45" s="88">
        <v>0</v>
      </c>
      <c r="AV45" s="88">
        <v>0</v>
      </c>
      <c r="AW45" s="88">
        <v>0</v>
      </c>
      <c r="AX45" s="88">
        <v>0</v>
      </c>
    </row>
    <row r="46" spans="1:50" s="427" customFormat="1" ht="82.5" customHeight="1" thickBot="1" x14ac:dyDescent="0.25">
      <c r="B46" s="419" t="s">
        <v>816</v>
      </c>
      <c r="C46" s="419" t="s">
        <v>1140</v>
      </c>
      <c r="D46" s="419" t="s">
        <v>1199</v>
      </c>
      <c r="E46" s="431" t="s">
        <v>1200</v>
      </c>
      <c r="F46" s="421">
        <v>2017730010047</v>
      </c>
      <c r="G46" s="428" t="s">
        <v>1201</v>
      </c>
      <c r="H46" s="384" t="s">
        <v>1206</v>
      </c>
      <c r="I46" s="431" t="s">
        <v>1207</v>
      </c>
      <c r="J46" s="385">
        <v>1</v>
      </c>
      <c r="K46" s="386" t="s">
        <v>1208</v>
      </c>
      <c r="L46" s="387">
        <f t="shared" si="0"/>
        <v>50000</v>
      </c>
      <c r="M46" s="387">
        <v>0</v>
      </c>
      <c r="N46" s="387">
        <v>50000</v>
      </c>
      <c r="O46" s="388">
        <v>0</v>
      </c>
      <c r="P46" s="388">
        <v>0</v>
      </c>
      <c r="Q46" s="388">
        <v>0</v>
      </c>
      <c r="R46" s="388">
        <v>0</v>
      </c>
      <c r="S46" s="388">
        <v>0</v>
      </c>
      <c r="T46" s="388">
        <v>0</v>
      </c>
      <c r="U46" s="388">
        <v>0</v>
      </c>
      <c r="V46" s="388">
        <v>0</v>
      </c>
      <c r="W46" s="388">
        <v>0</v>
      </c>
      <c r="X46" s="388">
        <v>0</v>
      </c>
      <c r="Y46" s="388">
        <v>0</v>
      </c>
      <c r="Z46" s="388">
        <v>0</v>
      </c>
      <c r="AA46" s="388">
        <v>0</v>
      </c>
      <c r="AB46" s="388">
        <v>0</v>
      </c>
      <c r="AC46" s="388">
        <v>0</v>
      </c>
      <c r="AD46" s="389" t="s">
        <v>896</v>
      </c>
      <c r="AE46" s="389" t="s">
        <v>1126</v>
      </c>
      <c r="AF46" s="383" t="s">
        <v>1145</v>
      </c>
      <c r="AG46" s="390">
        <v>19200</v>
      </c>
      <c r="AH46" s="391">
        <v>0</v>
      </c>
      <c r="AI46" s="390">
        <v>19200</v>
      </c>
      <c r="AJ46" s="391">
        <v>0</v>
      </c>
      <c r="AK46" s="391">
        <v>0</v>
      </c>
      <c r="AL46" s="391">
        <v>0</v>
      </c>
      <c r="AM46" s="391">
        <v>0</v>
      </c>
      <c r="AN46" s="391">
        <v>0</v>
      </c>
      <c r="AO46" s="391">
        <v>0</v>
      </c>
      <c r="AP46" s="391">
        <v>0</v>
      </c>
      <c r="AQ46" s="391">
        <v>0</v>
      </c>
      <c r="AR46" s="391">
        <v>0</v>
      </c>
      <c r="AS46" s="391">
        <v>0</v>
      </c>
      <c r="AT46" s="391">
        <v>0</v>
      </c>
      <c r="AU46" s="391">
        <v>0</v>
      </c>
      <c r="AV46" s="391">
        <v>0</v>
      </c>
      <c r="AW46" s="391">
        <v>0</v>
      </c>
      <c r="AX46" s="391">
        <v>0</v>
      </c>
    </row>
    <row r="47" spans="1:50" s="434" customFormat="1" ht="41.25" customHeight="1" x14ac:dyDescent="0.2">
      <c r="A47" s="429"/>
      <c r="B47" s="405" t="s">
        <v>816</v>
      </c>
      <c r="C47" s="405" t="s">
        <v>1140</v>
      </c>
      <c r="D47" s="405" t="s">
        <v>1209</v>
      </c>
      <c r="E47" s="406" t="s">
        <v>1210</v>
      </c>
      <c r="F47" s="430">
        <v>2017730010041</v>
      </c>
      <c r="G47" s="408" t="s">
        <v>1211</v>
      </c>
      <c r="H47" s="407" t="s">
        <v>1212</v>
      </c>
      <c r="I47" s="406" t="s">
        <v>1213</v>
      </c>
      <c r="J47" s="410">
        <v>1</v>
      </c>
      <c r="K47" s="411" t="s">
        <v>1151</v>
      </c>
      <c r="L47" s="412">
        <f t="shared" si="0"/>
        <v>5409662</v>
      </c>
      <c r="M47" s="412">
        <v>4933845</v>
      </c>
      <c r="N47" s="412">
        <v>475817</v>
      </c>
      <c r="O47" s="413">
        <v>0</v>
      </c>
      <c r="P47" s="413">
        <v>0</v>
      </c>
      <c r="Q47" s="413">
        <v>0</v>
      </c>
      <c r="R47" s="413">
        <v>0</v>
      </c>
      <c r="S47" s="413">
        <v>0</v>
      </c>
      <c r="T47" s="413">
        <v>0</v>
      </c>
      <c r="U47" s="413">
        <v>0</v>
      </c>
      <c r="V47" s="413">
        <v>0</v>
      </c>
      <c r="W47" s="413">
        <v>0</v>
      </c>
      <c r="X47" s="413">
        <v>0</v>
      </c>
      <c r="Y47" s="413">
        <v>0</v>
      </c>
      <c r="Z47" s="413">
        <v>0</v>
      </c>
      <c r="AA47" s="413">
        <v>0</v>
      </c>
      <c r="AB47" s="413">
        <v>0</v>
      </c>
      <c r="AC47" s="413">
        <v>0</v>
      </c>
      <c r="AD47" s="414" t="s">
        <v>896</v>
      </c>
      <c r="AE47" s="414" t="s">
        <v>1126</v>
      </c>
      <c r="AF47" s="415" t="s">
        <v>1368</v>
      </c>
      <c r="AG47" s="416">
        <f>AH47+AI47</f>
        <v>930000</v>
      </c>
      <c r="AH47" s="417">
        <v>580000</v>
      </c>
      <c r="AI47" s="417">
        <v>350000</v>
      </c>
      <c r="AJ47" s="417">
        <v>0</v>
      </c>
      <c r="AK47" s="417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0</v>
      </c>
      <c r="AU47" s="417">
        <v>0</v>
      </c>
      <c r="AV47" s="417">
        <v>0</v>
      </c>
      <c r="AW47" s="417">
        <v>0</v>
      </c>
      <c r="AX47" s="417">
        <v>0</v>
      </c>
    </row>
    <row r="48" spans="1:50" s="208" customFormat="1" ht="53.25" customHeight="1" x14ac:dyDescent="0.2">
      <c r="A48" s="207"/>
      <c r="B48" s="97" t="s">
        <v>816</v>
      </c>
      <c r="C48" s="97" t="s">
        <v>1140</v>
      </c>
      <c r="D48" s="97" t="s">
        <v>1209</v>
      </c>
      <c r="E48" s="197" t="s">
        <v>1210</v>
      </c>
      <c r="F48" s="203">
        <v>2017730010041</v>
      </c>
      <c r="G48" s="199" t="s">
        <v>1211</v>
      </c>
      <c r="H48" s="191" t="s">
        <v>1214</v>
      </c>
      <c r="I48" s="197" t="s">
        <v>1215</v>
      </c>
      <c r="J48" s="195">
        <v>83</v>
      </c>
      <c r="K48" s="192" t="s">
        <v>1151</v>
      </c>
      <c r="L48" s="93">
        <f t="shared" si="0"/>
        <v>100000</v>
      </c>
      <c r="M48" s="93">
        <v>100000</v>
      </c>
      <c r="N48" s="93">
        <v>0</v>
      </c>
      <c r="O48" s="91">
        <v>0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196" t="s">
        <v>896</v>
      </c>
      <c r="AE48" s="196" t="s">
        <v>1126</v>
      </c>
      <c r="AF48" s="415" t="s">
        <v>1368</v>
      </c>
      <c r="AG48" s="416">
        <f t="shared" ref="AG48:AG53" si="1">AH48+AI48</f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  <c r="AM48" s="88">
        <v>0</v>
      </c>
      <c r="AN48" s="88">
        <v>0</v>
      </c>
      <c r="AO48" s="88">
        <v>0</v>
      </c>
      <c r="AP48" s="88">
        <v>0</v>
      </c>
      <c r="AQ48" s="88">
        <v>0</v>
      </c>
      <c r="AR48" s="88">
        <v>0</v>
      </c>
      <c r="AS48" s="88">
        <v>0</v>
      </c>
      <c r="AT48" s="88">
        <v>0</v>
      </c>
      <c r="AU48" s="88">
        <v>0</v>
      </c>
      <c r="AV48" s="88">
        <v>0</v>
      </c>
      <c r="AW48" s="88">
        <v>0</v>
      </c>
      <c r="AX48" s="88">
        <v>0</v>
      </c>
    </row>
    <row r="49" spans="1:50" s="208" customFormat="1" ht="39" customHeight="1" x14ac:dyDescent="0.2">
      <c r="A49" s="207"/>
      <c r="B49" s="97" t="s">
        <v>816</v>
      </c>
      <c r="C49" s="97" t="s">
        <v>1140</v>
      </c>
      <c r="D49" s="97" t="s">
        <v>1209</v>
      </c>
      <c r="E49" s="197" t="s">
        <v>1210</v>
      </c>
      <c r="F49" s="203">
        <v>2017730010041</v>
      </c>
      <c r="G49" s="199" t="s">
        <v>1211</v>
      </c>
      <c r="H49" s="191" t="s">
        <v>1216</v>
      </c>
      <c r="I49" s="197" t="s">
        <v>1217</v>
      </c>
      <c r="J49" s="195">
        <v>10</v>
      </c>
      <c r="K49" s="192" t="s">
        <v>1151</v>
      </c>
      <c r="L49" s="93">
        <f t="shared" si="0"/>
        <v>100000</v>
      </c>
      <c r="M49" s="93">
        <v>100000</v>
      </c>
      <c r="N49" s="93">
        <v>0</v>
      </c>
      <c r="O49" s="91">
        <v>0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196" t="s">
        <v>896</v>
      </c>
      <c r="AE49" s="196" t="s">
        <v>1126</v>
      </c>
      <c r="AF49" s="415" t="s">
        <v>1368</v>
      </c>
      <c r="AG49" s="416">
        <f t="shared" si="1"/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0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8">
        <v>0</v>
      </c>
      <c r="AW49" s="88">
        <v>0</v>
      </c>
      <c r="AX49" s="88">
        <v>0</v>
      </c>
    </row>
    <row r="50" spans="1:50" s="198" customFormat="1" ht="36.75" customHeight="1" x14ac:dyDescent="0.2">
      <c r="A50" s="164"/>
      <c r="B50" s="97" t="s">
        <v>816</v>
      </c>
      <c r="C50" s="97" t="s">
        <v>1140</v>
      </c>
      <c r="D50" s="97" t="s">
        <v>1209</v>
      </c>
      <c r="E50" s="197" t="s">
        <v>1210</v>
      </c>
      <c r="F50" s="203">
        <v>2017730010041</v>
      </c>
      <c r="G50" s="199" t="s">
        <v>1211</v>
      </c>
      <c r="H50" s="191" t="s">
        <v>1218</v>
      </c>
      <c r="I50" s="197" t="s">
        <v>1219</v>
      </c>
      <c r="J50" s="195">
        <v>1</v>
      </c>
      <c r="K50" s="192" t="s">
        <v>1151</v>
      </c>
      <c r="L50" s="93">
        <f t="shared" si="0"/>
        <v>40000</v>
      </c>
      <c r="M50" s="93">
        <v>0</v>
      </c>
      <c r="N50" s="93">
        <v>40000</v>
      </c>
      <c r="O50" s="91">
        <v>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196" t="s">
        <v>896</v>
      </c>
      <c r="AE50" s="196" t="s">
        <v>1126</v>
      </c>
      <c r="AF50" s="415" t="s">
        <v>1368</v>
      </c>
      <c r="AG50" s="416">
        <f t="shared" si="1"/>
        <v>40000</v>
      </c>
      <c r="AH50" s="88">
        <v>0</v>
      </c>
      <c r="AI50" s="88">
        <v>40000</v>
      </c>
      <c r="AJ50" s="88">
        <v>0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0</v>
      </c>
      <c r="AS50" s="88">
        <v>0</v>
      </c>
      <c r="AT50" s="88">
        <v>0</v>
      </c>
      <c r="AU50" s="88">
        <v>0</v>
      </c>
      <c r="AV50" s="88">
        <v>0</v>
      </c>
      <c r="AW50" s="88">
        <v>0</v>
      </c>
      <c r="AX50" s="88">
        <v>0</v>
      </c>
    </row>
    <row r="51" spans="1:50" s="198" customFormat="1" ht="36.75" customHeight="1" x14ac:dyDescent="0.2">
      <c r="A51" s="164"/>
      <c r="B51" s="97" t="s">
        <v>816</v>
      </c>
      <c r="C51" s="97" t="s">
        <v>1140</v>
      </c>
      <c r="D51" s="97" t="s">
        <v>1209</v>
      </c>
      <c r="E51" s="197" t="s">
        <v>1210</v>
      </c>
      <c r="F51" s="203">
        <v>2017730010041</v>
      </c>
      <c r="G51" s="199" t="s">
        <v>1211</v>
      </c>
      <c r="H51" s="191" t="s">
        <v>1220</v>
      </c>
      <c r="I51" s="197" t="s">
        <v>1221</v>
      </c>
      <c r="J51" s="195">
        <v>1</v>
      </c>
      <c r="K51" s="192" t="s">
        <v>1151</v>
      </c>
      <c r="L51" s="93">
        <f t="shared" si="0"/>
        <v>200000</v>
      </c>
      <c r="M51" s="93">
        <v>200000</v>
      </c>
      <c r="N51" s="93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196" t="s">
        <v>896</v>
      </c>
      <c r="AE51" s="196" t="s">
        <v>1126</v>
      </c>
      <c r="AF51" s="415" t="s">
        <v>1368</v>
      </c>
      <c r="AG51" s="416">
        <f t="shared" si="1"/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  <c r="AM51" s="88">
        <v>0</v>
      </c>
      <c r="AN51" s="88">
        <v>0</v>
      </c>
      <c r="AO51" s="88">
        <v>0</v>
      </c>
      <c r="AP51" s="88">
        <v>0</v>
      </c>
      <c r="AQ51" s="88">
        <v>0</v>
      </c>
      <c r="AR51" s="88">
        <v>0</v>
      </c>
      <c r="AS51" s="88">
        <v>0</v>
      </c>
      <c r="AT51" s="88">
        <v>0</v>
      </c>
      <c r="AU51" s="88">
        <v>0</v>
      </c>
      <c r="AV51" s="88">
        <v>0</v>
      </c>
      <c r="AW51" s="88">
        <v>0</v>
      </c>
      <c r="AX51" s="88">
        <v>0</v>
      </c>
    </row>
    <row r="52" spans="1:50" s="164" customFormat="1" ht="63" customHeight="1" x14ac:dyDescent="0.2">
      <c r="B52" s="97" t="s">
        <v>816</v>
      </c>
      <c r="C52" s="97" t="s">
        <v>1140</v>
      </c>
      <c r="D52" s="97" t="s">
        <v>1209</v>
      </c>
      <c r="E52" s="197" t="s">
        <v>1210</v>
      </c>
      <c r="F52" s="203">
        <v>2017730010041</v>
      </c>
      <c r="G52" s="199" t="s">
        <v>1211</v>
      </c>
      <c r="H52" s="191" t="s">
        <v>1222</v>
      </c>
      <c r="I52" s="197" t="s">
        <v>1223</v>
      </c>
      <c r="J52" s="195">
        <v>23</v>
      </c>
      <c r="K52" s="192" t="s">
        <v>1151</v>
      </c>
      <c r="L52" s="93">
        <f t="shared" si="0"/>
        <v>35000</v>
      </c>
      <c r="M52" s="93">
        <v>0</v>
      </c>
      <c r="N52" s="93">
        <v>35000</v>
      </c>
      <c r="O52" s="91">
        <v>0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196" t="s">
        <v>896</v>
      </c>
      <c r="AE52" s="196" t="s">
        <v>1126</v>
      </c>
      <c r="AF52" s="415" t="s">
        <v>1368</v>
      </c>
      <c r="AG52" s="416">
        <f t="shared" si="1"/>
        <v>26400</v>
      </c>
      <c r="AH52" s="88">
        <v>0</v>
      </c>
      <c r="AI52" s="88">
        <v>26400</v>
      </c>
      <c r="AJ52" s="88">
        <v>0</v>
      </c>
      <c r="AK52" s="88">
        <v>0</v>
      </c>
      <c r="AL52" s="88">
        <v>0</v>
      </c>
      <c r="AM52" s="88">
        <v>0</v>
      </c>
      <c r="AN52" s="88">
        <v>0</v>
      </c>
      <c r="AO52" s="88">
        <v>0</v>
      </c>
      <c r="AP52" s="88">
        <v>0</v>
      </c>
      <c r="AQ52" s="88">
        <v>0</v>
      </c>
      <c r="AR52" s="88">
        <v>0</v>
      </c>
      <c r="AS52" s="88">
        <v>0</v>
      </c>
      <c r="AT52" s="88">
        <v>0</v>
      </c>
      <c r="AU52" s="88">
        <v>0</v>
      </c>
      <c r="AV52" s="88">
        <v>0</v>
      </c>
      <c r="AW52" s="88">
        <v>0</v>
      </c>
      <c r="AX52" s="88">
        <v>0</v>
      </c>
    </row>
    <row r="53" spans="1:50" s="380" customFormat="1" ht="56.25" customHeight="1" thickBot="1" x14ac:dyDescent="0.25">
      <c r="B53" s="419" t="s">
        <v>816</v>
      </c>
      <c r="C53" s="419" t="s">
        <v>1140</v>
      </c>
      <c r="D53" s="419" t="s">
        <v>1209</v>
      </c>
      <c r="E53" s="431" t="s">
        <v>1210</v>
      </c>
      <c r="F53" s="421">
        <v>2017730010041</v>
      </c>
      <c r="G53" s="428" t="s">
        <v>1211</v>
      </c>
      <c r="H53" s="384" t="s">
        <v>1224</v>
      </c>
      <c r="I53" s="431" t="s">
        <v>1225</v>
      </c>
      <c r="J53" s="385">
        <v>1</v>
      </c>
      <c r="K53" s="386" t="s">
        <v>1151</v>
      </c>
      <c r="L53" s="387">
        <f t="shared" si="0"/>
        <v>35000</v>
      </c>
      <c r="M53" s="387">
        <v>0</v>
      </c>
      <c r="N53" s="387">
        <v>35000</v>
      </c>
      <c r="O53" s="388">
        <v>0</v>
      </c>
      <c r="P53" s="388">
        <v>0</v>
      </c>
      <c r="Q53" s="388">
        <v>0</v>
      </c>
      <c r="R53" s="388">
        <v>0</v>
      </c>
      <c r="S53" s="388">
        <v>0</v>
      </c>
      <c r="T53" s="388">
        <v>0</v>
      </c>
      <c r="U53" s="388">
        <v>0</v>
      </c>
      <c r="V53" s="388">
        <v>0</v>
      </c>
      <c r="W53" s="388">
        <v>0</v>
      </c>
      <c r="X53" s="388">
        <v>0</v>
      </c>
      <c r="Y53" s="388">
        <v>0</v>
      </c>
      <c r="Z53" s="388">
        <v>0</v>
      </c>
      <c r="AA53" s="388">
        <v>0</v>
      </c>
      <c r="AB53" s="388">
        <v>0</v>
      </c>
      <c r="AC53" s="388">
        <v>0</v>
      </c>
      <c r="AD53" s="389" t="s">
        <v>896</v>
      </c>
      <c r="AE53" s="389" t="s">
        <v>1126</v>
      </c>
      <c r="AF53" s="383" t="s">
        <v>1368</v>
      </c>
      <c r="AG53" s="390">
        <f t="shared" si="1"/>
        <v>28000</v>
      </c>
      <c r="AH53" s="391">
        <v>0</v>
      </c>
      <c r="AI53" s="391">
        <v>28000</v>
      </c>
      <c r="AJ53" s="391">
        <v>0</v>
      </c>
      <c r="AK53" s="391">
        <v>0</v>
      </c>
      <c r="AL53" s="391">
        <v>0</v>
      </c>
      <c r="AM53" s="391">
        <v>0</v>
      </c>
      <c r="AN53" s="391">
        <v>0</v>
      </c>
      <c r="AO53" s="391">
        <v>0</v>
      </c>
      <c r="AP53" s="391">
        <v>0</v>
      </c>
      <c r="AQ53" s="391">
        <v>0</v>
      </c>
      <c r="AR53" s="391">
        <v>0</v>
      </c>
      <c r="AS53" s="391">
        <v>0</v>
      </c>
      <c r="AT53" s="391">
        <v>0</v>
      </c>
      <c r="AU53" s="391">
        <v>0</v>
      </c>
      <c r="AV53" s="391">
        <v>0</v>
      </c>
      <c r="AW53" s="391">
        <v>0</v>
      </c>
      <c r="AX53" s="391">
        <v>0</v>
      </c>
    </row>
    <row r="54" spans="1:50" s="164" customFormat="1" ht="54" customHeight="1" x14ac:dyDescent="0.2">
      <c r="B54" s="435" t="s">
        <v>1226</v>
      </c>
      <c r="C54" s="436" t="s">
        <v>1227</v>
      </c>
      <c r="D54" s="437" t="s">
        <v>1228</v>
      </c>
      <c r="E54" s="406" t="s">
        <v>1229</v>
      </c>
      <c r="F54" s="430"/>
      <c r="G54" s="438" t="s">
        <v>1230</v>
      </c>
      <c r="H54" s="407" t="s">
        <v>1231</v>
      </c>
      <c r="I54" s="439" t="s">
        <v>1232</v>
      </c>
      <c r="J54" s="410">
        <v>15</v>
      </c>
      <c r="K54" s="411" t="s">
        <v>1233</v>
      </c>
      <c r="L54" s="412">
        <f t="shared" si="0"/>
        <v>0</v>
      </c>
      <c r="M54" s="412">
        <v>0</v>
      </c>
      <c r="N54" s="412">
        <v>0</v>
      </c>
      <c r="O54" s="413">
        <v>0</v>
      </c>
      <c r="P54" s="413">
        <v>0</v>
      </c>
      <c r="Q54" s="413">
        <v>0</v>
      </c>
      <c r="R54" s="413">
        <v>0</v>
      </c>
      <c r="S54" s="413">
        <v>0</v>
      </c>
      <c r="T54" s="413">
        <v>0</v>
      </c>
      <c r="U54" s="413">
        <v>0</v>
      </c>
      <c r="V54" s="413">
        <v>0</v>
      </c>
      <c r="W54" s="413">
        <v>0</v>
      </c>
      <c r="X54" s="413">
        <v>0</v>
      </c>
      <c r="Y54" s="413">
        <v>0</v>
      </c>
      <c r="Z54" s="413">
        <v>0</v>
      </c>
      <c r="AA54" s="413">
        <v>0</v>
      </c>
      <c r="AB54" s="413">
        <v>0</v>
      </c>
      <c r="AC54" s="413">
        <v>0</v>
      </c>
      <c r="AD54" s="414" t="s">
        <v>896</v>
      </c>
      <c r="AE54" s="414" t="s">
        <v>1126</v>
      </c>
      <c r="AF54" s="440" t="s">
        <v>1369</v>
      </c>
      <c r="AG54" s="416">
        <v>0</v>
      </c>
      <c r="AH54" s="417">
        <v>0</v>
      </c>
      <c r="AI54" s="417">
        <v>0</v>
      </c>
      <c r="AJ54" s="417">
        <v>0</v>
      </c>
      <c r="AK54" s="417">
        <v>0</v>
      </c>
      <c r="AL54" s="417">
        <v>0</v>
      </c>
      <c r="AM54" s="417">
        <v>0</v>
      </c>
      <c r="AN54" s="417">
        <v>0</v>
      </c>
      <c r="AO54" s="417">
        <v>0</v>
      </c>
      <c r="AP54" s="417">
        <v>0</v>
      </c>
      <c r="AQ54" s="417">
        <v>0</v>
      </c>
      <c r="AR54" s="417">
        <v>0</v>
      </c>
      <c r="AS54" s="417">
        <v>0</v>
      </c>
      <c r="AT54" s="417">
        <v>0</v>
      </c>
      <c r="AU54" s="417">
        <v>0</v>
      </c>
      <c r="AV54" s="417">
        <v>0</v>
      </c>
      <c r="AW54" s="417">
        <v>0</v>
      </c>
      <c r="AX54" s="417">
        <v>0</v>
      </c>
    </row>
    <row r="55" spans="1:50" s="380" customFormat="1" ht="46.5" customHeight="1" thickBot="1" x14ac:dyDescent="0.25">
      <c r="B55" s="441" t="s">
        <v>1226</v>
      </c>
      <c r="C55" s="442" t="s">
        <v>1227</v>
      </c>
      <c r="D55" s="443" t="s">
        <v>1234</v>
      </c>
      <c r="E55" s="444" t="s">
        <v>1235</v>
      </c>
      <c r="F55" s="443"/>
      <c r="G55" s="445" t="s">
        <v>1230</v>
      </c>
      <c r="H55" s="384" t="s">
        <v>1236</v>
      </c>
      <c r="I55" s="446" t="s">
        <v>1237</v>
      </c>
      <c r="J55" s="385">
        <v>1</v>
      </c>
      <c r="K55" s="386" t="s">
        <v>1233</v>
      </c>
      <c r="L55" s="387">
        <f t="shared" si="0"/>
        <v>0</v>
      </c>
      <c r="M55" s="387">
        <v>0</v>
      </c>
      <c r="N55" s="387">
        <v>0</v>
      </c>
      <c r="O55" s="388">
        <v>0</v>
      </c>
      <c r="P55" s="388">
        <v>0</v>
      </c>
      <c r="Q55" s="388">
        <v>0</v>
      </c>
      <c r="R55" s="388">
        <v>0</v>
      </c>
      <c r="S55" s="388">
        <v>0</v>
      </c>
      <c r="T55" s="388">
        <v>0</v>
      </c>
      <c r="U55" s="388">
        <v>0</v>
      </c>
      <c r="V55" s="388">
        <v>0</v>
      </c>
      <c r="W55" s="388">
        <v>0</v>
      </c>
      <c r="X55" s="388">
        <v>0</v>
      </c>
      <c r="Y55" s="388">
        <v>0</v>
      </c>
      <c r="Z55" s="388">
        <v>0</v>
      </c>
      <c r="AA55" s="388">
        <v>0</v>
      </c>
      <c r="AB55" s="388">
        <v>0</v>
      </c>
      <c r="AC55" s="388">
        <v>0</v>
      </c>
      <c r="AD55" s="389" t="s">
        <v>896</v>
      </c>
      <c r="AE55" s="389" t="s">
        <v>1126</v>
      </c>
      <c r="AF55" s="444" t="s">
        <v>1369</v>
      </c>
      <c r="AG55" s="390">
        <v>0</v>
      </c>
      <c r="AH55" s="391">
        <v>0</v>
      </c>
      <c r="AI55" s="391">
        <v>0</v>
      </c>
      <c r="AJ55" s="391">
        <v>0</v>
      </c>
      <c r="AK55" s="391">
        <v>0</v>
      </c>
      <c r="AL55" s="391">
        <v>0</v>
      </c>
      <c r="AM55" s="391">
        <v>0</v>
      </c>
      <c r="AN55" s="391">
        <v>0</v>
      </c>
      <c r="AO55" s="391">
        <v>0</v>
      </c>
      <c r="AP55" s="391">
        <v>0</v>
      </c>
      <c r="AQ55" s="391">
        <v>0</v>
      </c>
      <c r="AR55" s="391">
        <v>0</v>
      </c>
      <c r="AS55" s="391">
        <v>0</v>
      </c>
      <c r="AT55" s="391">
        <v>0</v>
      </c>
      <c r="AU55" s="391">
        <v>0</v>
      </c>
      <c r="AV55" s="391">
        <v>0</v>
      </c>
      <c r="AW55" s="391">
        <v>0</v>
      </c>
      <c r="AX55" s="391">
        <v>0</v>
      </c>
    </row>
    <row r="56" spans="1:50" s="198" customFormat="1" ht="90.75" customHeight="1" x14ac:dyDescent="0.2">
      <c r="A56" s="164"/>
      <c r="B56" s="435" t="s">
        <v>1226</v>
      </c>
      <c r="C56" s="436" t="s">
        <v>1227</v>
      </c>
      <c r="D56" s="437" t="s">
        <v>1238</v>
      </c>
      <c r="E56" s="439" t="s">
        <v>1239</v>
      </c>
      <c r="F56" s="447">
        <v>2017730010044</v>
      </c>
      <c r="G56" s="438" t="s">
        <v>1240</v>
      </c>
      <c r="H56" s="407" t="s">
        <v>1241</v>
      </c>
      <c r="I56" s="439" t="s">
        <v>1242</v>
      </c>
      <c r="J56" s="410">
        <v>25</v>
      </c>
      <c r="K56" s="411" t="s">
        <v>1243</v>
      </c>
      <c r="L56" s="412">
        <f t="shared" si="0"/>
        <v>40000</v>
      </c>
      <c r="M56" s="412">
        <v>0</v>
      </c>
      <c r="N56" s="412">
        <v>40000</v>
      </c>
      <c r="O56" s="413">
        <v>0</v>
      </c>
      <c r="P56" s="413">
        <v>0</v>
      </c>
      <c r="Q56" s="413">
        <v>0</v>
      </c>
      <c r="R56" s="413">
        <v>0</v>
      </c>
      <c r="S56" s="413">
        <v>0</v>
      </c>
      <c r="T56" s="413">
        <v>0</v>
      </c>
      <c r="U56" s="413">
        <v>0</v>
      </c>
      <c r="V56" s="413">
        <v>0</v>
      </c>
      <c r="W56" s="413">
        <v>0</v>
      </c>
      <c r="X56" s="413">
        <v>0</v>
      </c>
      <c r="Y56" s="413">
        <v>0</v>
      </c>
      <c r="Z56" s="413">
        <v>0</v>
      </c>
      <c r="AA56" s="413">
        <v>0</v>
      </c>
      <c r="AB56" s="413">
        <v>0</v>
      </c>
      <c r="AC56" s="413">
        <v>0</v>
      </c>
      <c r="AD56" s="414" t="s">
        <v>896</v>
      </c>
      <c r="AE56" s="414" t="s">
        <v>1126</v>
      </c>
      <c r="AF56" s="440" t="s">
        <v>1244</v>
      </c>
      <c r="AG56" s="416">
        <v>40000</v>
      </c>
      <c r="AH56" s="417">
        <v>0</v>
      </c>
      <c r="AI56" s="416">
        <v>40000</v>
      </c>
      <c r="AJ56" s="417">
        <v>0</v>
      </c>
      <c r="AK56" s="417">
        <v>0</v>
      </c>
      <c r="AL56" s="417">
        <v>0</v>
      </c>
      <c r="AM56" s="417">
        <v>0</v>
      </c>
      <c r="AN56" s="417">
        <v>0</v>
      </c>
      <c r="AO56" s="417">
        <v>0</v>
      </c>
      <c r="AP56" s="417">
        <v>0</v>
      </c>
      <c r="AQ56" s="417">
        <v>0</v>
      </c>
      <c r="AR56" s="417">
        <v>0</v>
      </c>
      <c r="AS56" s="417">
        <v>0</v>
      </c>
      <c r="AT56" s="417">
        <v>0</v>
      </c>
      <c r="AU56" s="417">
        <v>0</v>
      </c>
      <c r="AV56" s="417">
        <v>0</v>
      </c>
      <c r="AW56" s="417">
        <v>0</v>
      </c>
      <c r="AX56" s="417">
        <v>0</v>
      </c>
    </row>
    <row r="57" spans="1:50" s="198" customFormat="1" ht="48.75" customHeight="1" x14ac:dyDescent="0.2">
      <c r="A57" s="164"/>
      <c r="B57" s="43" t="s">
        <v>1226</v>
      </c>
      <c r="C57" s="104" t="s">
        <v>1227</v>
      </c>
      <c r="D57" s="209" t="s">
        <v>1238</v>
      </c>
      <c r="E57" s="94" t="s">
        <v>1239</v>
      </c>
      <c r="F57" s="211">
        <v>2017730010044</v>
      </c>
      <c r="G57" s="210" t="s">
        <v>1240</v>
      </c>
      <c r="H57" s="191" t="s">
        <v>1245</v>
      </c>
      <c r="I57" s="94" t="s">
        <v>1246</v>
      </c>
      <c r="J57" s="195">
        <v>2100</v>
      </c>
      <c r="K57" s="192" t="s">
        <v>1243</v>
      </c>
      <c r="L57" s="93">
        <f t="shared" si="0"/>
        <v>40000</v>
      </c>
      <c r="M57" s="93">
        <v>0</v>
      </c>
      <c r="N57" s="93">
        <v>40000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196" t="s">
        <v>896</v>
      </c>
      <c r="AE57" s="196" t="s">
        <v>1126</v>
      </c>
      <c r="AF57" s="134" t="s">
        <v>1244</v>
      </c>
      <c r="AG57" s="193">
        <v>40000</v>
      </c>
      <c r="AH57" s="88">
        <v>0</v>
      </c>
      <c r="AI57" s="193">
        <v>40000</v>
      </c>
      <c r="AJ57" s="88">
        <v>0</v>
      </c>
      <c r="AK57" s="88">
        <v>0</v>
      </c>
      <c r="AL57" s="88">
        <v>0</v>
      </c>
      <c r="AM57" s="88">
        <v>0</v>
      </c>
      <c r="AN57" s="88">
        <v>0</v>
      </c>
      <c r="AO57" s="88">
        <v>0</v>
      </c>
      <c r="AP57" s="88">
        <v>0</v>
      </c>
      <c r="AQ57" s="88">
        <v>0</v>
      </c>
      <c r="AR57" s="88">
        <v>0</v>
      </c>
      <c r="AS57" s="88">
        <v>0</v>
      </c>
      <c r="AT57" s="88">
        <v>0</v>
      </c>
      <c r="AU57" s="88">
        <v>0</v>
      </c>
      <c r="AV57" s="88">
        <v>0</v>
      </c>
      <c r="AW57" s="88">
        <v>0</v>
      </c>
      <c r="AX57" s="88">
        <v>0</v>
      </c>
    </row>
    <row r="58" spans="1:50" s="198" customFormat="1" ht="90.75" customHeight="1" x14ac:dyDescent="0.2">
      <c r="A58" s="164"/>
      <c r="B58" s="43" t="s">
        <v>1226</v>
      </c>
      <c r="C58" s="104" t="s">
        <v>1227</v>
      </c>
      <c r="D58" s="209" t="s">
        <v>1238</v>
      </c>
      <c r="E58" s="94" t="s">
        <v>1239</v>
      </c>
      <c r="F58" s="211">
        <v>2017730010044</v>
      </c>
      <c r="G58" s="210" t="s">
        <v>1240</v>
      </c>
      <c r="H58" s="191" t="s">
        <v>1247</v>
      </c>
      <c r="I58" s="94" t="s">
        <v>1248</v>
      </c>
      <c r="J58" s="195">
        <v>1</v>
      </c>
      <c r="K58" s="192" t="s">
        <v>1243</v>
      </c>
      <c r="L58" s="93">
        <f t="shared" si="0"/>
        <v>134400</v>
      </c>
      <c r="M58" s="93">
        <v>0</v>
      </c>
      <c r="N58" s="93">
        <v>134400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196" t="s">
        <v>896</v>
      </c>
      <c r="AE58" s="196" t="s">
        <v>1126</v>
      </c>
      <c r="AF58" s="134" t="s">
        <v>1244</v>
      </c>
      <c r="AG58" s="193">
        <v>77380</v>
      </c>
      <c r="AH58" s="88">
        <v>0</v>
      </c>
      <c r="AI58" s="193">
        <v>77380</v>
      </c>
      <c r="AJ58" s="88">
        <v>0</v>
      </c>
      <c r="AK58" s="88">
        <v>0</v>
      </c>
      <c r="AL58" s="88">
        <v>0</v>
      </c>
      <c r="AM58" s="88">
        <v>0</v>
      </c>
      <c r="AN58" s="88">
        <v>0</v>
      </c>
      <c r="AO58" s="88">
        <v>0</v>
      </c>
      <c r="AP58" s="88">
        <v>0</v>
      </c>
      <c r="AQ58" s="88">
        <v>0</v>
      </c>
      <c r="AR58" s="88">
        <v>0</v>
      </c>
      <c r="AS58" s="88">
        <v>0</v>
      </c>
      <c r="AT58" s="88">
        <v>0</v>
      </c>
      <c r="AU58" s="88">
        <v>0</v>
      </c>
      <c r="AV58" s="88">
        <v>0</v>
      </c>
      <c r="AW58" s="88">
        <v>0</v>
      </c>
      <c r="AX58" s="88">
        <v>0</v>
      </c>
    </row>
    <row r="59" spans="1:50" s="164" customFormat="1" ht="90.75" customHeight="1" x14ac:dyDescent="0.2">
      <c r="B59" s="43" t="s">
        <v>1226</v>
      </c>
      <c r="C59" s="104" t="s">
        <v>1227</v>
      </c>
      <c r="D59" s="209" t="s">
        <v>1238</v>
      </c>
      <c r="E59" s="94" t="s">
        <v>1239</v>
      </c>
      <c r="F59" s="211">
        <v>2017730010044</v>
      </c>
      <c r="G59" s="210" t="s">
        <v>1240</v>
      </c>
      <c r="H59" s="191" t="s">
        <v>1249</v>
      </c>
      <c r="I59" s="94" t="s">
        <v>1250</v>
      </c>
      <c r="J59" s="195">
        <v>1</v>
      </c>
      <c r="K59" s="192" t="s">
        <v>1243</v>
      </c>
      <c r="L59" s="93">
        <f t="shared" si="0"/>
        <v>20000</v>
      </c>
      <c r="M59" s="93">
        <v>0</v>
      </c>
      <c r="N59" s="93">
        <v>20000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196" t="s">
        <v>896</v>
      </c>
      <c r="AE59" s="196" t="s">
        <v>1126</v>
      </c>
      <c r="AF59" s="134" t="s">
        <v>1244</v>
      </c>
      <c r="AG59" s="193"/>
      <c r="AH59" s="88">
        <v>0</v>
      </c>
      <c r="AI59" s="193"/>
      <c r="AJ59" s="88">
        <v>0</v>
      </c>
      <c r="AK59" s="88">
        <v>0</v>
      </c>
      <c r="AL59" s="88">
        <v>0</v>
      </c>
      <c r="AM59" s="88">
        <v>0</v>
      </c>
      <c r="AN59" s="88">
        <v>0</v>
      </c>
      <c r="AO59" s="88">
        <v>0</v>
      </c>
      <c r="AP59" s="88">
        <v>0</v>
      </c>
      <c r="AQ59" s="88">
        <v>0</v>
      </c>
      <c r="AR59" s="88">
        <v>0</v>
      </c>
      <c r="AS59" s="88">
        <v>0</v>
      </c>
      <c r="AT59" s="88">
        <v>0</v>
      </c>
      <c r="AU59" s="88">
        <v>0</v>
      </c>
      <c r="AV59" s="88">
        <v>0</v>
      </c>
      <c r="AW59" s="88">
        <v>0</v>
      </c>
      <c r="AX59" s="88">
        <v>0</v>
      </c>
    </row>
    <row r="60" spans="1:50" s="380" customFormat="1" ht="90.75" customHeight="1" thickBot="1" x14ac:dyDescent="0.25">
      <c r="B60" s="441" t="s">
        <v>1226</v>
      </c>
      <c r="C60" s="442" t="s">
        <v>1227</v>
      </c>
      <c r="D60" s="443" t="s">
        <v>1238</v>
      </c>
      <c r="E60" s="446" t="s">
        <v>1239</v>
      </c>
      <c r="F60" s="448">
        <v>2017730010044</v>
      </c>
      <c r="G60" s="445" t="s">
        <v>1240</v>
      </c>
      <c r="H60" s="384" t="s">
        <v>1251</v>
      </c>
      <c r="I60" s="446" t="s">
        <v>1252</v>
      </c>
      <c r="J60" s="385">
        <v>1</v>
      </c>
      <c r="K60" s="386" t="s">
        <v>1243</v>
      </c>
      <c r="L60" s="387">
        <f t="shared" si="0"/>
        <v>20000</v>
      </c>
      <c r="M60" s="387">
        <v>0</v>
      </c>
      <c r="N60" s="387">
        <v>20000</v>
      </c>
      <c r="O60" s="388">
        <v>0</v>
      </c>
      <c r="P60" s="388">
        <v>0</v>
      </c>
      <c r="Q60" s="388">
        <v>0</v>
      </c>
      <c r="R60" s="388">
        <v>0</v>
      </c>
      <c r="S60" s="388">
        <v>0</v>
      </c>
      <c r="T60" s="388">
        <v>0</v>
      </c>
      <c r="U60" s="388">
        <v>0</v>
      </c>
      <c r="V60" s="388">
        <v>0</v>
      </c>
      <c r="W60" s="388">
        <v>0</v>
      </c>
      <c r="X60" s="388">
        <v>0</v>
      </c>
      <c r="Y60" s="388">
        <v>0</v>
      </c>
      <c r="Z60" s="388">
        <v>0</v>
      </c>
      <c r="AA60" s="388">
        <v>0</v>
      </c>
      <c r="AB60" s="388">
        <v>0</v>
      </c>
      <c r="AC60" s="388">
        <v>0</v>
      </c>
      <c r="AD60" s="389" t="s">
        <v>896</v>
      </c>
      <c r="AE60" s="389" t="s">
        <v>1126</v>
      </c>
      <c r="AF60" s="444" t="s">
        <v>1244</v>
      </c>
      <c r="AG60" s="390">
        <v>20000</v>
      </c>
      <c r="AH60" s="391">
        <v>0</v>
      </c>
      <c r="AI60" s="390">
        <v>20000</v>
      </c>
      <c r="AJ60" s="391">
        <v>0</v>
      </c>
      <c r="AK60" s="391">
        <v>0</v>
      </c>
      <c r="AL60" s="391">
        <v>0</v>
      </c>
      <c r="AM60" s="391">
        <v>0</v>
      </c>
      <c r="AN60" s="391">
        <v>0</v>
      </c>
      <c r="AO60" s="391">
        <v>0</v>
      </c>
      <c r="AP60" s="391">
        <v>0</v>
      </c>
      <c r="AQ60" s="391">
        <v>0</v>
      </c>
      <c r="AR60" s="391">
        <v>0</v>
      </c>
      <c r="AS60" s="391">
        <v>0</v>
      </c>
      <c r="AT60" s="391">
        <v>0</v>
      </c>
      <c r="AU60" s="391">
        <v>0</v>
      </c>
      <c r="AV60" s="391">
        <v>0</v>
      </c>
      <c r="AW60" s="391">
        <v>0</v>
      </c>
      <c r="AX60" s="391">
        <v>0</v>
      </c>
    </row>
    <row r="61" spans="1:50" s="164" customFormat="1" ht="90.75" customHeight="1" x14ac:dyDescent="0.2">
      <c r="B61" s="435" t="s">
        <v>1226</v>
      </c>
      <c r="C61" s="436" t="s">
        <v>1227</v>
      </c>
      <c r="D61" s="437" t="s">
        <v>1253</v>
      </c>
      <c r="E61" s="439" t="s">
        <v>1254</v>
      </c>
      <c r="F61" s="447">
        <v>2017730010044</v>
      </c>
      <c r="G61" s="438" t="s">
        <v>1240</v>
      </c>
      <c r="H61" s="407" t="s">
        <v>1255</v>
      </c>
      <c r="I61" s="439" t="s">
        <v>1256</v>
      </c>
      <c r="J61" s="410">
        <v>1</v>
      </c>
      <c r="K61" s="411" t="s">
        <v>1243</v>
      </c>
      <c r="L61" s="412">
        <f t="shared" si="0"/>
        <v>0</v>
      </c>
      <c r="M61" s="412">
        <v>0</v>
      </c>
      <c r="N61" s="412">
        <v>0</v>
      </c>
      <c r="O61" s="413">
        <v>0</v>
      </c>
      <c r="P61" s="413">
        <v>0</v>
      </c>
      <c r="Q61" s="413">
        <v>0</v>
      </c>
      <c r="R61" s="413">
        <v>0</v>
      </c>
      <c r="S61" s="413">
        <v>0</v>
      </c>
      <c r="T61" s="413">
        <v>0</v>
      </c>
      <c r="U61" s="413">
        <v>0</v>
      </c>
      <c r="V61" s="413">
        <v>0</v>
      </c>
      <c r="W61" s="413">
        <v>0</v>
      </c>
      <c r="X61" s="413">
        <v>0</v>
      </c>
      <c r="Y61" s="413">
        <v>0</v>
      </c>
      <c r="Z61" s="413">
        <v>0</v>
      </c>
      <c r="AA61" s="413">
        <v>0</v>
      </c>
      <c r="AB61" s="413">
        <v>0</v>
      </c>
      <c r="AC61" s="413">
        <v>0</v>
      </c>
      <c r="AD61" s="414" t="s">
        <v>896</v>
      </c>
      <c r="AE61" s="414" t="s">
        <v>1126</v>
      </c>
      <c r="AF61" s="440" t="s">
        <v>1244</v>
      </c>
      <c r="AG61" s="416">
        <v>0</v>
      </c>
      <c r="AH61" s="417">
        <v>0</v>
      </c>
      <c r="AI61" s="417">
        <v>0</v>
      </c>
      <c r="AJ61" s="417">
        <v>0</v>
      </c>
      <c r="AK61" s="417">
        <v>0</v>
      </c>
      <c r="AL61" s="417">
        <v>0</v>
      </c>
      <c r="AM61" s="417">
        <v>0</v>
      </c>
      <c r="AN61" s="417">
        <v>0</v>
      </c>
      <c r="AO61" s="417">
        <v>0</v>
      </c>
      <c r="AP61" s="417">
        <v>0</v>
      </c>
      <c r="AQ61" s="417">
        <v>0</v>
      </c>
      <c r="AR61" s="417">
        <v>0</v>
      </c>
      <c r="AS61" s="417">
        <v>0</v>
      </c>
      <c r="AT61" s="417">
        <v>0</v>
      </c>
      <c r="AU61" s="417">
        <v>0</v>
      </c>
      <c r="AV61" s="417">
        <v>0</v>
      </c>
      <c r="AW61" s="417">
        <v>0</v>
      </c>
      <c r="AX61" s="417">
        <v>0</v>
      </c>
    </row>
    <row r="62" spans="1:50" s="164" customFormat="1" ht="90.75" customHeight="1" x14ac:dyDescent="0.2">
      <c r="B62" s="43" t="s">
        <v>1226</v>
      </c>
      <c r="C62" s="104" t="s">
        <v>1227</v>
      </c>
      <c r="D62" s="209" t="s">
        <v>1253</v>
      </c>
      <c r="E62" s="94" t="s">
        <v>1254</v>
      </c>
      <c r="F62" s="211">
        <v>2017730010044</v>
      </c>
      <c r="G62" s="210" t="s">
        <v>1240</v>
      </c>
      <c r="H62" s="191" t="s">
        <v>1257</v>
      </c>
      <c r="I62" s="94" t="s">
        <v>1258</v>
      </c>
      <c r="J62" s="195">
        <v>1</v>
      </c>
      <c r="K62" s="192" t="s">
        <v>1243</v>
      </c>
      <c r="L62" s="93">
        <f t="shared" si="0"/>
        <v>0</v>
      </c>
      <c r="M62" s="93">
        <v>0</v>
      </c>
      <c r="N62" s="93">
        <v>0</v>
      </c>
      <c r="O62" s="91">
        <v>0</v>
      </c>
      <c r="P62" s="91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196" t="s">
        <v>896</v>
      </c>
      <c r="AE62" s="196" t="s">
        <v>1126</v>
      </c>
      <c r="AF62" s="134" t="s">
        <v>1244</v>
      </c>
      <c r="AG62" s="193">
        <v>0</v>
      </c>
      <c r="AH62" s="88">
        <v>0</v>
      </c>
      <c r="AI62" s="88">
        <v>0</v>
      </c>
      <c r="AJ62" s="88">
        <v>0</v>
      </c>
      <c r="AK62" s="88">
        <v>0</v>
      </c>
      <c r="AL62" s="88">
        <v>0</v>
      </c>
      <c r="AM62" s="88">
        <v>0</v>
      </c>
      <c r="AN62" s="88">
        <v>0</v>
      </c>
      <c r="AO62" s="88">
        <v>0</v>
      </c>
      <c r="AP62" s="88">
        <v>0</v>
      </c>
      <c r="AQ62" s="88">
        <v>0</v>
      </c>
      <c r="AR62" s="88">
        <v>0</v>
      </c>
      <c r="AS62" s="88">
        <v>0</v>
      </c>
      <c r="AT62" s="88">
        <v>0</v>
      </c>
      <c r="AU62" s="88">
        <v>0</v>
      </c>
      <c r="AV62" s="88">
        <v>0</v>
      </c>
      <c r="AW62" s="88">
        <v>0</v>
      </c>
      <c r="AX62" s="88">
        <v>0</v>
      </c>
    </row>
    <row r="63" spans="1:50" s="198" customFormat="1" ht="95.25" customHeight="1" x14ac:dyDescent="0.2">
      <c r="A63" s="164"/>
      <c r="B63" s="43" t="s">
        <v>1226</v>
      </c>
      <c r="C63" s="104" t="s">
        <v>1227</v>
      </c>
      <c r="D63" s="209" t="s">
        <v>1253</v>
      </c>
      <c r="E63" s="94" t="s">
        <v>1254</v>
      </c>
      <c r="F63" s="211">
        <v>2017730010044</v>
      </c>
      <c r="G63" s="210" t="s">
        <v>1240</v>
      </c>
      <c r="H63" s="191" t="s">
        <v>1259</v>
      </c>
      <c r="I63" s="94" t="s">
        <v>1260</v>
      </c>
      <c r="J63" s="195">
        <v>1</v>
      </c>
      <c r="K63" s="192" t="s">
        <v>1243</v>
      </c>
      <c r="L63" s="93">
        <f t="shared" si="0"/>
        <v>0</v>
      </c>
      <c r="M63" s="93">
        <v>0</v>
      </c>
      <c r="N63" s="93">
        <v>0</v>
      </c>
      <c r="O63" s="91">
        <v>0</v>
      </c>
      <c r="P63" s="91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196" t="s">
        <v>896</v>
      </c>
      <c r="AE63" s="196" t="s">
        <v>1126</v>
      </c>
      <c r="AF63" s="134" t="s">
        <v>1244</v>
      </c>
      <c r="AG63" s="193">
        <v>0</v>
      </c>
      <c r="AH63" s="88">
        <v>0</v>
      </c>
      <c r="AI63" s="88">
        <v>0</v>
      </c>
      <c r="AJ63" s="88">
        <v>0</v>
      </c>
      <c r="AK63" s="88">
        <v>0</v>
      </c>
      <c r="AL63" s="88">
        <v>0</v>
      </c>
      <c r="AM63" s="88">
        <v>0</v>
      </c>
      <c r="AN63" s="88">
        <v>0</v>
      </c>
      <c r="AO63" s="88">
        <v>0</v>
      </c>
      <c r="AP63" s="88">
        <v>0</v>
      </c>
      <c r="AQ63" s="88">
        <v>0</v>
      </c>
      <c r="AR63" s="88">
        <v>0</v>
      </c>
      <c r="AS63" s="88">
        <v>0</v>
      </c>
      <c r="AT63" s="88">
        <v>0</v>
      </c>
      <c r="AU63" s="88">
        <v>0</v>
      </c>
      <c r="AV63" s="88">
        <v>0</v>
      </c>
      <c r="AW63" s="88">
        <v>0</v>
      </c>
      <c r="AX63" s="88">
        <v>0</v>
      </c>
    </row>
    <row r="64" spans="1:50" s="198" customFormat="1" ht="95.25" customHeight="1" x14ac:dyDescent="0.2">
      <c r="A64" s="164"/>
      <c r="B64" s="43" t="s">
        <v>1226</v>
      </c>
      <c r="C64" s="104" t="s">
        <v>1227</v>
      </c>
      <c r="D64" s="209" t="s">
        <v>1253</v>
      </c>
      <c r="E64" s="94" t="s">
        <v>1254</v>
      </c>
      <c r="F64" s="211">
        <v>2017730010044</v>
      </c>
      <c r="G64" s="210" t="s">
        <v>1240</v>
      </c>
      <c r="H64" s="191" t="s">
        <v>1261</v>
      </c>
      <c r="I64" s="94" t="s">
        <v>1262</v>
      </c>
      <c r="J64" s="195">
        <v>7</v>
      </c>
      <c r="K64" s="192" t="s">
        <v>1243</v>
      </c>
      <c r="L64" s="93">
        <f t="shared" si="0"/>
        <v>0</v>
      </c>
      <c r="M64" s="93">
        <v>0</v>
      </c>
      <c r="N64" s="93">
        <v>0</v>
      </c>
      <c r="O64" s="91">
        <v>0</v>
      </c>
      <c r="P64" s="91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196" t="s">
        <v>896</v>
      </c>
      <c r="AE64" s="196" t="s">
        <v>1126</v>
      </c>
      <c r="AF64" s="134" t="s">
        <v>1244</v>
      </c>
      <c r="AG64" s="193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v>0</v>
      </c>
      <c r="AO64" s="88">
        <v>0</v>
      </c>
      <c r="AP64" s="88">
        <v>0</v>
      </c>
      <c r="AQ64" s="88">
        <v>0</v>
      </c>
      <c r="AR64" s="88">
        <v>0</v>
      </c>
      <c r="AS64" s="88">
        <v>0</v>
      </c>
      <c r="AT64" s="88">
        <v>0</v>
      </c>
      <c r="AU64" s="88">
        <v>0</v>
      </c>
      <c r="AV64" s="88">
        <v>0</v>
      </c>
      <c r="AW64" s="88">
        <v>0</v>
      </c>
      <c r="AX64" s="88">
        <v>0</v>
      </c>
    </row>
    <row r="65" spans="1:50" s="198" customFormat="1" ht="42.75" customHeight="1" x14ac:dyDescent="0.2">
      <c r="A65" s="164"/>
      <c r="B65" s="43" t="s">
        <v>816</v>
      </c>
      <c r="C65" s="104" t="s">
        <v>1140</v>
      </c>
      <c r="D65" s="209" t="s">
        <v>1370</v>
      </c>
      <c r="E65" s="449" t="s">
        <v>1371</v>
      </c>
      <c r="F65" s="211">
        <v>2016730010019</v>
      </c>
      <c r="G65" s="210" t="s">
        <v>1372</v>
      </c>
      <c r="H65" s="191" t="s">
        <v>1373</v>
      </c>
      <c r="I65" s="94" t="s">
        <v>1374</v>
      </c>
      <c r="J65" s="104">
        <v>550</v>
      </c>
      <c r="K65" s="98" t="s">
        <v>1375</v>
      </c>
      <c r="L65" s="93">
        <v>30000</v>
      </c>
      <c r="M65" s="93">
        <v>0</v>
      </c>
      <c r="N65" s="93">
        <v>30000</v>
      </c>
      <c r="O65" s="91">
        <v>0</v>
      </c>
      <c r="P65" s="91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196" t="s">
        <v>896</v>
      </c>
      <c r="AE65" s="196" t="s">
        <v>1126</v>
      </c>
      <c r="AF65" s="134" t="s">
        <v>1376</v>
      </c>
      <c r="AG65" s="193">
        <v>22400</v>
      </c>
      <c r="AH65" s="88">
        <v>0</v>
      </c>
      <c r="AI65" s="193">
        <v>22400</v>
      </c>
      <c r="AJ65" s="88">
        <v>0</v>
      </c>
      <c r="AK65" s="88">
        <v>0</v>
      </c>
      <c r="AL65" s="88">
        <v>0</v>
      </c>
      <c r="AM65" s="88">
        <v>0</v>
      </c>
      <c r="AN65" s="88">
        <v>0</v>
      </c>
      <c r="AO65" s="88">
        <v>0</v>
      </c>
      <c r="AP65" s="88">
        <v>0</v>
      </c>
      <c r="AQ65" s="88">
        <v>0</v>
      </c>
      <c r="AR65" s="88">
        <v>0</v>
      </c>
      <c r="AS65" s="88">
        <v>0</v>
      </c>
      <c r="AT65" s="88">
        <v>0</v>
      </c>
      <c r="AU65" s="88">
        <v>0</v>
      </c>
      <c r="AV65" s="88">
        <v>0</v>
      </c>
      <c r="AW65" s="88">
        <v>0</v>
      </c>
      <c r="AX65" s="88">
        <v>0</v>
      </c>
    </row>
    <row r="66" spans="1:50" s="198" customFormat="1" ht="42.75" customHeight="1" x14ac:dyDescent="0.2">
      <c r="A66" s="164"/>
      <c r="B66" s="43" t="s">
        <v>816</v>
      </c>
      <c r="C66" s="104" t="s">
        <v>1140</v>
      </c>
      <c r="D66" s="209" t="s">
        <v>1370</v>
      </c>
      <c r="E66" s="449" t="s">
        <v>1371</v>
      </c>
      <c r="F66" s="211">
        <v>2016730010019</v>
      </c>
      <c r="G66" s="210" t="s">
        <v>1372</v>
      </c>
      <c r="H66" s="191" t="s">
        <v>1377</v>
      </c>
      <c r="I66" s="94" t="s">
        <v>1378</v>
      </c>
      <c r="J66" s="104">
        <v>20</v>
      </c>
      <c r="K66" s="98" t="s">
        <v>1375</v>
      </c>
      <c r="L66" s="93">
        <f>15000+25000</f>
        <v>40000</v>
      </c>
      <c r="M66" s="93">
        <v>0</v>
      </c>
      <c r="N66" s="93">
        <f>15000+25000</f>
        <v>40000</v>
      </c>
      <c r="O66" s="91">
        <v>0</v>
      </c>
      <c r="P66" s="91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196" t="s">
        <v>896</v>
      </c>
      <c r="AE66" s="196" t="s">
        <v>1126</v>
      </c>
      <c r="AF66" s="134" t="s">
        <v>1376</v>
      </c>
      <c r="AG66" s="193">
        <v>0</v>
      </c>
      <c r="AH66" s="88">
        <v>0</v>
      </c>
      <c r="AI66" s="193">
        <v>0</v>
      </c>
      <c r="AJ66" s="88">
        <v>0</v>
      </c>
      <c r="AK66" s="88">
        <v>0</v>
      </c>
      <c r="AL66" s="88">
        <v>0</v>
      </c>
      <c r="AM66" s="88">
        <v>0</v>
      </c>
      <c r="AN66" s="88">
        <v>0</v>
      </c>
      <c r="AO66" s="88">
        <v>0</v>
      </c>
      <c r="AP66" s="88">
        <v>0</v>
      </c>
      <c r="AQ66" s="88">
        <v>0</v>
      </c>
      <c r="AR66" s="88">
        <v>0</v>
      </c>
      <c r="AS66" s="88">
        <v>0</v>
      </c>
      <c r="AT66" s="88">
        <v>0</v>
      </c>
      <c r="AU66" s="88">
        <v>0</v>
      </c>
      <c r="AV66" s="88">
        <v>0</v>
      </c>
      <c r="AW66" s="88">
        <v>0</v>
      </c>
      <c r="AX66" s="88">
        <v>0</v>
      </c>
    </row>
    <row r="67" spans="1:50" s="198" customFormat="1" ht="42.75" customHeight="1" x14ac:dyDescent="0.2">
      <c r="A67" s="164"/>
      <c r="B67" s="43" t="s">
        <v>816</v>
      </c>
      <c r="C67" s="104" t="s">
        <v>1140</v>
      </c>
      <c r="D67" s="209" t="s">
        <v>1370</v>
      </c>
      <c r="E67" s="449" t="s">
        <v>1371</v>
      </c>
      <c r="F67" s="211">
        <v>2016730010019</v>
      </c>
      <c r="G67" s="210" t="s">
        <v>1372</v>
      </c>
      <c r="H67" s="191" t="s">
        <v>1379</v>
      </c>
      <c r="I67" s="94" t="s">
        <v>1380</v>
      </c>
      <c r="J67" s="104">
        <v>400</v>
      </c>
      <c r="K67" s="98" t="s">
        <v>1375</v>
      </c>
      <c r="L67" s="93">
        <v>30000</v>
      </c>
      <c r="M67" s="93">
        <v>0</v>
      </c>
      <c r="N67" s="93">
        <v>30000</v>
      </c>
      <c r="O67" s="91">
        <v>0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196" t="s">
        <v>896</v>
      </c>
      <c r="AE67" s="196" t="s">
        <v>1126</v>
      </c>
      <c r="AF67" s="134" t="s">
        <v>1376</v>
      </c>
      <c r="AG67" s="193">
        <v>28800</v>
      </c>
      <c r="AH67" s="88">
        <v>0</v>
      </c>
      <c r="AI67" s="193">
        <v>28800</v>
      </c>
      <c r="AJ67" s="88">
        <v>0</v>
      </c>
      <c r="AK67" s="88">
        <v>0</v>
      </c>
      <c r="AL67" s="88">
        <v>0</v>
      </c>
      <c r="AM67" s="88">
        <v>0</v>
      </c>
      <c r="AN67" s="88">
        <v>0</v>
      </c>
      <c r="AO67" s="88">
        <v>0</v>
      </c>
      <c r="AP67" s="88">
        <v>0</v>
      </c>
      <c r="AQ67" s="88">
        <v>0</v>
      </c>
      <c r="AR67" s="88">
        <v>0</v>
      </c>
      <c r="AS67" s="88">
        <v>0</v>
      </c>
      <c r="AT67" s="88">
        <v>0</v>
      </c>
      <c r="AU67" s="88">
        <v>0</v>
      </c>
      <c r="AV67" s="88">
        <v>0</v>
      </c>
      <c r="AW67" s="88">
        <v>0</v>
      </c>
      <c r="AX67" s="88">
        <v>0</v>
      </c>
    </row>
    <row r="68" spans="1:50" s="198" customFormat="1" ht="42.75" customHeight="1" x14ac:dyDescent="0.2">
      <c r="A68" s="164"/>
      <c r="B68" s="43" t="s">
        <v>816</v>
      </c>
      <c r="C68" s="104" t="s">
        <v>1140</v>
      </c>
      <c r="D68" s="209" t="s">
        <v>1370</v>
      </c>
      <c r="E68" s="449" t="s">
        <v>1371</v>
      </c>
      <c r="F68" s="211">
        <v>2016730010019</v>
      </c>
      <c r="G68" s="210" t="s">
        <v>1372</v>
      </c>
      <c r="H68" s="191" t="s">
        <v>1381</v>
      </c>
      <c r="I68" s="94" t="s">
        <v>1382</v>
      </c>
      <c r="J68" s="104">
        <v>3000</v>
      </c>
      <c r="K68" s="98" t="s">
        <v>1375</v>
      </c>
      <c r="L68" s="93">
        <v>50000</v>
      </c>
      <c r="M68" s="93">
        <v>0</v>
      </c>
      <c r="N68" s="93">
        <v>50000</v>
      </c>
      <c r="O68" s="91">
        <v>0</v>
      </c>
      <c r="P68" s="91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196" t="s">
        <v>896</v>
      </c>
      <c r="AE68" s="196" t="s">
        <v>1126</v>
      </c>
      <c r="AF68" s="134" t="s">
        <v>1376</v>
      </c>
      <c r="AG68" s="193">
        <v>46400</v>
      </c>
      <c r="AH68" s="88">
        <v>0</v>
      </c>
      <c r="AI68" s="193">
        <v>46400</v>
      </c>
      <c r="AJ68" s="88">
        <v>0</v>
      </c>
      <c r="AK68" s="88">
        <v>0</v>
      </c>
      <c r="AL68" s="88">
        <v>0</v>
      </c>
      <c r="AM68" s="88">
        <v>0</v>
      </c>
      <c r="AN68" s="88">
        <v>0</v>
      </c>
      <c r="AO68" s="88">
        <v>0</v>
      </c>
      <c r="AP68" s="88">
        <v>0</v>
      </c>
      <c r="AQ68" s="88">
        <v>0</v>
      </c>
      <c r="AR68" s="88">
        <v>0</v>
      </c>
      <c r="AS68" s="88">
        <v>0</v>
      </c>
      <c r="AT68" s="88">
        <v>0</v>
      </c>
      <c r="AU68" s="88">
        <v>0</v>
      </c>
      <c r="AV68" s="88">
        <v>0</v>
      </c>
      <c r="AW68" s="88">
        <v>0</v>
      </c>
      <c r="AX68" s="88">
        <v>0</v>
      </c>
    </row>
  </sheetData>
  <mergeCells count="36"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AY83"/>
  <sheetViews>
    <sheetView topLeftCell="AJ20" workbookViewId="0">
      <selection activeCell="B15" sqref="B15:AX21"/>
    </sheetView>
  </sheetViews>
  <sheetFormatPr baseColWidth="10" defaultRowHeight="12.75" x14ac:dyDescent="0.2"/>
  <cols>
    <col min="1" max="1" width="1.42578125" style="14" customWidth="1"/>
    <col min="2" max="2" width="4" style="16" customWidth="1"/>
    <col min="3" max="3" width="12.7109375" style="16" customWidth="1"/>
    <col min="4" max="4" width="7.28515625" style="16" customWidth="1"/>
    <col min="5" max="5" width="12.140625" style="16" customWidth="1"/>
    <col min="6" max="6" width="23" style="16" customWidth="1"/>
    <col min="7" max="7" width="22.7109375" style="42" customWidth="1"/>
    <col min="8" max="8" width="13.28515625" style="15" customWidth="1"/>
    <col min="9" max="9" width="28.7109375" style="42" bestFit="1" customWidth="1"/>
    <col min="10" max="10" width="11.85546875" style="16" customWidth="1"/>
    <col min="11" max="11" width="19.42578125" style="16" customWidth="1"/>
    <col min="12" max="12" width="18.140625" style="16" customWidth="1"/>
    <col min="13" max="13" width="17" style="16" customWidth="1"/>
    <col min="14" max="14" width="15.7109375" style="16" customWidth="1"/>
    <col min="15" max="15" width="14.140625" style="14" customWidth="1"/>
    <col min="16" max="16" width="9.7109375" style="14" customWidth="1"/>
    <col min="17" max="17" width="10.5703125" style="16" customWidth="1"/>
    <col min="18" max="18" width="11.28515625" style="16" customWidth="1"/>
    <col min="19" max="19" width="8.7109375" style="16" customWidth="1"/>
    <col min="20" max="20" width="8.7109375" style="14" customWidth="1"/>
    <col min="21" max="21" width="7.140625" style="16" customWidth="1"/>
    <col min="22" max="22" width="7.85546875" style="16" customWidth="1"/>
    <col min="23" max="23" width="14.7109375" style="16" customWidth="1"/>
    <col min="24" max="24" width="10" style="14" customWidth="1"/>
    <col min="25" max="25" width="7" style="14" customWidth="1"/>
    <col min="26" max="26" width="6" style="16" customWidth="1"/>
    <col min="27" max="27" width="6.7109375" style="16" customWidth="1"/>
    <col min="28" max="28" width="10.5703125" style="16" customWidth="1"/>
    <col min="29" max="29" width="11.85546875" style="16" customWidth="1"/>
    <col min="30" max="30" width="11" style="16" customWidth="1"/>
    <col min="31" max="31" width="12.28515625" style="16" customWidth="1"/>
    <col min="32" max="32" width="14.85546875" style="16" customWidth="1"/>
    <col min="33" max="33" width="18" style="14" customWidth="1"/>
    <col min="34" max="34" width="11.42578125" style="16"/>
    <col min="35" max="35" width="17.85546875" style="16" customWidth="1"/>
    <col min="36" max="37" width="11.42578125" style="14"/>
    <col min="38" max="40" width="11.42578125" style="16"/>
    <col min="41" max="41" width="11.42578125" style="14"/>
    <col min="42" max="44" width="11.42578125" style="16"/>
    <col min="45" max="46" width="11.42578125" style="14"/>
    <col min="47" max="256" width="11.42578125" style="16"/>
    <col min="257" max="257" width="1.42578125" style="16" customWidth="1"/>
    <col min="258" max="258" width="4" style="16" customWidth="1"/>
    <col min="259" max="259" width="12.7109375" style="16" customWidth="1"/>
    <col min="260" max="260" width="7.28515625" style="16" customWidth="1"/>
    <col min="261" max="261" width="12.140625" style="16" customWidth="1"/>
    <col min="262" max="262" width="23" style="16" customWidth="1"/>
    <col min="263" max="263" width="22.7109375" style="16" customWidth="1"/>
    <col min="264" max="264" width="13.28515625" style="16" customWidth="1"/>
    <col min="265" max="265" width="28.7109375" style="16" bestFit="1" customWidth="1"/>
    <col min="266" max="266" width="11.85546875" style="16" customWidth="1"/>
    <col min="267" max="267" width="19.42578125" style="16" customWidth="1"/>
    <col min="268" max="268" width="18.140625" style="16" customWidth="1"/>
    <col min="269" max="269" width="17" style="16" customWidth="1"/>
    <col min="270" max="270" width="15.7109375" style="16" customWidth="1"/>
    <col min="271" max="271" width="14.140625" style="16" customWidth="1"/>
    <col min="272" max="272" width="9.7109375" style="16" customWidth="1"/>
    <col min="273" max="273" width="10.5703125" style="16" customWidth="1"/>
    <col min="274" max="274" width="11.28515625" style="16" customWidth="1"/>
    <col min="275" max="276" width="8.7109375" style="16" customWidth="1"/>
    <col min="277" max="277" width="7.140625" style="16" customWidth="1"/>
    <col min="278" max="278" width="7.85546875" style="16" customWidth="1"/>
    <col min="279" max="279" width="14.7109375" style="16" customWidth="1"/>
    <col min="280" max="280" width="10" style="16" customWidth="1"/>
    <col min="281" max="281" width="7" style="16" customWidth="1"/>
    <col min="282" max="282" width="6" style="16" customWidth="1"/>
    <col min="283" max="283" width="6.7109375" style="16" customWidth="1"/>
    <col min="284" max="284" width="10.5703125" style="16" customWidth="1"/>
    <col min="285" max="285" width="11.85546875" style="16" customWidth="1"/>
    <col min="286" max="286" width="11" style="16" customWidth="1"/>
    <col min="287" max="287" width="12.28515625" style="16" customWidth="1"/>
    <col min="288" max="288" width="14.85546875" style="16" customWidth="1"/>
    <col min="289" max="289" width="18" style="16" customWidth="1"/>
    <col min="290" max="290" width="11.42578125" style="16"/>
    <col min="291" max="291" width="17.85546875" style="16" customWidth="1"/>
    <col min="292" max="512" width="11.42578125" style="16"/>
    <col min="513" max="513" width="1.42578125" style="16" customWidth="1"/>
    <col min="514" max="514" width="4" style="16" customWidth="1"/>
    <col min="515" max="515" width="12.7109375" style="16" customWidth="1"/>
    <col min="516" max="516" width="7.28515625" style="16" customWidth="1"/>
    <col min="517" max="517" width="12.140625" style="16" customWidth="1"/>
    <col min="518" max="518" width="23" style="16" customWidth="1"/>
    <col min="519" max="519" width="22.7109375" style="16" customWidth="1"/>
    <col min="520" max="520" width="13.28515625" style="16" customWidth="1"/>
    <col min="521" max="521" width="28.7109375" style="16" bestFit="1" customWidth="1"/>
    <col min="522" max="522" width="11.85546875" style="16" customWidth="1"/>
    <col min="523" max="523" width="19.42578125" style="16" customWidth="1"/>
    <col min="524" max="524" width="18.140625" style="16" customWidth="1"/>
    <col min="525" max="525" width="17" style="16" customWidth="1"/>
    <col min="526" max="526" width="15.7109375" style="16" customWidth="1"/>
    <col min="527" max="527" width="14.140625" style="16" customWidth="1"/>
    <col min="528" max="528" width="9.7109375" style="16" customWidth="1"/>
    <col min="529" max="529" width="10.5703125" style="16" customWidth="1"/>
    <col min="530" max="530" width="11.28515625" style="16" customWidth="1"/>
    <col min="531" max="532" width="8.7109375" style="16" customWidth="1"/>
    <col min="533" max="533" width="7.140625" style="16" customWidth="1"/>
    <col min="534" max="534" width="7.85546875" style="16" customWidth="1"/>
    <col min="535" max="535" width="14.7109375" style="16" customWidth="1"/>
    <col min="536" max="536" width="10" style="16" customWidth="1"/>
    <col min="537" max="537" width="7" style="16" customWidth="1"/>
    <col min="538" max="538" width="6" style="16" customWidth="1"/>
    <col min="539" max="539" width="6.7109375" style="16" customWidth="1"/>
    <col min="540" max="540" width="10.5703125" style="16" customWidth="1"/>
    <col min="541" max="541" width="11.85546875" style="16" customWidth="1"/>
    <col min="542" max="542" width="11" style="16" customWidth="1"/>
    <col min="543" max="543" width="12.28515625" style="16" customWidth="1"/>
    <col min="544" max="544" width="14.85546875" style="16" customWidth="1"/>
    <col min="545" max="545" width="18" style="16" customWidth="1"/>
    <col min="546" max="546" width="11.42578125" style="16"/>
    <col min="547" max="547" width="17.85546875" style="16" customWidth="1"/>
    <col min="548" max="768" width="11.42578125" style="16"/>
    <col min="769" max="769" width="1.42578125" style="16" customWidth="1"/>
    <col min="770" max="770" width="4" style="16" customWidth="1"/>
    <col min="771" max="771" width="12.7109375" style="16" customWidth="1"/>
    <col min="772" max="772" width="7.28515625" style="16" customWidth="1"/>
    <col min="773" max="773" width="12.140625" style="16" customWidth="1"/>
    <col min="774" max="774" width="23" style="16" customWidth="1"/>
    <col min="775" max="775" width="22.7109375" style="16" customWidth="1"/>
    <col min="776" max="776" width="13.28515625" style="16" customWidth="1"/>
    <col min="777" max="777" width="28.7109375" style="16" bestFit="1" customWidth="1"/>
    <col min="778" max="778" width="11.85546875" style="16" customWidth="1"/>
    <col min="779" max="779" width="19.42578125" style="16" customWidth="1"/>
    <col min="780" max="780" width="18.140625" style="16" customWidth="1"/>
    <col min="781" max="781" width="17" style="16" customWidth="1"/>
    <col min="782" max="782" width="15.7109375" style="16" customWidth="1"/>
    <col min="783" max="783" width="14.140625" style="16" customWidth="1"/>
    <col min="784" max="784" width="9.7109375" style="16" customWidth="1"/>
    <col min="785" max="785" width="10.5703125" style="16" customWidth="1"/>
    <col min="786" max="786" width="11.28515625" style="16" customWidth="1"/>
    <col min="787" max="788" width="8.7109375" style="16" customWidth="1"/>
    <col min="789" max="789" width="7.140625" style="16" customWidth="1"/>
    <col min="790" max="790" width="7.85546875" style="16" customWidth="1"/>
    <col min="791" max="791" width="14.7109375" style="16" customWidth="1"/>
    <col min="792" max="792" width="10" style="16" customWidth="1"/>
    <col min="793" max="793" width="7" style="16" customWidth="1"/>
    <col min="794" max="794" width="6" style="16" customWidth="1"/>
    <col min="795" max="795" width="6.7109375" style="16" customWidth="1"/>
    <col min="796" max="796" width="10.5703125" style="16" customWidth="1"/>
    <col min="797" max="797" width="11.85546875" style="16" customWidth="1"/>
    <col min="798" max="798" width="11" style="16" customWidth="1"/>
    <col min="799" max="799" width="12.28515625" style="16" customWidth="1"/>
    <col min="800" max="800" width="14.85546875" style="16" customWidth="1"/>
    <col min="801" max="801" width="18" style="16" customWidth="1"/>
    <col min="802" max="802" width="11.42578125" style="16"/>
    <col min="803" max="803" width="17.85546875" style="16" customWidth="1"/>
    <col min="804" max="1024" width="11.42578125" style="16"/>
    <col min="1025" max="1025" width="1.42578125" style="16" customWidth="1"/>
    <col min="1026" max="1026" width="4" style="16" customWidth="1"/>
    <col min="1027" max="1027" width="12.7109375" style="16" customWidth="1"/>
    <col min="1028" max="1028" width="7.28515625" style="16" customWidth="1"/>
    <col min="1029" max="1029" width="12.140625" style="16" customWidth="1"/>
    <col min="1030" max="1030" width="23" style="16" customWidth="1"/>
    <col min="1031" max="1031" width="22.7109375" style="16" customWidth="1"/>
    <col min="1032" max="1032" width="13.28515625" style="16" customWidth="1"/>
    <col min="1033" max="1033" width="28.7109375" style="16" bestFit="1" customWidth="1"/>
    <col min="1034" max="1034" width="11.85546875" style="16" customWidth="1"/>
    <col min="1035" max="1035" width="19.42578125" style="16" customWidth="1"/>
    <col min="1036" max="1036" width="18.140625" style="16" customWidth="1"/>
    <col min="1037" max="1037" width="17" style="16" customWidth="1"/>
    <col min="1038" max="1038" width="15.7109375" style="16" customWidth="1"/>
    <col min="1039" max="1039" width="14.140625" style="16" customWidth="1"/>
    <col min="1040" max="1040" width="9.7109375" style="16" customWidth="1"/>
    <col min="1041" max="1041" width="10.5703125" style="16" customWidth="1"/>
    <col min="1042" max="1042" width="11.28515625" style="16" customWidth="1"/>
    <col min="1043" max="1044" width="8.7109375" style="16" customWidth="1"/>
    <col min="1045" max="1045" width="7.140625" style="16" customWidth="1"/>
    <col min="1046" max="1046" width="7.85546875" style="16" customWidth="1"/>
    <col min="1047" max="1047" width="14.7109375" style="16" customWidth="1"/>
    <col min="1048" max="1048" width="10" style="16" customWidth="1"/>
    <col min="1049" max="1049" width="7" style="16" customWidth="1"/>
    <col min="1050" max="1050" width="6" style="16" customWidth="1"/>
    <col min="1051" max="1051" width="6.7109375" style="16" customWidth="1"/>
    <col min="1052" max="1052" width="10.5703125" style="16" customWidth="1"/>
    <col min="1053" max="1053" width="11.85546875" style="16" customWidth="1"/>
    <col min="1054" max="1054" width="11" style="16" customWidth="1"/>
    <col min="1055" max="1055" width="12.28515625" style="16" customWidth="1"/>
    <col min="1056" max="1056" width="14.85546875" style="16" customWidth="1"/>
    <col min="1057" max="1057" width="18" style="16" customWidth="1"/>
    <col min="1058" max="1058" width="11.42578125" style="16"/>
    <col min="1059" max="1059" width="17.85546875" style="16" customWidth="1"/>
    <col min="1060" max="1280" width="11.42578125" style="16"/>
    <col min="1281" max="1281" width="1.42578125" style="16" customWidth="1"/>
    <col min="1282" max="1282" width="4" style="16" customWidth="1"/>
    <col min="1283" max="1283" width="12.7109375" style="16" customWidth="1"/>
    <col min="1284" max="1284" width="7.28515625" style="16" customWidth="1"/>
    <col min="1285" max="1285" width="12.140625" style="16" customWidth="1"/>
    <col min="1286" max="1286" width="23" style="16" customWidth="1"/>
    <col min="1287" max="1287" width="22.7109375" style="16" customWidth="1"/>
    <col min="1288" max="1288" width="13.28515625" style="16" customWidth="1"/>
    <col min="1289" max="1289" width="28.7109375" style="16" bestFit="1" customWidth="1"/>
    <col min="1290" max="1290" width="11.85546875" style="16" customWidth="1"/>
    <col min="1291" max="1291" width="19.42578125" style="16" customWidth="1"/>
    <col min="1292" max="1292" width="18.140625" style="16" customWidth="1"/>
    <col min="1293" max="1293" width="17" style="16" customWidth="1"/>
    <col min="1294" max="1294" width="15.7109375" style="16" customWidth="1"/>
    <col min="1295" max="1295" width="14.140625" style="16" customWidth="1"/>
    <col min="1296" max="1296" width="9.7109375" style="16" customWidth="1"/>
    <col min="1297" max="1297" width="10.5703125" style="16" customWidth="1"/>
    <col min="1298" max="1298" width="11.28515625" style="16" customWidth="1"/>
    <col min="1299" max="1300" width="8.7109375" style="16" customWidth="1"/>
    <col min="1301" max="1301" width="7.140625" style="16" customWidth="1"/>
    <col min="1302" max="1302" width="7.85546875" style="16" customWidth="1"/>
    <col min="1303" max="1303" width="14.7109375" style="16" customWidth="1"/>
    <col min="1304" max="1304" width="10" style="16" customWidth="1"/>
    <col min="1305" max="1305" width="7" style="16" customWidth="1"/>
    <col min="1306" max="1306" width="6" style="16" customWidth="1"/>
    <col min="1307" max="1307" width="6.7109375" style="16" customWidth="1"/>
    <col min="1308" max="1308" width="10.5703125" style="16" customWidth="1"/>
    <col min="1309" max="1309" width="11.85546875" style="16" customWidth="1"/>
    <col min="1310" max="1310" width="11" style="16" customWidth="1"/>
    <col min="1311" max="1311" width="12.28515625" style="16" customWidth="1"/>
    <col min="1312" max="1312" width="14.85546875" style="16" customWidth="1"/>
    <col min="1313" max="1313" width="18" style="16" customWidth="1"/>
    <col min="1314" max="1314" width="11.42578125" style="16"/>
    <col min="1315" max="1315" width="17.85546875" style="16" customWidth="1"/>
    <col min="1316" max="1536" width="11.42578125" style="16"/>
    <col min="1537" max="1537" width="1.42578125" style="16" customWidth="1"/>
    <col min="1538" max="1538" width="4" style="16" customWidth="1"/>
    <col min="1539" max="1539" width="12.7109375" style="16" customWidth="1"/>
    <col min="1540" max="1540" width="7.28515625" style="16" customWidth="1"/>
    <col min="1541" max="1541" width="12.140625" style="16" customWidth="1"/>
    <col min="1542" max="1542" width="23" style="16" customWidth="1"/>
    <col min="1543" max="1543" width="22.7109375" style="16" customWidth="1"/>
    <col min="1544" max="1544" width="13.28515625" style="16" customWidth="1"/>
    <col min="1545" max="1545" width="28.7109375" style="16" bestFit="1" customWidth="1"/>
    <col min="1546" max="1546" width="11.85546875" style="16" customWidth="1"/>
    <col min="1547" max="1547" width="19.42578125" style="16" customWidth="1"/>
    <col min="1548" max="1548" width="18.140625" style="16" customWidth="1"/>
    <col min="1549" max="1549" width="17" style="16" customWidth="1"/>
    <col min="1550" max="1550" width="15.7109375" style="16" customWidth="1"/>
    <col min="1551" max="1551" width="14.140625" style="16" customWidth="1"/>
    <col min="1552" max="1552" width="9.7109375" style="16" customWidth="1"/>
    <col min="1553" max="1553" width="10.5703125" style="16" customWidth="1"/>
    <col min="1554" max="1554" width="11.28515625" style="16" customWidth="1"/>
    <col min="1555" max="1556" width="8.7109375" style="16" customWidth="1"/>
    <col min="1557" max="1557" width="7.140625" style="16" customWidth="1"/>
    <col min="1558" max="1558" width="7.85546875" style="16" customWidth="1"/>
    <col min="1559" max="1559" width="14.7109375" style="16" customWidth="1"/>
    <col min="1560" max="1560" width="10" style="16" customWidth="1"/>
    <col min="1561" max="1561" width="7" style="16" customWidth="1"/>
    <col min="1562" max="1562" width="6" style="16" customWidth="1"/>
    <col min="1563" max="1563" width="6.7109375" style="16" customWidth="1"/>
    <col min="1564" max="1564" width="10.5703125" style="16" customWidth="1"/>
    <col min="1565" max="1565" width="11.85546875" style="16" customWidth="1"/>
    <col min="1566" max="1566" width="11" style="16" customWidth="1"/>
    <col min="1567" max="1567" width="12.28515625" style="16" customWidth="1"/>
    <col min="1568" max="1568" width="14.85546875" style="16" customWidth="1"/>
    <col min="1569" max="1569" width="18" style="16" customWidth="1"/>
    <col min="1570" max="1570" width="11.42578125" style="16"/>
    <col min="1571" max="1571" width="17.85546875" style="16" customWidth="1"/>
    <col min="1572" max="1792" width="11.42578125" style="16"/>
    <col min="1793" max="1793" width="1.42578125" style="16" customWidth="1"/>
    <col min="1794" max="1794" width="4" style="16" customWidth="1"/>
    <col min="1795" max="1795" width="12.7109375" style="16" customWidth="1"/>
    <col min="1796" max="1796" width="7.28515625" style="16" customWidth="1"/>
    <col min="1797" max="1797" width="12.140625" style="16" customWidth="1"/>
    <col min="1798" max="1798" width="23" style="16" customWidth="1"/>
    <col min="1799" max="1799" width="22.7109375" style="16" customWidth="1"/>
    <col min="1800" max="1800" width="13.28515625" style="16" customWidth="1"/>
    <col min="1801" max="1801" width="28.7109375" style="16" bestFit="1" customWidth="1"/>
    <col min="1802" max="1802" width="11.85546875" style="16" customWidth="1"/>
    <col min="1803" max="1803" width="19.42578125" style="16" customWidth="1"/>
    <col min="1804" max="1804" width="18.140625" style="16" customWidth="1"/>
    <col min="1805" max="1805" width="17" style="16" customWidth="1"/>
    <col min="1806" max="1806" width="15.7109375" style="16" customWidth="1"/>
    <col min="1807" max="1807" width="14.140625" style="16" customWidth="1"/>
    <col min="1808" max="1808" width="9.7109375" style="16" customWidth="1"/>
    <col min="1809" max="1809" width="10.5703125" style="16" customWidth="1"/>
    <col min="1810" max="1810" width="11.28515625" style="16" customWidth="1"/>
    <col min="1811" max="1812" width="8.7109375" style="16" customWidth="1"/>
    <col min="1813" max="1813" width="7.140625" style="16" customWidth="1"/>
    <col min="1814" max="1814" width="7.85546875" style="16" customWidth="1"/>
    <col min="1815" max="1815" width="14.7109375" style="16" customWidth="1"/>
    <col min="1816" max="1816" width="10" style="16" customWidth="1"/>
    <col min="1817" max="1817" width="7" style="16" customWidth="1"/>
    <col min="1818" max="1818" width="6" style="16" customWidth="1"/>
    <col min="1819" max="1819" width="6.7109375" style="16" customWidth="1"/>
    <col min="1820" max="1820" width="10.5703125" style="16" customWidth="1"/>
    <col min="1821" max="1821" width="11.85546875" style="16" customWidth="1"/>
    <col min="1822" max="1822" width="11" style="16" customWidth="1"/>
    <col min="1823" max="1823" width="12.28515625" style="16" customWidth="1"/>
    <col min="1824" max="1824" width="14.85546875" style="16" customWidth="1"/>
    <col min="1825" max="1825" width="18" style="16" customWidth="1"/>
    <col min="1826" max="1826" width="11.42578125" style="16"/>
    <col min="1827" max="1827" width="17.85546875" style="16" customWidth="1"/>
    <col min="1828" max="2048" width="11.42578125" style="16"/>
    <col min="2049" max="2049" width="1.42578125" style="16" customWidth="1"/>
    <col min="2050" max="2050" width="4" style="16" customWidth="1"/>
    <col min="2051" max="2051" width="12.7109375" style="16" customWidth="1"/>
    <col min="2052" max="2052" width="7.28515625" style="16" customWidth="1"/>
    <col min="2053" max="2053" width="12.140625" style="16" customWidth="1"/>
    <col min="2054" max="2054" width="23" style="16" customWidth="1"/>
    <col min="2055" max="2055" width="22.7109375" style="16" customWidth="1"/>
    <col min="2056" max="2056" width="13.28515625" style="16" customWidth="1"/>
    <col min="2057" max="2057" width="28.7109375" style="16" bestFit="1" customWidth="1"/>
    <col min="2058" max="2058" width="11.85546875" style="16" customWidth="1"/>
    <col min="2059" max="2059" width="19.42578125" style="16" customWidth="1"/>
    <col min="2060" max="2060" width="18.140625" style="16" customWidth="1"/>
    <col min="2061" max="2061" width="17" style="16" customWidth="1"/>
    <col min="2062" max="2062" width="15.7109375" style="16" customWidth="1"/>
    <col min="2063" max="2063" width="14.140625" style="16" customWidth="1"/>
    <col min="2064" max="2064" width="9.7109375" style="16" customWidth="1"/>
    <col min="2065" max="2065" width="10.5703125" style="16" customWidth="1"/>
    <col min="2066" max="2066" width="11.28515625" style="16" customWidth="1"/>
    <col min="2067" max="2068" width="8.7109375" style="16" customWidth="1"/>
    <col min="2069" max="2069" width="7.140625" style="16" customWidth="1"/>
    <col min="2070" max="2070" width="7.85546875" style="16" customWidth="1"/>
    <col min="2071" max="2071" width="14.7109375" style="16" customWidth="1"/>
    <col min="2072" max="2072" width="10" style="16" customWidth="1"/>
    <col min="2073" max="2073" width="7" style="16" customWidth="1"/>
    <col min="2074" max="2074" width="6" style="16" customWidth="1"/>
    <col min="2075" max="2075" width="6.7109375" style="16" customWidth="1"/>
    <col min="2076" max="2076" width="10.5703125" style="16" customWidth="1"/>
    <col min="2077" max="2077" width="11.85546875" style="16" customWidth="1"/>
    <col min="2078" max="2078" width="11" style="16" customWidth="1"/>
    <col min="2079" max="2079" width="12.28515625" style="16" customWidth="1"/>
    <col min="2080" max="2080" width="14.85546875" style="16" customWidth="1"/>
    <col min="2081" max="2081" width="18" style="16" customWidth="1"/>
    <col min="2082" max="2082" width="11.42578125" style="16"/>
    <col min="2083" max="2083" width="17.85546875" style="16" customWidth="1"/>
    <col min="2084" max="2304" width="11.42578125" style="16"/>
    <col min="2305" max="2305" width="1.42578125" style="16" customWidth="1"/>
    <col min="2306" max="2306" width="4" style="16" customWidth="1"/>
    <col min="2307" max="2307" width="12.7109375" style="16" customWidth="1"/>
    <col min="2308" max="2308" width="7.28515625" style="16" customWidth="1"/>
    <col min="2309" max="2309" width="12.140625" style="16" customWidth="1"/>
    <col min="2310" max="2310" width="23" style="16" customWidth="1"/>
    <col min="2311" max="2311" width="22.7109375" style="16" customWidth="1"/>
    <col min="2312" max="2312" width="13.28515625" style="16" customWidth="1"/>
    <col min="2313" max="2313" width="28.7109375" style="16" bestFit="1" customWidth="1"/>
    <col min="2314" max="2314" width="11.85546875" style="16" customWidth="1"/>
    <col min="2315" max="2315" width="19.42578125" style="16" customWidth="1"/>
    <col min="2316" max="2316" width="18.140625" style="16" customWidth="1"/>
    <col min="2317" max="2317" width="17" style="16" customWidth="1"/>
    <col min="2318" max="2318" width="15.7109375" style="16" customWidth="1"/>
    <col min="2319" max="2319" width="14.140625" style="16" customWidth="1"/>
    <col min="2320" max="2320" width="9.7109375" style="16" customWidth="1"/>
    <col min="2321" max="2321" width="10.5703125" style="16" customWidth="1"/>
    <col min="2322" max="2322" width="11.28515625" style="16" customWidth="1"/>
    <col min="2323" max="2324" width="8.7109375" style="16" customWidth="1"/>
    <col min="2325" max="2325" width="7.140625" style="16" customWidth="1"/>
    <col min="2326" max="2326" width="7.85546875" style="16" customWidth="1"/>
    <col min="2327" max="2327" width="14.7109375" style="16" customWidth="1"/>
    <col min="2328" max="2328" width="10" style="16" customWidth="1"/>
    <col min="2329" max="2329" width="7" style="16" customWidth="1"/>
    <col min="2330" max="2330" width="6" style="16" customWidth="1"/>
    <col min="2331" max="2331" width="6.7109375" style="16" customWidth="1"/>
    <col min="2332" max="2332" width="10.5703125" style="16" customWidth="1"/>
    <col min="2333" max="2333" width="11.85546875" style="16" customWidth="1"/>
    <col min="2334" max="2334" width="11" style="16" customWidth="1"/>
    <col min="2335" max="2335" width="12.28515625" style="16" customWidth="1"/>
    <col min="2336" max="2336" width="14.85546875" style="16" customWidth="1"/>
    <col min="2337" max="2337" width="18" style="16" customWidth="1"/>
    <col min="2338" max="2338" width="11.42578125" style="16"/>
    <col min="2339" max="2339" width="17.85546875" style="16" customWidth="1"/>
    <col min="2340" max="2560" width="11.42578125" style="16"/>
    <col min="2561" max="2561" width="1.42578125" style="16" customWidth="1"/>
    <col min="2562" max="2562" width="4" style="16" customWidth="1"/>
    <col min="2563" max="2563" width="12.7109375" style="16" customWidth="1"/>
    <col min="2564" max="2564" width="7.28515625" style="16" customWidth="1"/>
    <col min="2565" max="2565" width="12.140625" style="16" customWidth="1"/>
    <col min="2566" max="2566" width="23" style="16" customWidth="1"/>
    <col min="2567" max="2567" width="22.7109375" style="16" customWidth="1"/>
    <col min="2568" max="2568" width="13.28515625" style="16" customWidth="1"/>
    <col min="2569" max="2569" width="28.7109375" style="16" bestFit="1" customWidth="1"/>
    <col min="2570" max="2570" width="11.85546875" style="16" customWidth="1"/>
    <col min="2571" max="2571" width="19.42578125" style="16" customWidth="1"/>
    <col min="2572" max="2572" width="18.140625" style="16" customWidth="1"/>
    <col min="2573" max="2573" width="17" style="16" customWidth="1"/>
    <col min="2574" max="2574" width="15.7109375" style="16" customWidth="1"/>
    <col min="2575" max="2575" width="14.140625" style="16" customWidth="1"/>
    <col min="2576" max="2576" width="9.7109375" style="16" customWidth="1"/>
    <col min="2577" max="2577" width="10.5703125" style="16" customWidth="1"/>
    <col min="2578" max="2578" width="11.28515625" style="16" customWidth="1"/>
    <col min="2579" max="2580" width="8.7109375" style="16" customWidth="1"/>
    <col min="2581" max="2581" width="7.140625" style="16" customWidth="1"/>
    <col min="2582" max="2582" width="7.85546875" style="16" customWidth="1"/>
    <col min="2583" max="2583" width="14.7109375" style="16" customWidth="1"/>
    <col min="2584" max="2584" width="10" style="16" customWidth="1"/>
    <col min="2585" max="2585" width="7" style="16" customWidth="1"/>
    <col min="2586" max="2586" width="6" style="16" customWidth="1"/>
    <col min="2587" max="2587" width="6.7109375" style="16" customWidth="1"/>
    <col min="2588" max="2588" width="10.5703125" style="16" customWidth="1"/>
    <col min="2589" max="2589" width="11.85546875" style="16" customWidth="1"/>
    <col min="2590" max="2590" width="11" style="16" customWidth="1"/>
    <col min="2591" max="2591" width="12.28515625" style="16" customWidth="1"/>
    <col min="2592" max="2592" width="14.85546875" style="16" customWidth="1"/>
    <col min="2593" max="2593" width="18" style="16" customWidth="1"/>
    <col min="2594" max="2594" width="11.42578125" style="16"/>
    <col min="2595" max="2595" width="17.85546875" style="16" customWidth="1"/>
    <col min="2596" max="2816" width="11.42578125" style="16"/>
    <col min="2817" max="2817" width="1.42578125" style="16" customWidth="1"/>
    <col min="2818" max="2818" width="4" style="16" customWidth="1"/>
    <col min="2819" max="2819" width="12.7109375" style="16" customWidth="1"/>
    <col min="2820" max="2820" width="7.28515625" style="16" customWidth="1"/>
    <col min="2821" max="2821" width="12.140625" style="16" customWidth="1"/>
    <col min="2822" max="2822" width="23" style="16" customWidth="1"/>
    <col min="2823" max="2823" width="22.7109375" style="16" customWidth="1"/>
    <col min="2824" max="2824" width="13.28515625" style="16" customWidth="1"/>
    <col min="2825" max="2825" width="28.7109375" style="16" bestFit="1" customWidth="1"/>
    <col min="2826" max="2826" width="11.85546875" style="16" customWidth="1"/>
    <col min="2827" max="2827" width="19.42578125" style="16" customWidth="1"/>
    <col min="2828" max="2828" width="18.140625" style="16" customWidth="1"/>
    <col min="2829" max="2829" width="17" style="16" customWidth="1"/>
    <col min="2830" max="2830" width="15.7109375" style="16" customWidth="1"/>
    <col min="2831" max="2831" width="14.140625" style="16" customWidth="1"/>
    <col min="2832" max="2832" width="9.7109375" style="16" customWidth="1"/>
    <col min="2833" max="2833" width="10.5703125" style="16" customWidth="1"/>
    <col min="2834" max="2834" width="11.28515625" style="16" customWidth="1"/>
    <col min="2835" max="2836" width="8.7109375" style="16" customWidth="1"/>
    <col min="2837" max="2837" width="7.140625" style="16" customWidth="1"/>
    <col min="2838" max="2838" width="7.85546875" style="16" customWidth="1"/>
    <col min="2839" max="2839" width="14.7109375" style="16" customWidth="1"/>
    <col min="2840" max="2840" width="10" style="16" customWidth="1"/>
    <col min="2841" max="2841" width="7" style="16" customWidth="1"/>
    <col min="2842" max="2842" width="6" style="16" customWidth="1"/>
    <col min="2843" max="2843" width="6.7109375" style="16" customWidth="1"/>
    <col min="2844" max="2844" width="10.5703125" style="16" customWidth="1"/>
    <col min="2845" max="2845" width="11.85546875" style="16" customWidth="1"/>
    <col min="2846" max="2846" width="11" style="16" customWidth="1"/>
    <col min="2847" max="2847" width="12.28515625" style="16" customWidth="1"/>
    <col min="2848" max="2848" width="14.85546875" style="16" customWidth="1"/>
    <col min="2849" max="2849" width="18" style="16" customWidth="1"/>
    <col min="2850" max="2850" width="11.42578125" style="16"/>
    <col min="2851" max="2851" width="17.85546875" style="16" customWidth="1"/>
    <col min="2852" max="3072" width="11.42578125" style="16"/>
    <col min="3073" max="3073" width="1.42578125" style="16" customWidth="1"/>
    <col min="3074" max="3074" width="4" style="16" customWidth="1"/>
    <col min="3075" max="3075" width="12.7109375" style="16" customWidth="1"/>
    <col min="3076" max="3076" width="7.28515625" style="16" customWidth="1"/>
    <col min="3077" max="3077" width="12.140625" style="16" customWidth="1"/>
    <col min="3078" max="3078" width="23" style="16" customWidth="1"/>
    <col min="3079" max="3079" width="22.7109375" style="16" customWidth="1"/>
    <col min="3080" max="3080" width="13.28515625" style="16" customWidth="1"/>
    <col min="3081" max="3081" width="28.7109375" style="16" bestFit="1" customWidth="1"/>
    <col min="3082" max="3082" width="11.85546875" style="16" customWidth="1"/>
    <col min="3083" max="3083" width="19.42578125" style="16" customWidth="1"/>
    <col min="3084" max="3084" width="18.140625" style="16" customWidth="1"/>
    <col min="3085" max="3085" width="17" style="16" customWidth="1"/>
    <col min="3086" max="3086" width="15.7109375" style="16" customWidth="1"/>
    <col min="3087" max="3087" width="14.140625" style="16" customWidth="1"/>
    <col min="3088" max="3088" width="9.7109375" style="16" customWidth="1"/>
    <col min="3089" max="3089" width="10.5703125" style="16" customWidth="1"/>
    <col min="3090" max="3090" width="11.28515625" style="16" customWidth="1"/>
    <col min="3091" max="3092" width="8.7109375" style="16" customWidth="1"/>
    <col min="3093" max="3093" width="7.140625" style="16" customWidth="1"/>
    <col min="3094" max="3094" width="7.85546875" style="16" customWidth="1"/>
    <col min="3095" max="3095" width="14.7109375" style="16" customWidth="1"/>
    <col min="3096" max="3096" width="10" style="16" customWidth="1"/>
    <col min="3097" max="3097" width="7" style="16" customWidth="1"/>
    <col min="3098" max="3098" width="6" style="16" customWidth="1"/>
    <col min="3099" max="3099" width="6.7109375" style="16" customWidth="1"/>
    <col min="3100" max="3100" width="10.5703125" style="16" customWidth="1"/>
    <col min="3101" max="3101" width="11.85546875" style="16" customWidth="1"/>
    <col min="3102" max="3102" width="11" style="16" customWidth="1"/>
    <col min="3103" max="3103" width="12.28515625" style="16" customWidth="1"/>
    <col min="3104" max="3104" width="14.85546875" style="16" customWidth="1"/>
    <col min="3105" max="3105" width="18" style="16" customWidth="1"/>
    <col min="3106" max="3106" width="11.42578125" style="16"/>
    <col min="3107" max="3107" width="17.85546875" style="16" customWidth="1"/>
    <col min="3108" max="3328" width="11.42578125" style="16"/>
    <col min="3329" max="3329" width="1.42578125" style="16" customWidth="1"/>
    <col min="3330" max="3330" width="4" style="16" customWidth="1"/>
    <col min="3331" max="3331" width="12.7109375" style="16" customWidth="1"/>
    <col min="3332" max="3332" width="7.28515625" style="16" customWidth="1"/>
    <col min="3333" max="3333" width="12.140625" style="16" customWidth="1"/>
    <col min="3334" max="3334" width="23" style="16" customWidth="1"/>
    <col min="3335" max="3335" width="22.7109375" style="16" customWidth="1"/>
    <col min="3336" max="3336" width="13.28515625" style="16" customWidth="1"/>
    <col min="3337" max="3337" width="28.7109375" style="16" bestFit="1" customWidth="1"/>
    <col min="3338" max="3338" width="11.85546875" style="16" customWidth="1"/>
    <col min="3339" max="3339" width="19.42578125" style="16" customWidth="1"/>
    <col min="3340" max="3340" width="18.140625" style="16" customWidth="1"/>
    <col min="3341" max="3341" width="17" style="16" customWidth="1"/>
    <col min="3342" max="3342" width="15.7109375" style="16" customWidth="1"/>
    <col min="3343" max="3343" width="14.140625" style="16" customWidth="1"/>
    <col min="3344" max="3344" width="9.7109375" style="16" customWidth="1"/>
    <col min="3345" max="3345" width="10.5703125" style="16" customWidth="1"/>
    <col min="3346" max="3346" width="11.28515625" style="16" customWidth="1"/>
    <col min="3347" max="3348" width="8.7109375" style="16" customWidth="1"/>
    <col min="3349" max="3349" width="7.140625" style="16" customWidth="1"/>
    <col min="3350" max="3350" width="7.85546875" style="16" customWidth="1"/>
    <col min="3351" max="3351" width="14.7109375" style="16" customWidth="1"/>
    <col min="3352" max="3352" width="10" style="16" customWidth="1"/>
    <col min="3353" max="3353" width="7" style="16" customWidth="1"/>
    <col min="3354" max="3354" width="6" style="16" customWidth="1"/>
    <col min="3355" max="3355" width="6.7109375" style="16" customWidth="1"/>
    <col min="3356" max="3356" width="10.5703125" style="16" customWidth="1"/>
    <col min="3357" max="3357" width="11.85546875" style="16" customWidth="1"/>
    <col min="3358" max="3358" width="11" style="16" customWidth="1"/>
    <col min="3359" max="3359" width="12.28515625" style="16" customWidth="1"/>
    <col min="3360" max="3360" width="14.85546875" style="16" customWidth="1"/>
    <col min="3361" max="3361" width="18" style="16" customWidth="1"/>
    <col min="3362" max="3362" width="11.42578125" style="16"/>
    <col min="3363" max="3363" width="17.85546875" style="16" customWidth="1"/>
    <col min="3364" max="3584" width="11.42578125" style="16"/>
    <col min="3585" max="3585" width="1.42578125" style="16" customWidth="1"/>
    <col min="3586" max="3586" width="4" style="16" customWidth="1"/>
    <col min="3587" max="3587" width="12.7109375" style="16" customWidth="1"/>
    <col min="3588" max="3588" width="7.28515625" style="16" customWidth="1"/>
    <col min="3589" max="3589" width="12.140625" style="16" customWidth="1"/>
    <col min="3590" max="3590" width="23" style="16" customWidth="1"/>
    <col min="3591" max="3591" width="22.7109375" style="16" customWidth="1"/>
    <col min="3592" max="3592" width="13.28515625" style="16" customWidth="1"/>
    <col min="3593" max="3593" width="28.7109375" style="16" bestFit="1" customWidth="1"/>
    <col min="3594" max="3594" width="11.85546875" style="16" customWidth="1"/>
    <col min="3595" max="3595" width="19.42578125" style="16" customWidth="1"/>
    <col min="3596" max="3596" width="18.140625" style="16" customWidth="1"/>
    <col min="3597" max="3597" width="17" style="16" customWidth="1"/>
    <col min="3598" max="3598" width="15.7109375" style="16" customWidth="1"/>
    <col min="3599" max="3599" width="14.140625" style="16" customWidth="1"/>
    <col min="3600" max="3600" width="9.7109375" style="16" customWidth="1"/>
    <col min="3601" max="3601" width="10.5703125" style="16" customWidth="1"/>
    <col min="3602" max="3602" width="11.28515625" style="16" customWidth="1"/>
    <col min="3603" max="3604" width="8.7109375" style="16" customWidth="1"/>
    <col min="3605" max="3605" width="7.140625" style="16" customWidth="1"/>
    <col min="3606" max="3606" width="7.85546875" style="16" customWidth="1"/>
    <col min="3607" max="3607" width="14.7109375" style="16" customWidth="1"/>
    <col min="3608" max="3608" width="10" style="16" customWidth="1"/>
    <col min="3609" max="3609" width="7" style="16" customWidth="1"/>
    <col min="3610" max="3610" width="6" style="16" customWidth="1"/>
    <col min="3611" max="3611" width="6.7109375" style="16" customWidth="1"/>
    <col min="3612" max="3612" width="10.5703125" style="16" customWidth="1"/>
    <col min="3613" max="3613" width="11.85546875" style="16" customWidth="1"/>
    <col min="3614" max="3614" width="11" style="16" customWidth="1"/>
    <col min="3615" max="3615" width="12.28515625" style="16" customWidth="1"/>
    <col min="3616" max="3616" width="14.85546875" style="16" customWidth="1"/>
    <col min="3617" max="3617" width="18" style="16" customWidth="1"/>
    <col min="3618" max="3618" width="11.42578125" style="16"/>
    <col min="3619" max="3619" width="17.85546875" style="16" customWidth="1"/>
    <col min="3620" max="3840" width="11.42578125" style="16"/>
    <col min="3841" max="3841" width="1.42578125" style="16" customWidth="1"/>
    <col min="3842" max="3842" width="4" style="16" customWidth="1"/>
    <col min="3843" max="3843" width="12.7109375" style="16" customWidth="1"/>
    <col min="3844" max="3844" width="7.28515625" style="16" customWidth="1"/>
    <col min="3845" max="3845" width="12.140625" style="16" customWidth="1"/>
    <col min="3846" max="3846" width="23" style="16" customWidth="1"/>
    <col min="3847" max="3847" width="22.7109375" style="16" customWidth="1"/>
    <col min="3848" max="3848" width="13.28515625" style="16" customWidth="1"/>
    <col min="3849" max="3849" width="28.7109375" style="16" bestFit="1" customWidth="1"/>
    <col min="3850" max="3850" width="11.85546875" style="16" customWidth="1"/>
    <col min="3851" max="3851" width="19.42578125" style="16" customWidth="1"/>
    <col min="3852" max="3852" width="18.140625" style="16" customWidth="1"/>
    <col min="3853" max="3853" width="17" style="16" customWidth="1"/>
    <col min="3854" max="3854" width="15.7109375" style="16" customWidth="1"/>
    <col min="3855" max="3855" width="14.140625" style="16" customWidth="1"/>
    <col min="3856" max="3856" width="9.7109375" style="16" customWidth="1"/>
    <col min="3857" max="3857" width="10.5703125" style="16" customWidth="1"/>
    <col min="3858" max="3858" width="11.28515625" style="16" customWidth="1"/>
    <col min="3859" max="3860" width="8.7109375" style="16" customWidth="1"/>
    <col min="3861" max="3861" width="7.140625" style="16" customWidth="1"/>
    <col min="3862" max="3862" width="7.85546875" style="16" customWidth="1"/>
    <col min="3863" max="3863" width="14.7109375" style="16" customWidth="1"/>
    <col min="3864" max="3864" width="10" style="16" customWidth="1"/>
    <col min="3865" max="3865" width="7" style="16" customWidth="1"/>
    <col min="3866" max="3866" width="6" style="16" customWidth="1"/>
    <col min="3867" max="3867" width="6.7109375" style="16" customWidth="1"/>
    <col min="3868" max="3868" width="10.5703125" style="16" customWidth="1"/>
    <col min="3869" max="3869" width="11.85546875" style="16" customWidth="1"/>
    <col min="3870" max="3870" width="11" style="16" customWidth="1"/>
    <col min="3871" max="3871" width="12.28515625" style="16" customWidth="1"/>
    <col min="3872" max="3872" width="14.85546875" style="16" customWidth="1"/>
    <col min="3873" max="3873" width="18" style="16" customWidth="1"/>
    <col min="3874" max="3874" width="11.42578125" style="16"/>
    <col min="3875" max="3875" width="17.85546875" style="16" customWidth="1"/>
    <col min="3876" max="4096" width="11.42578125" style="16"/>
    <col min="4097" max="4097" width="1.42578125" style="16" customWidth="1"/>
    <col min="4098" max="4098" width="4" style="16" customWidth="1"/>
    <col min="4099" max="4099" width="12.7109375" style="16" customWidth="1"/>
    <col min="4100" max="4100" width="7.28515625" style="16" customWidth="1"/>
    <col min="4101" max="4101" width="12.140625" style="16" customWidth="1"/>
    <col min="4102" max="4102" width="23" style="16" customWidth="1"/>
    <col min="4103" max="4103" width="22.7109375" style="16" customWidth="1"/>
    <col min="4104" max="4104" width="13.28515625" style="16" customWidth="1"/>
    <col min="4105" max="4105" width="28.7109375" style="16" bestFit="1" customWidth="1"/>
    <col min="4106" max="4106" width="11.85546875" style="16" customWidth="1"/>
    <col min="4107" max="4107" width="19.42578125" style="16" customWidth="1"/>
    <col min="4108" max="4108" width="18.140625" style="16" customWidth="1"/>
    <col min="4109" max="4109" width="17" style="16" customWidth="1"/>
    <col min="4110" max="4110" width="15.7109375" style="16" customWidth="1"/>
    <col min="4111" max="4111" width="14.140625" style="16" customWidth="1"/>
    <col min="4112" max="4112" width="9.7109375" style="16" customWidth="1"/>
    <col min="4113" max="4113" width="10.5703125" style="16" customWidth="1"/>
    <col min="4114" max="4114" width="11.28515625" style="16" customWidth="1"/>
    <col min="4115" max="4116" width="8.7109375" style="16" customWidth="1"/>
    <col min="4117" max="4117" width="7.140625" style="16" customWidth="1"/>
    <col min="4118" max="4118" width="7.85546875" style="16" customWidth="1"/>
    <col min="4119" max="4119" width="14.7109375" style="16" customWidth="1"/>
    <col min="4120" max="4120" width="10" style="16" customWidth="1"/>
    <col min="4121" max="4121" width="7" style="16" customWidth="1"/>
    <col min="4122" max="4122" width="6" style="16" customWidth="1"/>
    <col min="4123" max="4123" width="6.7109375" style="16" customWidth="1"/>
    <col min="4124" max="4124" width="10.5703125" style="16" customWidth="1"/>
    <col min="4125" max="4125" width="11.85546875" style="16" customWidth="1"/>
    <col min="4126" max="4126" width="11" style="16" customWidth="1"/>
    <col min="4127" max="4127" width="12.28515625" style="16" customWidth="1"/>
    <col min="4128" max="4128" width="14.85546875" style="16" customWidth="1"/>
    <col min="4129" max="4129" width="18" style="16" customWidth="1"/>
    <col min="4130" max="4130" width="11.42578125" style="16"/>
    <col min="4131" max="4131" width="17.85546875" style="16" customWidth="1"/>
    <col min="4132" max="4352" width="11.42578125" style="16"/>
    <col min="4353" max="4353" width="1.42578125" style="16" customWidth="1"/>
    <col min="4354" max="4354" width="4" style="16" customWidth="1"/>
    <col min="4355" max="4355" width="12.7109375" style="16" customWidth="1"/>
    <col min="4356" max="4356" width="7.28515625" style="16" customWidth="1"/>
    <col min="4357" max="4357" width="12.140625" style="16" customWidth="1"/>
    <col min="4358" max="4358" width="23" style="16" customWidth="1"/>
    <col min="4359" max="4359" width="22.7109375" style="16" customWidth="1"/>
    <col min="4360" max="4360" width="13.28515625" style="16" customWidth="1"/>
    <col min="4361" max="4361" width="28.7109375" style="16" bestFit="1" customWidth="1"/>
    <col min="4362" max="4362" width="11.85546875" style="16" customWidth="1"/>
    <col min="4363" max="4363" width="19.42578125" style="16" customWidth="1"/>
    <col min="4364" max="4364" width="18.140625" style="16" customWidth="1"/>
    <col min="4365" max="4365" width="17" style="16" customWidth="1"/>
    <col min="4366" max="4366" width="15.7109375" style="16" customWidth="1"/>
    <col min="4367" max="4367" width="14.140625" style="16" customWidth="1"/>
    <col min="4368" max="4368" width="9.7109375" style="16" customWidth="1"/>
    <col min="4369" max="4369" width="10.5703125" style="16" customWidth="1"/>
    <col min="4370" max="4370" width="11.28515625" style="16" customWidth="1"/>
    <col min="4371" max="4372" width="8.7109375" style="16" customWidth="1"/>
    <col min="4373" max="4373" width="7.140625" style="16" customWidth="1"/>
    <col min="4374" max="4374" width="7.85546875" style="16" customWidth="1"/>
    <col min="4375" max="4375" width="14.7109375" style="16" customWidth="1"/>
    <col min="4376" max="4376" width="10" style="16" customWidth="1"/>
    <col min="4377" max="4377" width="7" style="16" customWidth="1"/>
    <col min="4378" max="4378" width="6" style="16" customWidth="1"/>
    <col min="4379" max="4379" width="6.7109375" style="16" customWidth="1"/>
    <col min="4380" max="4380" width="10.5703125" style="16" customWidth="1"/>
    <col min="4381" max="4381" width="11.85546875" style="16" customWidth="1"/>
    <col min="4382" max="4382" width="11" style="16" customWidth="1"/>
    <col min="4383" max="4383" width="12.28515625" style="16" customWidth="1"/>
    <col min="4384" max="4384" width="14.85546875" style="16" customWidth="1"/>
    <col min="4385" max="4385" width="18" style="16" customWidth="1"/>
    <col min="4386" max="4386" width="11.42578125" style="16"/>
    <col min="4387" max="4387" width="17.85546875" style="16" customWidth="1"/>
    <col min="4388" max="4608" width="11.42578125" style="16"/>
    <col min="4609" max="4609" width="1.42578125" style="16" customWidth="1"/>
    <col min="4610" max="4610" width="4" style="16" customWidth="1"/>
    <col min="4611" max="4611" width="12.7109375" style="16" customWidth="1"/>
    <col min="4612" max="4612" width="7.28515625" style="16" customWidth="1"/>
    <col min="4613" max="4613" width="12.140625" style="16" customWidth="1"/>
    <col min="4614" max="4614" width="23" style="16" customWidth="1"/>
    <col min="4615" max="4615" width="22.7109375" style="16" customWidth="1"/>
    <col min="4616" max="4616" width="13.28515625" style="16" customWidth="1"/>
    <col min="4617" max="4617" width="28.7109375" style="16" bestFit="1" customWidth="1"/>
    <col min="4618" max="4618" width="11.85546875" style="16" customWidth="1"/>
    <col min="4619" max="4619" width="19.42578125" style="16" customWidth="1"/>
    <col min="4620" max="4620" width="18.140625" style="16" customWidth="1"/>
    <col min="4621" max="4621" width="17" style="16" customWidth="1"/>
    <col min="4622" max="4622" width="15.7109375" style="16" customWidth="1"/>
    <col min="4623" max="4623" width="14.140625" style="16" customWidth="1"/>
    <col min="4624" max="4624" width="9.7109375" style="16" customWidth="1"/>
    <col min="4625" max="4625" width="10.5703125" style="16" customWidth="1"/>
    <col min="4626" max="4626" width="11.28515625" style="16" customWidth="1"/>
    <col min="4627" max="4628" width="8.7109375" style="16" customWidth="1"/>
    <col min="4629" max="4629" width="7.140625" style="16" customWidth="1"/>
    <col min="4630" max="4630" width="7.85546875" style="16" customWidth="1"/>
    <col min="4631" max="4631" width="14.7109375" style="16" customWidth="1"/>
    <col min="4632" max="4632" width="10" style="16" customWidth="1"/>
    <col min="4633" max="4633" width="7" style="16" customWidth="1"/>
    <col min="4634" max="4634" width="6" style="16" customWidth="1"/>
    <col min="4635" max="4635" width="6.7109375" style="16" customWidth="1"/>
    <col min="4636" max="4636" width="10.5703125" style="16" customWidth="1"/>
    <col min="4637" max="4637" width="11.85546875" style="16" customWidth="1"/>
    <col min="4638" max="4638" width="11" style="16" customWidth="1"/>
    <col min="4639" max="4639" width="12.28515625" style="16" customWidth="1"/>
    <col min="4640" max="4640" width="14.85546875" style="16" customWidth="1"/>
    <col min="4641" max="4641" width="18" style="16" customWidth="1"/>
    <col min="4642" max="4642" width="11.42578125" style="16"/>
    <col min="4643" max="4643" width="17.85546875" style="16" customWidth="1"/>
    <col min="4644" max="4864" width="11.42578125" style="16"/>
    <col min="4865" max="4865" width="1.42578125" style="16" customWidth="1"/>
    <col min="4866" max="4866" width="4" style="16" customWidth="1"/>
    <col min="4867" max="4867" width="12.7109375" style="16" customWidth="1"/>
    <col min="4868" max="4868" width="7.28515625" style="16" customWidth="1"/>
    <col min="4869" max="4869" width="12.140625" style="16" customWidth="1"/>
    <col min="4870" max="4870" width="23" style="16" customWidth="1"/>
    <col min="4871" max="4871" width="22.7109375" style="16" customWidth="1"/>
    <col min="4872" max="4872" width="13.28515625" style="16" customWidth="1"/>
    <col min="4873" max="4873" width="28.7109375" style="16" bestFit="1" customWidth="1"/>
    <col min="4874" max="4874" width="11.85546875" style="16" customWidth="1"/>
    <col min="4875" max="4875" width="19.42578125" style="16" customWidth="1"/>
    <col min="4876" max="4876" width="18.140625" style="16" customWidth="1"/>
    <col min="4877" max="4877" width="17" style="16" customWidth="1"/>
    <col min="4878" max="4878" width="15.7109375" style="16" customWidth="1"/>
    <col min="4879" max="4879" width="14.140625" style="16" customWidth="1"/>
    <col min="4880" max="4880" width="9.7109375" style="16" customWidth="1"/>
    <col min="4881" max="4881" width="10.5703125" style="16" customWidth="1"/>
    <col min="4882" max="4882" width="11.28515625" style="16" customWidth="1"/>
    <col min="4883" max="4884" width="8.7109375" style="16" customWidth="1"/>
    <col min="4885" max="4885" width="7.140625" style="16" customWidth="1"/>
    <col min="4886" max="4886" width="7.85546875" style="16" customWidth="1"/>
    <col min="4887" max="4887" width="14.7109375" style="16" customWidth="1"/>
    <col min="4888" max="4888" width="10" style="16" customWidth="1"/>
    <col min="4889" max="4889" width="7" style="16" customWidth="1"/>
    <col min="4890" max="4890" width="6" style="16" customWidth="1"/>
    <col min="4891" max="4891" width="6.7109375" style="16" customWidth="1"/>
    <col min="4892" max="4892" width="10.5703125" style="16" customWidth="1"/>
    <col min="4893" max="4893" width="11.85546875" style="16" customWidth="1"/>
    <col min="4894" max="4894" width="11" style="16" customWidth="1"/>
    <col min="4895" max="4895" width="12.28515625" style="16" customWidth="1"/>
    <col min="4896" max="4896" width="14.85546875" style="16" customWidth="1"/>
    <col min="4897" max="4897" width="18" style="16" customWidth="1"/>
    <col min="4898" max="4898" width="11.42578125" style="16"/>
    <col min="4899" max="4899" width="17.85546875" style="16" customWidth="1"/>
    <col min="4900" max="5120" width="11.42578125" style="16"/>
    <col min="5121" max="5121" width="1.42578125" style="16" customWidth="1"/>
    <col min="5122" max="5122" width="4" style="16" customWidth="1"/>
    <col min="5123" max="5123" width="12.7109375" style="16" customWidth="1"/>
    <col min="5124" max="5124" width="7.28515625" style="16" customWidth="1"/>
    <col min="5125" max="5125" width="12.140625" style="16" customWidth="1"/>
    <col min="5126" max="5126" width="23" style="16" customWidth="1"/>
    <col min="5127" max="5127" width="22.7109375" style="16" customWidth="1"/>
    <col min="5128" max="5128" width="13.28515625" style="16" customWidth="1"/>
    <col min="5129" max="5129" width="28.7109375" style="16" bestFit="1" customWidth="1"/>
    <col min="5130" max="5130" width="11.85546875" style="16" customWidth="1"/>
    <col min="5131" max="5131" width="19.42578125" style="16" customWidth="1"/>
    <col min="5132" max="5132" width="18.140625" style="16" customWidth="1"/>
    <col min="5133" max="5133" width="17" style="16" customWidth="1"/>
    <col min="5134" max="5134" width="15.7109375" style="16" customWidth="1"/>
    <col min="5135" max="5135" width="14.140625" style="16" customWidth="1"/>
    <col min="5136" max="5136" width="9.7109375" style="16" customWidth="1"/>
    <col min="5137" max="5137" width="10.5703125" style="16" customWidth="1"/>
    <col min="5138" max="5138" width="11.28515625" style="16" customWidth="1"/>
    <col min="5139" max="5140" width="8.7109375" style="16" customWidth="1"/>
    <col min="5141" max="5141" width="7.140625" style="16" customWidth="1"/>
    <col min="5142" max="5142" width="7.85546875" style="16" customWidth="1"/>
    <col min="5143" max="5143" width="14.7109375" style="16" customWidth="1"/>
    <col min="5144" max="5144" width="10" style="16" customWidth="1"/>
    <col min="5145" max="5145" width="7" style="16" customWidth="1"/>
    <col min="5146" max="5146" width="6" style="16" customWidth="1"/>
    <col min="5147" max="5147" width="6.7109375" style="16" customWidth="1"/>
    <col min="5148" max="5148" width="10.5703125" style="16" customWidth="1"/>
    <col min="5149" max="5149" width="11.85546875" style="16" customWidth="1"/>
    <col min="5150" max="5150" width="11" style="16" customWidth="1"/>
    <col min="5151" max="5151" width="12.28515625" style="16" customWidth="1"/>
    <col min="5152" max="5152" width="14.85546875" style="16" customWidth="1"/>
    <col min="5153" max="5153" width="18" style="16" customWidth="1"/>
    <col min="5154" max="5154" width="11.42578125" style="16"/>
    <col min="5155" max="5155" width="17.85546875" style="16" customWidth="1"/>
    <col min="5156" max="5376" width="11.42578125" style="16"/>
    <col min="5377" max="5377" width="1.42578125" style="16" customWidth="1"/>
    <col min="5378" max="5378" width="4" style="16" customWidth="1"/>
    <col min="5379" max="5379" width="12.7109375" style="16" customWidth="1"/>
    <col min="5380" max="5380" width="7.28515625" style="16" customWidth="1"/>
    <col min="5381" max="5381" width="12.140625" style="16" customWidth="1"/>
    <col min="5382" max="5382" width="23" style="16" customWidth="1"/>
    <col min="5383" max="5383" width="22.7109375" style="16" customWidth="1"/>
    <col min="5384" max="5384" width="13.28515625" style="16" customWidth="1"/>
    <col min="5385" max="5385" width="28.7109375" style="16" bestFit="1" customWidth="1"/>
    <col min="5386" max="5386" width="11.85546875" style="16" customWidth="1"/>
    <col min="5387" max="5387" width="19.42578125" style="16" customWidth="1"/>
    <col min="5388" max="5388" width="18.140625" style="16" customWidth="1"/>
    <col min="5389" max="5389" width="17" style="16" customWidth="1"/>
    <col min="5390" max="5390" width="15.7109375" style="16" customWidth="1"/>
    <col min="5391" max="5391" width="14.140625" style="16" customWidth="1"/>
    <col min="5392" max="5392" width="9.7109375" style="16" customWidth="1"/>
    <col min="5393" max="5393" width="10.5703125" style="16" customWidth="1"/>
    <col min="5394" max="5394" width="11.28515625" style="16" customWidth="1"/>
    <col min="5395" max="5396" width="8.7109375" style="16" customWidth="1"/>
    <col min="5397" max="5397" width="7.140625" style="16" customWidth="1"/>
    <col min="5398" max="5398" width="7.85546875" style="16" customWidth="1"/>
    <col min="5399" max="5399" width="14.7109375" style="16" customWidth="1"/>
    <col min="5400" max="5400" width="10" style="16" customWidth="1"/>
    <col min="5401" max="5401" width="7" style="16" customWidth="1"/>
    <col min="5402" max="5402" width="6" style="16" customWidth="1"/>
    <col min="5403" max="5403" width="6.7109375" style="16" customWidth="1"/>
    <col min="5404" max="5404" width="10.5703125" style="16" customWidth="1"/>
    <col min="5405" max="5405" width="11.85546875" style="16" customWidth="1"/>
    <col min="5406" max="5406" width="11" style="16" customWidth="1"/>
    <col min="5407" max="5407" width="12.28515625" style="16" customWidth="1"/>
    <col min="5408" max="5408" width="14.85546875" style="16" customWidth="1"/>
    <col min="5409" max="5409" width="18" style="16" customWidth="1"/>
    <col min="5410" max="5410" width="11.42578125" style="16"/>
    <col min="5411" max="5411" width="17.85546875" style="16" customWidth="1"/>
    <col min="5412" max="5632" width="11.42578125" style="16"/>
    <col min="5633" max="5633" width="1.42578125" style="16" customWidth="1"/>
    <col min="5634" max="5634" width="4" style="16" customWidth="1"/>
    <col min="5635" max="5635" width="12.7109375" style="16" customWidth="1"/>
    <col min="5636" max="5636" width="7.28515625" style="16" customWidth="1"/>
    <col min="5637" max="5637" width="12.140625" style="16" customWidth="1"/>
    <col min="5638" max="5638" width="23" style="16" customWidth="1"/>
    <col min="5639" max="5639" width="22.7109375" style="16" customWidth="1"/>
    <col min="5640" max="5640" width="13.28515625" style="16" customWidth="1"/>
    <col min="5641" max="5641" width="28.7109375" style="16" bestFit="1" customWidth="1"/>
    <col min="5642" max="5642" width="11.85546875" style="16" customWidth="1"/>
    <col min="5643" max="5643" width="19.42578125" style="16" customWidth="1"/>
    <col min="5644" max="5644" width="18.140625" style="16" customWidth="1"/>
    <col min="5645" max="5645" width="17" style="16" customWidth="1"/>
    <col min="5646" max="5646" width="15.7109375" style="16" customWidth="1"/>
    <col min="5647" max="5647" width="14.140625" style="16" customWidth="1"/>
    <col min="5648" max="5648" width="9.7109375" style="16" customWidth="1"/>
    <col min="5649" max="5649" width="10.5703125" style="16" customWidth="1"/>
    <col min="5650" max="5650" width="11.28515625" style="16" customWidth="1"/>
    <col min="5651" max="5652" width="8.7109375" style="16" customWidth="1"/>
    <col min="5653" max="5653" width="7.140625" style="16" customWidth="1"/>
    <col min="5654" max="5654" width="7.85546875" style="16" customWidth="1"/>
    <col min="5655" max="5655" width="14.7109375" style="16" customWidth="1"/>
    <col min="5656" max="5656" width="10" style="16" customWidth="1"/>
    <col min="5657" max="5657" width="7" style="16" customWidth="1"/>
    <col min="5658" max="5658" width="6" style="16" customWidth="1"/>
    <col min="5659" max="5659" width="6.7109375" style="16" customWidth="1"/>
    <col min="5660" max="5660" width="10.5703125" style="16" customWidth="1"/>
    <col min="5661" max="5661" width="11.85546875" style="16" customWidth="1"/>
    <col min="5662" max="5662" width="11" style="16" customWidth="1"/>
    <col min="5663" max="5663" width="12.28515625" style="16" customWidth="1"/>
    <col min="5664" max="5664" width="14.85546875" style="16" customWidth="1"/>
    <col min="5665" max="5665" width="18" style="16" customWidth="1"/>
    <col min="5666" max="5666" width="11.42578125" style="16"/>
    <col min="5667" max="5667" width="17.85546875" style="16" customWidth="1"/>
    <col min="5668" max="5888" width="11.42578125" style="16"/>
    <col min="5889" max="5889" width="1.42578125" style="16" customWidth="1"/>
    <col min="5890" max="5890" width="4" style="16" customWidth="1"/>
    <col min="5891" max="5891" width="12.7109375" style="16" customWidth="1"/>
    <col min="5892" max="5892" width="7.28515625" style="16" customWidth="1"/>
    <col min="5893" max="5893" width="12.140625" style="16" customWidth="1"/>
    <col min="5894" max="5894" width="23" style="16" customWidth="1"/>
    <col min="5895" max="5895" width="22.7109375" style="16" customWidth="1"/>
    <col min="5896" max="5896" width="13.28515625" style="16" customWidth="1"/>
    <col min="5897" max="5897" width="28.7109375" style="16" bestFit="1" customWidth="1"/>
    <col min="5898" max="5898" width="11.85546875" style="16" customWidth="1"/>
    <col min="5899" max="5899" width="19.42578125" style="16" customWidth="1"/>
    <col min="5900" max="5900" width="18.140625" style="16" customWidth="1"/>
    <col min="5901" max="5901" width="17" style="16" customWidth="1"/>
    <col min="5902" max="5902" width="15.7109375" style="16" customWidth="1"/>
    <col min="5903" max="5903" width="14.140625" style="16" customWidth="1"/>
    <col min="5904" max="5904" width="9.7109375" style="16" customWidth="1"/>
    <col min="5905" max="5905" width="10.5703125" style="16" customWidth="1"/>
    <col min="5906" max="5906" width="11.28515625" style="16" customWidth="1"/>
    <col min="5907" max="5908" width="8.7109375" style="16" customWidth="1"/>
    <col min="5909" max="5909" width="7.140625" style="16" customWidth="1"/>
    <col min="5910" max="5910" width="7.85546875" style="16" customWidth="1"/>
    <col min="5911" max="5911" width="14.7109375" style="16" customWidth="1"/>
    <col min="5912" max="5912" width="10" style="16" customWidth="1"/>
    <col min="5913" max="5913" width="7" style="16" customWidth="1"/>
    <col min="5914" max="5914" width="6" style="16" customWidth="1"/>
    <col min="5915" max="5915" width="6.7109375" style="16" customWidth="1"/>
    <col min="5916" max="5916" width="10.5703125" style="16" customWidth="1"/>
    <col min="5917" max="5917" width="11.85546875" style="16" customWidth="1"/>
    <col min="5918" max="5918" width="11" style="16" customWidth="1"/>
    <col min="5919" max="5919" width="12.28515625" style="16" customWidth="1"/>
    <col min="5920" max="5920" width="14.85546875" style="16" customWidth="1"/>
    <col min="5921" max="5921" width="18" style="16" customWidth="1"/>
    <col min="5922" max="5922" width="11.42578125" style="16"/>
    <col min="5923" max="5923" width="17.85546875" style="16" customWidth="1"/>
    <col min="5924" max="6144" width="11.42578125" style="16"/>
    <col min="6145" max="6145" width="1.42578125" style="16" customWidth="1"/>
    <col min="6146" max="6146" width="4" style="16" customWidth="1"/>
    <col min="6147" max="6147" width="12.7109375" style="16" customWidth="1"/>
    <col min="6148" max="6148" width="7.28515625" style="16" customWidth="1"/>
    <col min="6149" max="6149" width="12.140625" style="16" customWidth="1"/>
    <col min="6150" max="6150" width="23" style="16" customWidth="1"/>
    <col min="6151" max="6151" width="22.7109375" style="16" customWidth="1"/>
    <col min="6152" max="6152" width="13.28515625" style="16" customWidth="1"/>
    <col min="6153" max="6153" width="28.7109375" style="16" bestFit="1" customWidth="1"/>
    <col min="6154" max="6154" width="11.85546875" style="16" customWidth="1"/>
    <col min="6155" max="6155" width="19.42578125" style="16" customWidth="1"/>
    <col min="6156" max="6156" width="18.140625" style="16" customWidth="1"/>
    <col min="6157" max="6157" width="17" style="16" customWidth="1"/>
    <col min="6158" max="6158" width="15.7109375" style="16" customWidth="1"/>
    <col min="6159" max="6159" width="14.140625" style="16" customWidth="1"/>
    <col min="6160" max="6160" width="9.7109375" style="16" customWidth="1"/>
    <col min="6161" max="6161" width="10.5703125" style="16" customWidth="1"/>
    <col min="6162" max="6162" width="11.28515625" style="16" customWidth="1"/>
    <col min="6163" max="6164" width="8.7109375" style="16" customWidth="1"/>
    <col min="6165" max="6165" width="7.140625" style="16" customWidth="1"/>
    <col min="6166" max="6166" width="7.85546875" style="16" customWidth="1"/>
    <col min="6167" max="6167" width="14.7109375" style="16" customWidth="1"/>
    <col min="6168" max="6168" width="10" style="16" customWidth="1"/>
    <col min="6169" max="6169" width="7" style="16" customWidth="1"/>
    <col min="6170" max="6170" width="6" style="16" customWidth="1"/>
    <col min="6171" max="6171" width="6.7109375" style="16" customWidth="1"/>
    <col min="6172" max="6172" width="10.5703125" style="16" customWidth="1"/>
    <col min="6173" max="6173" width="11.85546875" style="16" customWidth="1"/>
    <col min="6174" max="6174" width="11" style="16" customWidth="1"/>
    <col min="6175" max="6175" width="12.28515625" style="16" customWidth="1"/>
    <col min="6176" max="6176" width="14.85546875" style="16" customWidth="1"/>
    <col min="6177" max="6177" width="18" style="16" customWidth="1"/>
    <col min="6178" max="6178" width="11.42578125" style="16"/>
    <col min="6179" max="6179" width="17.85546875" style="16" customWidth="1"/>
    <col min="6180" max="6400" width="11.42578125" style="16"/>
    <col min="6401" max="6401" width="1.42578125" style="16" customWidth="1"/>
    <col min="6402" max="6402" width="4" style="16" customWidth="1"/>
    <col min="6403" max="6403" width="12.7109375" style="16" customWidth="1"/>
    <col min="6404" max="6404" width="7.28515625" style="16" customWidth="1"/>
    <col min="6405" max="6405" width="12.140625" style="16" customWidth="1"/>
    <col min="6406" max="6406" width="23" style="16" customWidth="1"/>
    <col min="6407" max="6407" width="22.7109375" style="16" customWidth="1"/>
    <col min="6408" max="6408" width="13.28515625" style="16" customWidth="1"/>
    <col min="6409" max="6409" width="28.7109375" style="16" bestFit="1" customWidth="1"/>
    <col min="6410" max="6410" width="11.85546875" style="16" customWidth="1"/>
    <col min="6411" max="6411" width="19.42578125" style="16" customWidth="1"/>
    <col min="6412" max="6412" width="18.140625" style="16" customWidth="1"/>
    <col min="6413" max="6413" width="17" style="16" customWidth="1"/>
    <col min="6414" max="6414" width="15.7109375" style="16" customWidth="1"/>
    <col min="6415" max="6415" width="14.140625" style="16" customWidth="1"/>
    <col min="6416" max="6416" width="9.7109375" style="16" customWidth="1"/>
    <col min="6417" max="6417" width="10.5703125" style="16" customWidth="1"/>
    <col min="6418" max="6418" width="11.28515625" style="16" customWidth="1"/>
    <col min="6419" max="6420" width="8.7109375" style="16" customWidth="1"/>
    <col min="6421" max="6421" width="7.140625" style="16" customWidth="1"/>
    <col min="6422" max="6422" width="7.85546875" style="16" customWidth="1"/>
    <col min="6423" max="6423" width="14.7109375" style="16" customWidth="1"/>
    <col min="6424" max="6424" width="10" style="16" customWidth="1"/>
    <col min="6425" max="6425" width="7" style="16" customWidth="1"/>
    <col min="6426" max="6426" width="6" style="16" customWidth="1"/>
    <col min="6427" max="6427" width="6.7109375" style="16" customWidth="1"/>
    <col min="6428" max="6428" width="10.5703125" style="16" customWidth="1"/>
    <col min="6429" max="6429" width="11.85546875" style="16" customWidth="1"/>
    <col min="6430" max="6430" width="11" style="16" customWidth="1"/>
    <col min="6431" max="6431" width="12.28515625" style="16" customWidth="1"/>
    <col min="6432" max="6432" width="14.85546875" style="16" customWidth="1"/>
    <col min="6433" max="6433" width="18" style="16" customWidth="1"/>
    <col min="6434" max="6434" width="11.42578125" style="16"/>
    <col min="6435" max="6435" width="17.85546875" style="16" customWidth="1"/>
    <col min="6436" max="6656" width="11.42578125" style="16"/>
    <col min="6657" max="6657" width="1.42578125" style="16" customWidth="1"/>
    <col min="6658" max="6658" width="4" style="16" customWidth="1"/>
    <col min="6659" max="6659" width="12.7109375" style="16" customWidth="1"/>
    <col min="6660" max="6660" width="7.28515625" style="16" customWidth="1"/>
    <col min="6661" max="6661" width="12.140625" style="16" customWidth="1"/>
    <col min="6662" max="6662" width="23" style="16" customWidth="1"/>
    <col min="6663" max="6663" width="22.7109375" style="16" customWidth="1"/>
    <col min="6664" max="6664" width="13.28515625" style="16" customWidth="1"/>
    <col min="6665" max="6665" width="28.7109375" style="16" bestFit="1" customWidth="1"/>
    <col min="6666" max="6666" width="11.85546875" style="16" customWidth="1"/>
    <col min="6667" max="6667" width="19.42578125" style="16" customWidth="1"/>
    <col min="6668" max="6668" width="18.140625" style="16" customWidth="1"/>
    <col min="6669" max="6669" width="17" style="16" customWidth="1"/>
    <col min="6670" max="6670" width="15.7109375" style="16" customWidth="1"/>
    <col min="6671" max="6671" width="14.140625" style="16" customWidth="1"/>
    <col min="6672" max="6672" width="9.7109375" style="16" customWidth="1"/>
    <col min="6673" max="6673" width="10.5703125" style="16" customWidth="1"/>
    <col min="6674" max="6674" width="11.28515625" style="16" customWidth="1"/>
    <col min="6675" max="6676" width="8.7109375" style="16" customWidth="1"/>
    <col min="6677" max="6677" width="7.140625" style="16" customWidth="1"/>
    <col min="6678" max="6678" width="7.85546875" style="16" customWidth="1"/>
    <col min="6679" max="6679" width="14.7109375" style="16" customWidth="1"/>
    <col min="6680" max="6680" width="10" style="16" customWidth="1"/>
    <col min="6681" max="6681" width="7" style="16" customWidth="1"/>
    <col min="6682" max="6682" width="6" style="16" customWidth="1"/>
    <col min="6683" max="6683" width="6.7109375" style="16" customWidth="1"/>
    <col min="6684" max="6684" width="10.5703125" style="16" customWidth="1"/>
    <col min="6685" max="6685" width="11.85546875" style="16" customWidth="1"/>
    <col min="6686" max="6686" width="11" style="16" customWidth="1"/>
    <col min="6687" max="6687" width="12.28515625" style="16" customWidth="1"/>
    <col min="6688" max="6688" width="14.85546875" style="16" customWidth="1"/>
    <col min="6689" max="6689" width="18" style="16" customWidth="1"/>
    <col min="6690" max="6690" width="11.42578125" style="16"/>
    <col min="6691" max="6691" width="17.85546875" style="16" customWidth="1"/>
    <col min="6692" max="6912" width="11.42578125" style="16"/>
    <col min="6913" max="6913" width="1.42578125" style="16" customWidth="1"/>
    <col min="6914" max="6914" width="4" style="16" customWidth="1"/>
    <col min="6915" max="6915" width="12.7109375" style="16" customWidth="1"/>
    <col min="6916" max="6916" width="7.28515625" style="16" customWidth="1"/>
    <col min="6917" max="6917" width="12.140625" style="16" customWidth="1"/>
    <col min="6918" max="6918" width="23" style="16" customWidth="1"/>
    <col min="6919" max="6919" width="22.7109375" style="16" customWidth="1"/>
    <col min="6920" max="6920" width="13.28515625" style="16" customWidth="1"/>
    <col min="6921" max="6921" width="28.7109375" style="16" bestFit="1" customWidth="1"/>
    <col min="6922" max="6922" width="11.85546875" style="16" customWidth="1"/>
    <col min="6923" max="6923" width="19.42578125" style="16" customWidth="1"/>
    <col min="6924" max="6924" width="18.140625" style="16" customWidth="1"/>
    <col min="6925" max="6925" width="17" style="16" customWidth="1"/>
    <col min="6926" max="6926" width="15.7109375" style="16" customWidth="1"/>
    <col min="6927" max="6927" width="14.140625" style="16" customWidth="1"/>
    <col min="6928" max="6928" width="9.7109375" style="16" customWidth="1"/>
    <col min="6929" max="6929" width="10.5703125" style="16" customWidth="1"/>
    <col min="6930" max="6930" width="11.28515625" style="16" customWidth="1"/>
    <col min="6931" max="6932" width="8.7109375" style="16" customWidth="1"/>
    <col min="6933" max="6933" width="7.140625" style="16" customWidth="1"/>
    <col min="6934" max="6934" width="7.85546875" style="16" customWidth="1"/>
    <col min="6935" max="6935" width="14.7109375" style="16" customWidth="1"/>
    <col min="6936" max="6936" width="10" style="16" customWidth="1"/>
    <col min="6937" max="6937" width="7" style="16" customWidth="1"/>
    <col min="6938" max="6938" width="6" style="16" customWidth="1"/>
    <col min="6939" max="6939" width="6.7109375" style="16" customWidth="1"/>
    <col min="6940" max="6940" width="10.5703125" style="16" customWidth="1"/>
    <col min="6941" max="6941" width="11.85546875" style="16" customWidth="1"/>
    <col min="6942" max="6942" width="11" style="16" customWidth="1"/>
    <col min="6943" max="6943" width="12.28515625" style="16" customWidth="1"/>
    <col min="6944" max="6944" width="14.85546875" style="16" customWidth="1"/>
    <col min="6945" max="6945" width="18" style="16" customWidth="1"/>
    <col min="6946" max="6946" width="11.42578125" style="16"/>
    <col min="6947" max="6947" width="17.85546875" style="16" customWidth="1"/>
    <col min="6948" max="7168" width="11.42578125" style="16"/>
    <col min="7169" max="7169" width="1.42578125" style="16" customWidth="1"/>
    <col min="7170" max="7170" width="4" style="16" customWidth="1"/>
    <col min="7171" max="7171" width="12.7109375" style="16" customWidth="1"/>
    <col min="7172" max="7172" width="7.28515625" style="16" customWidth="1"/>
    <col min="7173" max="7173" width="12.140625" style="16" customWidth="1"/>
    <col min="7174" max="7174" width="23" style="16" customWidth="1"/>
    <col min="7175" max="7175" width="22.7109375" style="16" customWidth="1"/>
    <col min="7176" max="7176" width="13.28515625" style="16" customWidth="1"/>
    <col min="7177" max="7177" width="28.7109375" style="16" bestFit="1" customWidth="1"/>
    <col min="7178" max="7178" width="11.85546875" style="16" customWidth="1"/>
    <col min="7179" max="7179" width="19.42578125" style="16" customWidth="1"/>
    <col min="7180" max="7180" width="18.140625" style="16" customWidth="1"/>
    <col min="7181" max="7181" width="17" style="16" customWidth="1"/>
    <col min="7182" max="7182" width="15.7109375" style="16" customWidth="1"/>
    <col min="7183" max="7183" width="14.140625" style="16" customWidth="1"/>
    <col min="7184" max="7184" width="9.7109375" style="16" customWidth="1"/>
    <col min="7185" max="7185" width="10.5703125" style="16" customWidth="1"/>
    <col min="7186" max="7186" width="11.28515625" style="16" customWidth="1"/>
    <col min="7187" max="7188" width="8.7109375" style="16" customWidth="1"/>
    <col min="7189" max="7189" width="7.140625" style="16" customWidth="1"/>
    <col min="7190" max="7190" width="7.85546875" style="16" customWidth="1"/>
    <col min="7191" max="7191" width="14.7109375" style="16" customWidth="1"/>
    <col min="7192" max="7192" width="10" style="16" customWidth="1"/>
    <col min="7193" max="7193" width="7" style="16" customWidth="1"/>
    <col min="7194" max="7194" width="6" style="16" customWidth="1"/>
    <col min="7195" max="7195" width="6.7109375" style="16" customWidth="1"/>
    <col min="7196" max="7196" width="10.5703125" style="16" customWidth="1"/>
    <col min="7197" max="7197" width="11.85546875" style="16" customWidth="1"/>
    <col min="7198" max="7198" width="11" style="16" customWidth="1"/>
    <col min="7199" max="7199" width="12.28515625" style="16" customWidth="1"/>
    <col min="7200" max="7200" width="14.85546875" style="16" customWidth="1"/>
    <col min="7201" max="7201" width="18" style="16" customWidth="1"/>
    <col min="7202" max="7202" width="11.42578125" style="16"/>
    <col min="7203" max="7203" width="17.85546875" style="16" customWidth="1"/>
    <col min="7204" max="7424" width="11.42578125" style="16"/>
    <col min="7425" max="7425" width="1.42578125" style="16" customWidth="1"/>
    <col min="7426" max="7426" width="4" style="16" customWidth="1"/>
    <col min="7427" max="7427" width="12.7109375" style="16" customWidth="1"/>
    <col min="7428" max="7428" width="7.28515625" style="16" customWidth="1"/>
    <col min="7429" max="7429" width="12.140625" style="16" customWidth="1"/>
    <col min="7430" max="7430" width="23" style="16" customWidth="1"/>
    <col min="7431" max="7431" width="22.7109375" style="16" customWidth="1"/>
    <col min="7432" max="7432" width="13.28515625" style="16" customWidth="1"/>
    <col min="7433" max="7433" width="28.7109375" style="16" bestFit="1" customWidth="1"/>
    <col min="7434" max="7434" width="11.85546875" style="16" customWidth="1"/>
    <col min="7435" max="7435" width="19.42578125" style="16" customWidth="1"/>
    <col min="7436" max="7436" width="18.140625" style="16" customWidth="1"/>
    <col min="7437" max="7437" width="17" style="16" customWidth="1"/>
    <col min="7438" max="7438" width="15.7109375" style="16" customWidth="1"/>
    <col min="7439" max="7439" width="14.140625" style="16" customWidth="1"/>
    <col min="7440" max="7440" width="9.7109375" style="16" customWidth="1"/>
    <col min="7441" max="7441" width="10.5703125" style="16" customWidth="1"/>
    <col min="7442" max="7442" width="11.28515625" style="16" customWidth="1"/>
    <col min="7443" max="7444" width="8.7109375" style="16" customWidth="1"/>
    <col min="7445" max="7445" width="7.140625" style="16" customWidth="1"/>
    <col min="7446" max="7446" width="7.85546875" style="16" customWidth="1"/>
    <col min="7447" max="7447" width="14.7109375" style="16" customWidth="1"/>
    <col min="7448" max="7448" width="10" style="16" customWidth="1"/>
    <col min="7449" max="7449" width="7" style="16" customWidth="1"/>
    <col min="7450" max="7450" width="6" style="16" customWidth="1"/>
    <col min="7451" max="7451" width="6.7109375" style="16" customWidth="1"/>
    <col min="7452" max="7452" width="10.5703125" style="16" customWidth="1"/>
    <col min="7453" max="7453" width="11.85546875" style="16" customWidth="1"/>
    <col min="7454" max="7454" width="11" style="16" customWidth="1"/>
    <col min="7455" max="7455" width="12.28515625" style="16" customWidth="1"/>
    <col min="7456" max="7456" width="14.85546875" style="16" customWidth="1"/>
    <col min="7457" max="7457" width="18" style="16" customWidth="1"/>
    <col min="7458" max="7458" width="11.42578125" style="16"/>
    <col min="7459" max="7459" width="17.85546875" style="16" customWidth="1"/>
    <col min="7460" max="7680" width="11.42578125" style="16"/>
    <col min="7681" max="7681" width="1.42578125" style="16" customWidth="1"/>
    <col min="7682" max="7682" width="4" style="16" customWidth="1"/>
    <col min="7683" max="7683" width="12.7109375" style="16" customWidth="1"/>
    <col min="7684" max="7684" width="7.28515625" style="16" customWidth="1"/>
    <col min="7685" max="7685" width="12.140625" style="16" customWidth="1"/>
    <col min="7686" max="7686" width="23" style="16" customWidth="1"/>
    <col min="7687" max="7687" width="22.7109375" style="16" customWidth="1"/>
    <col min="7688" max="7688" width="13.28515625" style="16" customWidth="1"/>
    <col min="7689" max="7689" width="28.7109375" style="16" bestFit="1" customWidth="1"/>
    <col min="7690" max="7690" width="11.85546875" style="16" customWidth="1"/>
    <col min="7691" max="7691" width="19.42578125" style="16" customWidth="1"/>
    <col min="7692" max="7692" width="18.140625" style="16" customWidth="1"/>
    <col min="7693" max="7693" width="17" style="16" customWidth="1"/>
    <col min="7694" max="7694" width="15.7109375" style="16" customWidth="1"/>
    <col min="7695" max="7695" width="14.140625" style="16" customWidth="1"/>
    <col min="7696" max="7696" width="9.7109375" style="16" customWidth="1"/>
    <col min="7697" max="7697" width="10.5703125" style="16" customWidth="1"/>
    <col min="7698" max="7698" width="11.28515625" style="16" customWidth="1"/>
    <col min="7699" max="7700" width="8.7109375" style="16" customWidth="1"/>
    <col min="7701" max="7701" width="7.140625" style="16" customWidth="1"/>
    <col min="7702" max="7702" width="7.85546875" style="16" customWidth="1"/>
    <col min="7703" max="7703" width="14.7109375" style="16" customWidth="1"/>
    <col min="7704" max="7704" width="10" style="16" customWidth="1"/>
    <col min="7705" max="7705" width="7" style="16" customWidth="1"/>
    <col min="7706" max="7706" width="6" style="16" customWidth="1"/>
    <col min="7707" max="7707" width="6.7109375" style="16" customWidth="1"/>
    <col min="7708" max="7708" width="10.5703125" style="16" customWidth="1"/>
    <col min="7709" max="7709" width="11.85546875" style="16" customWidth="1"/>
    <col min="7710" max="7710" width="11" style="16" customWidth="1"/>
    <col min="7711" max="7711" width="12.28515625" style="16" customWidth="1"/>
    <col min="7712" max="7712" width="14.85546875" style="16" customWidth="1"/>
    <col min="7713" max="7713" width="18" style="16" customWidth="1"/>
    <col min="7714" max="7714" width="11.42578125" style="16"/>
    <col min="7715" max="7715" width="17.85546875" style="16" customWidth="1"/>
    <col min="7716" max="7936" width="11.42578125" style="16"/>
    <col min="7937" max="7937" width="1.42578125" style="16" customWidth="1"/>
    <col min="7938" max="7938" width="4" style="16" customWidth="1"/>
    <col min="7939" max="7939" width="12.7109375" style="16" customWidth="1"/>
    <col min="7940" max="7940" width="7.28515625" style="16" customWidth="1"/>
    <col min="7941" max="7941" width="12.140625" style="16" customWidth="1"/>
    <col min="7942" max="7942" width="23" style="16" customWidth="1"/>
    <col min="7943" max="7943" width="22.7109375" style="16" customWidth="1"/>
    <col min="7944" max="7944" width="13.28515625" style="16" customWidth="1"/>
    <col min="7945" max="7945" width="28.7109375" style="16" bestFit="1" customWidth="1"/>
    <col min="7946" max="7946" width="11.85546875" style="16" customWidth="1"/>
    <col min="7947" max="7947" width="19.42578125" style="16" customWidth="1"/>
    <col min="7948" max="7948" width="18.140625" style="16" customWidth="1"/>
    <col min="7949" max="7949" width="17" style="16" customWidth="1"/>
    <col min="7950" max="7950" width="15.7109375" style="16" customWidth="1"/>
    <col min="7951" max="7951" width="14.140625" style="16" customWidth="1"/>
    <col min="7952" max="7952" width="9.7109375" style="16" customWidth="1"/>
    <col min="7953" max="7953" width="10.5703125" style="16" customWidth="1"/>
    <col min="7954" max="7954" width="11.28515625" style="16" customWidth="1"/>
    <col min="7955" max="7956" width="8.7109375" style="16" customWidth="1"/>
    <col min="7957" max="7957" width="7.140625" style="16" customWidth="1"/>
    <col min="7958" max="7958" width="7.85546875" style="16" customWidth="1"/>
    <col min="7959" max="7959" width="14.7109375" style="16" customWidth="1"/>
    <col min="7960" max="7960" width="10" style="16" customWidth="1"/>
    <col min="7961" max="7961" width="7" style="16" customWidth="1"/>
    <col min="7962" max="7962" width="6" style="16" customWidth="1"/>
    <col min="7963" max="7963" width="6.7109375" style="16" customWidth="1"/>
    <col min="7964" max="7964" width="10.5703125" style="16" customWidth="1"/>
    <col min="7965" max="7965" width="11.85546875" style="16" customWidth="1"/>
    <col min="7966" max="7966" width="11" style="16" customWidth="1"/>
    <col min="7967" max="7967" width="12.28515625" style="16" customWidth="1"/>
    <col min="7968" max="7968" width="14.85546875" style="16" customWidth="1"/>
    <col min="7969" max="7969" width="18" style="16" customWidth="1"/>
    <col min="7970" max="7970" width="11.42578125" style="16"/>
    <col min="7971" max="7971" width="17.85546875" style="16" customWidth="1"/>
    <col min="7972" max="8192" width="11.42578125" style="16"/>
    <col min="8193" max="8193" width="1.42578125" style="16" customWidth="1"/>
    <col min="8194" max="8194" width="4" style="16" customWidth="1"/>
    <col min="8195" max="8195" width="12.7109375" style="16" customWidth="1"/>
    <col min="8196" max="8196" width="7.28515625" style="16" customWidth="1"/>
    <col min="8197" max="8197" width="12.140625" style="16" customWidth="1"/>
    <col min="8198" max="8198" width="23" style="16" customWidth="1"/>
    <col min="8199" max="8199" width="22.7109375" style="16" customWidth="1"/>
    <col min="8200" max="8200" width="13.28515625" style="16" customWidth="1"/>
    <col min="8201" max="8201" width="28.7109375" style="16" bestFit="1" customWidth="1"/>
    <col min="8202" max="8202" width="11.85546875" style="16" customWidth="1"/>
    <col min="8203" max="8203" width="19.42578125" style="16" customWidth="1"/>
    <col min="8204" max="8204" width="18.140625" style="16" customWidth="1"/>
    <col min="8205" max="8205" width="17" style="16" customWidth="1"/>
    <col min="8206" max="8206" width="15.7109375" style="16" customWidth="1"/>
    <col min="8207" max="8207" width="14.140625" style="16" customWidth="1"/>
    <col min="8208" max="8208" width="9.7109375" style="16" customWidth="1"/>
    <col min="8209" max="8209" width="10.5703125" style="16" customWidth="1"/>
    <col min="8210" max="8210" width="11.28515625" style="16" customWidth="1"/>
    <col min="8211" max="8212" width="8.7109375" style="16" customWidth="1"/>
    <col min="8213" max="8213" width="7.140625" style="16" customWidth="1"/>
    <col min="8214" max="8214" width="7.85546875" style="16" customWidth="1"/>
    <col min="8215" max="8215" width="14.7109375" style="16" customWidth="1"/>
    <col min="8216" max="8216" width="10" style="16" customWidth="1"/>
    <col min="8217" max="8217" width="7" style="16" customWidth="1"/>
    <col min="8218" max="8218" width="6" style="16" customWidth="1"/>
    <col min="8219" max="8219" width="6.7109375" style="16" customWidth="1"/>
    <col min="8220" max="8220" width="10.5703125" style="16" customWidth="1"/>
    <col min="8221" max="8221" width="11.85546875" style="16" customWidth="1"/>
    <col min="8222" max="8222" width="11" style="16" customWidth="1"/>
    <col min="8223" max="8223" width="12.28515625" style="16" customWidth="1"/>
    <col min="8224" max="8224" width="14.85546875" style="16" customWidth="1"/>
    <col min="8225" max="8225" width="18" style="16" customWidth="1"/>
    <col min="8226" max="8226" width="11.42578125" style="16"/>
    <col min="8227" max="8227" width="17.85546875" style="16" customWidth="1"/>
    <col min="8228" max="8448" width="11.42578125" style="16"/>
    <col min="8449" max="8449" width="1.42578125" style="16" customWidth="1"/>
    <col min="8450" max="8450" width="4" style="16" customWidth="1"/>
    <col min="8451" max="8451" width="12.7109375" style="16" customWidth="1"/>
    <col min="8452" max="8452" width="7.28515625" style="16" customWidth="1"/>
    <col min="8453" max="8453" width="12.140625" style="16" customWidth="1"/>
    <col min="8454" max="8454" width="23" style="16" customWidth="1"/>
    <col min="8455" max="8455" width="22.7109375" style="16" customWidth="1"/>
    <col min="8456" max="8456" width="13.28515625" style="16" customWidth="1"/>
    <col min="8457" max="8457" width="28.7109375" style="16" bestFit="1" customWidth="1"/>
    <col min="8458" max="8458" width="11.85546875" style="16" customWidth="1"/>
    <col min="8459" max="8459" width="19.42578125" style="16" customWidth="1"/>
    <col min="8460" max="8460" width="18.140625" style="16" customWidth="1"/>
    <col min="8461" max="8461" width="17" style="16" customWidth="1"/>
    <col min="8462" max="8462" width="15.7109375" style="16" customWidth="1"/>
    <col min="8463" max="8463" width="14.140625" style="16" customWidth="1"/>
    <col min="8464" max="8464" width="9.7109375" style="16" customWidth="1"/>
    <col min="8465" max="8465" width="10.5703125" style="16" customWidth="1"/>
    <col min="8466" max="8466" width="11.28515625" style="16" customWidth="1"/>
    <col min="8467" max="8468" width="8.7109375" style="16" customWidth="1"/>
    <col min="8469" max="8469" width="7.140625" style="16" customWidth="1"/>
    <col min="8470" max="8470" width="7.85546875" style="16" customWidth="1"/>
    <col min="8471" max="8471" width="14.7109375" style="16" customWidth="1"/>
    <col min="8472" max="8472" width="10" style="16" customWidth="1"/>
    <col min="8473" max="8473" width="7" style="16" customWidth="1"/>
    <col min="8474" max="8474" width="6" style="16" customWidth="1"/>
    <col min="8475" max="8475" width="6.7109375" style="16" customWidth="1"/>
    <col min="8476" max="8476" width="10.5703125" style="16" customWidth="1"/>
    <col min="8477" max="8477" width="11.85546875" style="16" customWidth="1"/>
    <col min="8478" max="8478" width="11" style="16" customWidth="1"/>
    <col min="8479" max="8479" width="12.28515625" style="16" customWidth="1"/>
    <col min="8480" max="8480" width="14.85546875" style="16" customWidth="1"/>
    <col min="8481" max="8481" width="18" style="16" customWidth="1"/>
    <col min="8482" max="8482" width="11.42578125" style="16"/>
    <col min="8483" max="8483" width="17.85546875" style="16" customWidth="1"/>
    <col min="8484" max="8704" width="11.42578125" style="16"/>
    <col min="8705" max="8705" width="1.42578125" style="16" customWidth="1"/>
    <col min="8706" max="8706" width="4" style="16" customWidth="1"/>
    <col min="8707" max="8707" width="12.7109375" style="16" customWidth="1"/>
    <col min="8708" max="8708" width="7.28515625" style="16" customWidth="1"/>
    <col min="8709" max="8709" width="12.140625" style="16" customWidth="1"/>
    <col min="8710" max="8710" width="23" style="16" customWidth="1"/>
    <col min="8711" max="8711" width="22.7109375" style="16" customWidth="1"/>
    <col min="8712" max="8712" width="13.28515625" style="16" customWidth="1"/>
    <col min="8713" max="8713" width="28.7109375" style="16" bestFit="1" customWidth="1"/>
    <col min="8714" max="8714" width="11.85546875" style="16" customWidth="1"/>
    <col min="8715" max="8715" width="19.42578125" style="16" customWidth="1"/>
    <col min="8716" max="8716" width="18.140625" style="16" customWidth="1"/>
    <col min="8717" max="8717" width="17" style="16" customWidth="1"/>
    <col min="8718" max="8718" width="15.7109375" style="16" customWidth="1"/>
    <col min="8719" max="8719" width="14.140625" style="16" customWidth="1"/>
    <col min="8720" max="8720" width="9.7109375" style="16" customWidth="1"/>
    <col min="8721" max="8721" width="10.5703125" style="16" customWidth="1"/>
    <col min="8722" max="8722" width="11.28515625" style="16" customWidth="1"/>
    <col min="8723" max="8724" width="8.7109375" style="16" customWidth="1"/>
    <col min="8725" max="8725" width="7.140625" style="16" customWidth="1"/>
    <col min="8726" max="8726" width="7.85546875" style="16" customWidth="1"/>
    <col min="8727" max="8727" width="14.7109375" style="16" customWidth="1"/>
    <col min="8728" max="8728" width="10" style="16" customWidth="1"/>
    <col min="8729" max="8729" width="7" style="16" customWidth="1"/>
    <col min="8730" max="8730" width="6" style="16" customWidth="1"/>
    <col min="8731" max="8731" width="6.7109375" style="16" customWidth="1"/>
    <col min="8732" max="8732" width="10.5703125" style="16" customWidth="1"/>
    <col min="8733" max="8733" width="11.85546875" style="16" customWidth="1"/>
    <col min="8734" max="8734" width="11" style="16" customWidth="1"/>
    <col min="8735" max="8735" width="12.28515625" style="16" customWidth="1"/>
    <col min="8736" max="8736" width="14.85546875" style="16" customWidth="1"/>
    <col min="8737" max="8737" width="18" style="16" customWidth="1"/>
    <col min="8738" max="8738" width="11.42578125" style="16"/>
    <col min="8739" max="8739" width="17.85546875" style="16" customWidth="1"/>
    <col min="8740" max="8960" width="11.42578125" style="16"/>
    <col min="8961" max="8961" width="1.42578125" style="16" customWidth="1"/>
    <col min="8962" max="8962" width="4" style="16" customWidth="1"/>
    <col min="8963" max="8963" width="12.7109375" style="16" customWidth="1"/>
    <col min="8964" max="8964" width="7.28515625" style="16" customWidth="1"/>
    <col min="8965" max="8965" width="12.140625" style="16" customWidth="1"/>
    <col min="8966" max="8966" width="23" style="16" customWidth="1"/>
    <col min="8967" max="8967" width="22.7109375" style="16" customWidth="1"/>
    <col min="8968" max="8968" width="13.28515625" style="16" customWidth="1"/>
    <col min="8969" max="8969" width="28.7109375" style="16" bestFit="1" customWidth="1"/>
    <col min="8970" max="8970" width="11.85546875" style="16" customWidth="1"/>
    <col min="8971" max="8971" width="19.42578125" style="16" customWidth="1"/>
    <col min="8972" max="8972" width="18.140625" style="16" customWidth="1"/>
    <col min="8973" max="8973" width="17" style="16" customWidth="1"/>
    <col min="8974" max="8974" width="15.7109375" style="16" customWidth="1"/>
    <col min="8975" max="8975" width="14.140625" style="16" customWidth="1"/>
    <col min="8976" max="8976" width="9.7109375" style="16" customWidth="1"/>
    <col min="8977" max="8977" width="10.5703125" style="16" customWidth="1"/>
    <col min="8978" max="8978" width="11.28515625" style="16" customWidth="1"/>
    <col min="8979" max="8980" width="8.7109375" style="16" customWidth="1"/>
    <col min="8981" max="8981" width="7.140625" style="16" customWidth="1"/>
    <col min="8982" max="8982" width="7.85546875" style="16" customWidth="1"/>
    <col min="8983" max="8983" width="14.7109375" style="16" customWidth="1"/>
    <col min="8984" max="8984" width="10" style="16" customWidth="1"/>
    <col min="8985" max="8985" width="7" style="16" customWidth="1"/>
    <col min="8986" max="8986" width="6" style="16" customWidth="1"/>
    <col min="8987" max="8987" width="6.7109375" style="16" customWidth="1"/>
    <col min="8988" max="8988" width="10.5703125" style="16" customWidth="1"/>
    <col min="8989" max="8989" width="11.85546875" style="16" customWidth="1"/>
    <col min="8990" max="8990" width="11" style="16" customWidth="1"/>
    <col min="8991" max="8991" width="12.28515625" style="16" customWidth="1"/>
    <col min="8992" max="8992" width="14.85546875" style="16" customWidth="1"/>
    <col min="8993" max="8993" width="18" style="16" customWidth="1"/>
    <col min="8994" max="8994" width="11.42578125" style="16"/>
    <col min="8995" max="8995" width="17.85546875" style="16" customWidth="1"/>
    <col min="8996" max="9216" width="11.42578125" style="16"/>
    <col min="9217" max="9217" width="1.42578125" style="16" customWidth="1"/>
    <col min="9218" max="9218" width="4" style="16" customWidth="1"/>
    <col min="9219" max="9219" width="12.7109375" style="16" customWidth="1"/>
    <col min="9220" max="9220" width="7.28515625" style="16" customWidth="1"/>
    <col min="9221" max="9221" width="12.140625" style="16" customWidth="1"/>
    <col min="9222" max="9222" width="23" style="16" customWidth="1"/>
    <col min="9223" max="9223" width="22.7109375" style="16" customWidth="1"/>
    <col min="9224" max="9224" width="13.28515625" style="16" customWidth="1"/>
    <col min="9225" max="9225" width="28.7109375" style="16" bestFit="1" customWidth="1"/>
    <col min="9226" max="9226" width="11.85546875" style="16" customWidth="1"/>
    <col min="9227" max="9227" width="19.42578125" style="16" customWidth="1"/>
    <col min="9228" max="9228" width="18.140625" style="16" customWidth="1"/>
    <col min="9229" max="9229" width="17" style="16" customWidth="1"/>
    <col min="9230" max="9230" width="15.7109375" style="16" customWidth="1"/>
    <col min="9231" max="9231" width="14.140625" style="16" customWidth="1"/>
    <col min="9232" max="9232" width="9.7109375" style="16" customWidth="1"/>
    <col min="9233" max="9233" width="10.5703125" style="16" customWidth="1"/>
    <col min="9234" max="9234" width="11.28515625" style="16" customWidth="1"/>
    <col min="9235" max="9236" width="8.7109375" style="16" customWidth="1"/>
    <col min="9237" max="9237" width="7.140625" style="16" customWidth="1"/>
    <col min="9238" max="9238" width="7.85546875" style="16" customWidth="1"/>
    <col min="9239" max="9239" width="14.7109375" style="16" customWidth="1"/>
    <col min="9240" max="9240" width="10" style="16" customWidth="1"/>
    <col min="9241" max="9241" width="7" style="16" customWidth="1"/>
    <col min="9242" max="9242" width="6" style="16" customWidth="1"/>
    <col min="9243" max="9243" width="6.7109375" style="16" customWidth="1"/>
    <col min="9244" max="9244" width="10.5703125" style="16" customWidth="1"/>
    <col min="9245" max="9245" width="11.85546875" style="16" customWidth="1"/>
    <col min="9246" max="9246" width="11" style="16" customWidth="1"/>
    <col min="9247" max="9247" width="12.28515625" style="16" customWidth="1"/>
    <col min="9248" max="9248" width="14.85546875" style="16" customWidth="1"/>
    <col min="9249" max="9249" width="18" style="16" customWidth="1"/>
    <col min="9250" max="9250" width="11.42578125" style="16"/>
    <col min="9251" max="9251" width="17.85546875" style="16" customWidth="1"/>
    <col min="9252" max="9472" width="11.42578125" style="16"/>
    <col min="9473" max="9473" width="1.42578125" style="16" customWidth="1"/>
    <col min="9474" max="9474" width="4" style="16" customWidth="1"/>
    <col min="9475" max="9475" width="12.7109375" style="16" customWidth="1"/>
    <col min="9476" max="9476" width="7.28515625" style="16" customWidth="1"/>
    <col min="9477" max="9477" width="12.140625" style="16" customWidth="1"/>
    <col min="9478" max="9478" width="23" style="16" customWidth="1"/>
    <col min="9479" max="9479" width="22.7109375" style="16" customWidth="1"/>
    <col min="9480" max="9480" width="13.28515625" style="16" customWidth="1"/>
    <col min="9481" max="9481" width="28.7109375" style="16" bestFit="1" customWidth="1"/>
    <col min="9482" max="9482" width="11.85546875" style="16" customWidth="1"/>
    <col min="9483" max="9483" width="19.42578125" style="16" customWidth="1"/>
    <col min="9484" max="9484" width="18.140625" style="16" customWidth="1"/>
    <col min="9485" max="9485" width="17" style="16" customWidth="1"/>
    <col min="9486" max="9486" width="15.7109375" style="16" customWidth="1"/>
    <col min="9487" max="9487" width="14.140625" style="16" customWidth="1"/>
    <col min="9488" max="9488" width="9.7109375" style="16" customWidth="1"/>
    <col min="9489" max="9489" width="10.5703125" style="16" customWidth="1"/>
    <col min="9490" max="9490" width="11.28515625" style="16" customWidth="1"/>
    <col min="9491" max="9492" width="8.7109375" style="16" customWidth="1"/>
    <col min="9493" max="9493" width="7.140625" style="16" customWidth="1"/>
    <col min="9494" max="9494" width="7.85546875" style="16" customWidth="1"/>
    <col min="9495" max="9495" width="14.7109375" style="16" customWidth="1"/>
    <col min="9496" max="9496" width="10" style="16" customWidth="1"/>
    <col min="9497" max="9497" width="7" style="16" customWidth="1"/>
    <col min="9498" max="9498" width="6" style="16" customWidth="1"/>
    <col min="9499" max="9499" width="6.7109375" style="16" customWidth="1"/>
    <col min="9500" max="9500" width="10.5703125" style="16" customWidth="1"/>
    <col min="9501" max="9501" width="11.85546875" style="16" customWidth="1"/>
    <col min="9502" max="9502" width="11" style="16" customWidth="1"/>
    <col min="9503" max="9503" width="12.28515625" style="16" customWidth="1"/>
    <col min="9504" max="9504" width="14.85546875" style="16" customWidth="1"/>
    <col min="9505" max="9505" width="18" style="16" customWidth="1"/>
    <col min="9506" max="9506" width="11.42578125" style="16"/>
    <col min="9507" max="9507" width="17.85546875" style="16" customWidth="1"/>
    <col min="9508" max="9728" width="11.42578125" style="16"/>
    <col min="9729" max="9729" width="1.42578125" style="16" customWidth="1"/>
    <col min="9730" max="9730" width="4" style="16" customWidth="1"/>
    <col min="9731" max="9731" width="12.7109375" style="16" customWidth="1"/>
    <col min="9732" max="9732" width="7.28515625" style="16" customWidth="1"/>
    <col min="9733" max="9733" width="12.140625" style="16" customWidth="1"/>
    <col min="9734" max="9734" width="23" style="16" customWidth="1"/>
    <col min="9735" max="9735" width="22.7109375" style="16" customWidth="1"/>
    <col min="9736" max="9736" width="13.28515625" style="16" customWidth="1"/>
    <col min="9737" max="9737" width="28.7109375" style="16" bestFit="1" customWidth="1"/>
    <col min="9738" max="9738" width="11.85546875" style="16" customWidth="1"/>
    <col min="9739" max="9739" width="19.42578125" style="16" customWidth="1"/>
    <col min="9740" max="9740" width="18.140625" style="16" customWidth="1"/>
    <col min="9741" max="9741" width="17" style="16" customWidth="1"/>
    <col min="9742" max="9742" width="15.7109375" style="16" customWidth="1"/>
    <col min="9743" max="9743" width="14.140625" style="16" customWidth="1"/>
    <col min="9744" max="9744" width="9.7109375" style="16" customWidth="1"/>
    <col min="9745" max="9745" width="10.5703125" style="16" customWidth="1"/>
    <col min="9746" max="9746" width="11.28515625" style="16" customWidth="1"/>
    <col min="9747" max="9748" width="8.7109375" style="16" customWidth="1"/>
    <col min="9749" max="9749" width="7.140625" style="16" customWidth="1"/>
    <col min="9750" max="9750" width="7.85546875" style="16" customWidth="1"/>
    <col min="9751" max="9751" width="14.7109375" style="16" customWidth="1"/>
    <col min="9752" max="9752" width="10" style="16" customWidth="1"/>
    <col min="9753" max="9753" width="7" style="16" customWidth="1"/>
    <col min="9754" max="9754" width="6" style="16" customWidth="1"/>
    <col min="9755" max="9755" width="6.7109375" style="16" customWidth="1"/>
    <col min="9756" max="9756" width="10.5703125" style="16" customWidth="1"/>
    <col min="9757" max="9757" width="11.85546875" style="16" customWidth="1"/>
    <col min="9758" max="9758" width="11" style="16" customWidth="1"/>
    <col min="9759" max="9759" width="12.28515625" style="16" customWidth="1"/>
    <col min="9760" max="9760" width="14.85546875" style="16" customWidth="1"/>
    <col min="9761" max="9761" width="18" style="16" customWidth="1"/>
    <col min="9762" max="9762" width="11.42578125" style="16"/>
    <col min="9763" max="9763" width="17.85546875" style="16" customWidth="1"/>
    <col min="9764" max="9984" width="11.42578125" style="16"/>
    <col min="9985" max="9985" width="1.42578125" style="16" customWidth="1"/>
    <col min="9986" max="9986" width="4" style="16" customWidth="1"/>
    <col min="9987" max="9987" width="12.7109375" style="16" customWidth="1"/>
    <col min="9988" max="9988" width="7.28515625" style="16" customWidth="1"/>
    <col min="9989" max="9989" width="12.140625" style="16" customWidth="1"/>
    <col min="9990" max="9990" width="23" style="16" customWidth="1"/>
    <col min="9991" max="9991" width="22.7109375" style="16" customWidth="1"/>
    <col min="9992" max="9992" width="13.28515625" style="16" customWidth="1"/>
    <col min="9993" max="9993" width="28.7109375" style="16" bestFit="1" customWidth="1"/>
    <col min="9994" max="9994" width="11.85546875" style="16" customWidth="1"/>
    <col min="9995" max="9995" width="19.42578125" style="16" customWidth="1"/>
    <col min="9996" max="9996" width="18.140625" style="16" customWidth="1"/>
    <col min="9997" max="9997" width="17" style="16" customWidth="1"/>
    <col min="9998" max="9998" width="15.7109375" style="16" customWidth="1"/>
    <col min="9999" max="9999" width="14.140625" style="16" customWidth="1"/>
    <col min="10000" max="10000" width="9.7109375" style="16" customWidth="1"/>
    <col min="10001" max="10001" width="10.5703125" style="16" customWidth="1"/>
    <col min="10002" max="10002" width="11.28515625" style="16" customWidth="1"/>
    <col min="10003" max="10004" width="8.7109375" style="16" customWidth="1"/>
    <col min="10005" max="10005" width="7.140625" style="16" customWidth="1"/>
    <col min="10006" max="10006" width="7.85546875" style="16" customWidth="1"/>
    <col min="10007" max="10007" width="14.7109375" style="16" customWidth="1"/>
    <col min="10008" max="10008" width="10" style="16" customWidth="1"/>
    <col min="10009" max="10009" width="7" style="16" customWidth="1"/>
    <col min="10010" max="10010" width="6" style="16" customWidth="1"/>
    <col min="10011" max="10011" width="6.7109375" style="16" customWidth="1"/>
    <col min="10012" max="10012" width="10.5703125" style="16" customWidth="1"/>
    <col min="10013" max="10013" width="11.85546875" style="16" customWidth="1"/>
    <col min="10014" max="10014" width="11" style="16" customWidth="1"/>
    <col min="10015" max="10015" width="12.28515625" style="16" customWidth="1"/>
    <col min="10016" max="10016" width="14.85546875" style="16" customWidth="1"/>
    <col min="10017" max="10017" width="18" style="16" customWidth="1"/>
    <col min="10018" max="10018" width="11.42578125" style="16"/>
    <col min="10019" max="10019" width="17.85546875" style="16" customWidth="1"/>
    <col min="10020" max="10240" width="11.42578125" style="16"/>
    <col min="10241" max="10241" width="1.42578125" style="16" customWidth="1"/>
    <col min="10242" max="10242" width="4" style="16" customWidth="1"/>
    <col min="10243" max="10243" width="12.7109375" style="16" customWidth="1"/>
    <col min="10244" max="10244" width="7.28515625" style="16" customWidth="1"/>
    <col min="10245" max="10245" width="12.140625" style="16" customWidth="1"/>
    <col min="10246" max="10246" width="23" style="16" customWidth="1"/>
    <col min="10247" max="10247" width="22.7109375" style="16" customWidth="1"/>
    <col min="10248" max="10248" width="13.28515625" style="16" customWidth="1"/>
    <col min="10249" max="10249" width="28.7109375" style="16" bestFit="1" customWidth="1"/>
    <col min="10250" max="10250" width="11.85546875" style="16" customWidth="1"/>
    <col min="10251" max="10251" width="19.42578125" style="16" customWidth="1"/>
    <col min="10252" max="10252" width="18.140625" style="16" customWidth="1"/>
    <col min="10253" max="10253" width="17" style="16" customWidth="1"/>
    <col min="10254" max="10254" width="15.7109375" style="16" customWidth="1"/>
    <col min="10255" max="10255" width="14.140625" style="16" customWidth="1"/>
    <col min="10256" max="10256" width="9.7109375" style="16" customWidth="1"/>
    <col min="10257" max="10257" width="10.5703125" style="16" customWidth="1"/>
    <col min="10258" max="10258" width="11.28515625" style="16" customWidth="1"/>
    <col min="10259" max="10260" width="8.7109375" style="16" customWidth="1"/>
    <col min="10261" max="10261" width="7.140625" style="16" customWidth="1"/>
    <col min="10262" max="10262" width="7.85546875" style="16" customWidth="1"/>
    <col min="10263" max="10263" width="14.7109375" style="16" customWidth="1"/>
    <col min="10264" max="10264" width="10" style="16" customWidth="1"/>
    <col min="10265" max="10265" width="7" style="16" customWidth="1"/>
    <col min="10266" max="10266" width="6" style="16" customWidth="1"/>
    <col min="10267" max="10267" width="6.7109375" style="16" customWidth="1"/>
    <col min="10268" max="10268" width="10.5703125" style="16" customWidth="1"/>
    <col min="10269" max="10269" width="11.85546875" style="16" customWidth="1"/>
    <col min="10270" max="10270" width="11" style="16" customWidth="1"/>
    <col min="10271" max="10271" width="12.28515625" style="16" customWidth="1"/>
    <col min="10272" max="10272" width="14.85546875" style="16" customWidth="1"/>
    <col min="10273" max="10273" width="18" style="16" customWidth="1"/>
    <col min="10274" max="10274" width="11.42578125" style="16"/>
    <col min="10275" max="10275" width="17.85546875" style="16" customWidth="1"/>
    <col min="10276" max="10496" width="11.42578125" style="16"/>
    <col min="10497" max="10497" width="1.42578125" style="16" customWidth="1"/>
    <col min="10498" max="10498" width="4" style="16" customWidth="1"/>
    <col min="10499" max="10499" width="12.7109375" style="16" customWidth="1"/>
    <col min="10500" max="10500" width="7.28515625" style="16" customWidth="1"/>
    <col min="10501" max="10501" width="12.140625" style="16" customWidth="1"/>
    <col min="10502" max="10502" width="23" style="16" customWidth="1"/>
    <col min="10503" max="10503" width="22.7109375" style="16" customWidth="1"/>
    <col min="10504" max="10504" width="13.28515625" style="16" customWidth="1"/>
    <col min="10505" max="10505" width="28.7109375" style="16" bestFit="1" customWidth="1"/>
    <col min="10506" max="10506" width="11.85546875" style="16" customWidth="1"/>
    <col min="10507" max="10507" width="19.42578125" style="16" customWidth="1"/>
    <col min="10508" max="10508" width="18.140625" style="16" customWidth="1"/>
    <col min="10509" max="10509" width="17" style="16" customWidth="1"/>
    <col min="10510" max="10510" width="15.7109375" style="16" customWidth="1"/>
    <col min="10511" max="10511" width="14.140625" style="16" customWidth="1"/>
    <col min="10512" max="10512" width="9.7109375" style="16" customWidth="1"/>
    <col min="10513" max="10513" width="10.5703125" style="16" customWidth="1"/>
    <col min="10514" max="10514" width="11.28515625" style="16" customWidth="1"/>
    <col min="10515" max="10516" width="8.7109375" style="16" customWidth="1"/>
    <col min="10517" max="10517" width="7.140625" style="16" customWidth="1"/>
    <col min="10518" max="10518" width="7.85546875" style="16" customWidth="1"/>
    <col min="10519" max="10519" width="14.7109375" style="16" customWidth="1"/>
    <col min="10520" max="10520" width="10" style="16" customWidth="1"/>
    <col min="10521" max="10521" width="7" style="16" customWidth="1"/>
    <col min="10522" max="10522" width="6" style="16" customWidth="1"/>
    <col min="10523" max="10523" width="6.7109375" style="16" customWidth="1"/>
    <col min="10524" max="10524" width="10.5703125" style="16" customWidth="1"/>
    <col min="10525" max="10525" width="11.85546875" style="16" customWidth="1"/>
    <col min="10526" max="10526" width="11" style="16" customWidth="1"/>
    <col min="10527" max="10527" width="12.28515625" style="16" customWidth="1"/>
    <col min="10528" max="10528" width="14.85546875" style="16" customWidth="1"/>
    <col min="10529" max="10529" width="18" style="16" customWidth="1"/>
    <col min="10530" max="10530" width="11.42578125" style="16"/>
    <col min="10531" max="10531" width="17.85546875" style="16" customWidth="1"/>
    <col min="10532" max="10752" width="11.42578125" style="16"/>
    <col min="10753" max="10753" width="1.42578125" style="16" customWidth="1"/>
    <col min="10754" max="10754" width="4" style="16" customWidth="1"/>
    <col min="10755" max="10755" width="12.7109375" style="16" customWidth="1"/>
    <col min="10756" max="10756" width="7.28515625" style="16" customWidth="1"/>
    <col min="10757" max="10757" width="12.140625" style="16" customWidth="1"/>
    <col min="10758" max="10758" width="23" style="16" customWidth="1"/>
    <col min="10759" max="10759" width="22.7109375" style="16" customWidth="1"/>
    <col min="10760" max="10760" width="13.28515625" style="16" customWidth="1"/>
    <col min="10761" max="10761" width="28.7109375" style="16" bestFit="1" customWidth="1"/>
    <col min="10762" max="10762" width="11.85546875" style="16" customWidth="1"/>
    <col min="10763" max="10763" width="19.42578125" style="16" customWidth="1"/>
    <col min="10764" max="10764" width="18.140625" style="16" customWidth="1"/>
    <col min="10765" max="10765" width="17" style="16" customWidth="1"/>
    <col min="10766" max="10766" width="15.7109375" style="16" customWidth="1"/>
    <col min="10767" max="10767" width="14.140625" style="16" customWidth="1"/>
    <col min="10768" max="10768" width="9.7109375" style="16" customWidth="1"/>
    <col min="10769" max="10769" width="10.5703125" style="16" customWidth="1"/>
    <col min="10770" max="10770" width="11.28515625" style="16" customWidth="1"/>
    <col min="10771" max="10772" width="8.7109375" style="16" customWidth="1"/>
    <col min="10773" max="10773" width="7.140625" style="16" customWidth="1"/>
    <col min="10774" max="10774" width="7.85546875" style="16" customWidth="1"/>
    <col min="10775" max="10775" width="14.7109375" style="16" customWidth="1"/>
    <col min="10776" max="10776" width="10" style="16" customWidth="1"/>
    <col min="10777" max="10777" width="7" style="16" customWidth="1"/>
    <col min="10778" max="10778" width="6" style="16" customWidth="1"/>
    <col min="10779" max="10779" width="6.7109375" style="16" customWidth="1"/>
    <col min="10780" max="10780" width="10.5703125" style="16" customWidth="1"/>
    <col min="10781" max="10781" width="11.85546875" style="16" customWidth="1"/>
    <col min="10782" max="10782" width="11" style="16" customWidth="1"/>
    <col min="10783" max="10783" width="12.28515625" style="16" customWidth="1"/>
    <col min="10784" max="10784" width="14.85546875" style="16" customWidth="1"/>
    <col min="10785" max="10785" width="18" style="16" customWidth="1"/>
    <col min="10786" max="10786" width="11.42578125" style="16"/>
    <col min="10787" max="10787" width="17.85546875" style="16" customWidth="1"/>
    <col min="10788" max="11008" width="11.42578125" style="16"/>
    <col min="11009" max="11009" width="1.42578125" style="16" customWidth="1"/>
    <col min="11010" max="11010" width="4" style="16" customWidth="1"/>
    <col min="11011" max="11011" width="12.7109375" style="16" customWidth="1"/>
    <col min="11012" max="11012" width="7.28515625" style="16" customWidth="1"/>
    <col min="11013" max="11013" width="12.140625" style="16" customWidth="1"/>
    <col min="11014" max="11014" width="23" style="16" customWidth="1"/>
    <col min="11015" max="11015" width="22.7109375" style="16" customWidth="1"/>
    <col min="11016" max="11016" width="13.28515625" style="16" customWidth="1"/>
    <col min="11017" max="11017" width="28.7109375" style="16" bestFit="1" customWidth="1"/>
    <col min="11018" max="11018" width="11.85546875" style="16" customWidth="1"/>
    <col min="11019" max="11019" width="19.42578125" style="16" customWidth="1"/>
    <col min="11020" max="11020" width="18.140625" style="16" customWidth="1"/>
    <col min="11021" max="11021" width="17" style="16" customWidth="1"/>
    <col min="11022" max="11022" width="15.7109375" style="16" customWidth="1"/>
    <col min="11023" max="11023" width="14.140625" style="16" customWidth="1"/>
    <col min="11024" max="11024" width="9.7109375" style="16" customWidth="1"/>
    <col min="11025" max="11025" width="10.5703125" style="16" customWidth="1"/>
    <col min="11026" max="11026" width="11.28515625" style="16" customWidth="1"/>
    <col min="11027" max="11028" width="8.7109375" style="16" customWidth="1"/>
    <col min="11029" max="11029" width="7.140625" style="16" customWidth="1"/>
    <col min="11030" max="11030" width="7.85546875" style="16" customWidth="1"/>
    <col min="11031" max="11031" width="14.7109375" style="16" customWidth="1"/>
    <col min="11032" max="11032" width="10" style="16" customWidth="1"/>
    <col min="11033" max="11033" width="7" style="16" customWidth="1"/>
    <col min="11034" max="11034" width="6" style="16" customWidth="1"/>
    <col min="11035" max="11035" width="6.7109375" style="16" customWidth="1"/>
    <col min="11036" max="11036" width="10.5703125" style="16" customWidth="1"/>
    <col min="11037" max="11037" width="11.85546875" style="16" customWidth="1"/>
    <col min="11038" max="11038" width="11" style="16" customWidth="1"/>
    <col min="11039" max="11039" width="12.28515625" style="16" customWidth="1"/>
    <col min="11040" max="11040" width="14.85546875" style="16" customWidth="1"/>
    <col min="11041" max="11041" width="18" style="16" customWidth="1"/>
    <col min="11042" max="11042" width="11.42578125" style="16"/>
    <col min="11043" max="11043" width="17.85546875" style="16" customWidth="1"/>
    <col min="11044" max="11264" width="11.42578125" style="16"/>
    <col min="11265" max="11265" width="1.42578125" style="16" customWidth="1"/>
    <col min="11266" max="11266" width="4" style="16" customWidth="1"/>
    <col min="11267" max="11267" width="12.7109375" style="16" customWidth="1"/>
    <col min="11268" max="11268" width="7.28515625" style="16" customWidth="1"/>
    <col min="11269" max="11269" width="12.140625" style="16" customWidth="1"/>
    <col min="11270" max="11270" width="23" style="16" customWidth="1"/>
    <col min="11271" max="11271" width="22.7109375" style="16" customWidth="1"/>
    <col min="11272" max="11272" width="13.28515625" style="16" customWidth="1"/>
    <col min="11273" max="11273" width="28.7109375" style="16" bestFit="1" customWidth="1"/>
    <col min="11274" max="11274" width="11.85546875" style="16" customWidth="1"/>
    <col min="11275" max="11275" width="19.42578125" style="16" customWidth="1"/>
    <col min="11276" max="11276" width="18.140625" style="16" customWidth="1"/>
    <col min="11277" max="11277" width="17" style="16" customWidth="1"/>
    <col min="11278" max="11278" width="15.7109375" style="16" customWidth="1"/>
    <col min="11279" max="11279" width="14.140625" style="16" customWidth="1"/>
    <col min="11280" max="11280" width="9.7109375" style="16" customWidth="1"/>
    <col min="11281" max="11281" width="10.5703125" style="16" customWidth="1"/>
    <col min="11282" max="11282" width="11.28515625" style="16" customWidth="1"/>
    <col min="11283" max="11284" width="8.7109375" style="16" customWidth="1"/>
    <col min="11285" max="11285" width="7.140625" style="16" customWidth="1"/>
    <col min="11286" max="11286" width="7.85546875" style="16" customWidth="1"/>
    <col min="11287" max="11287" width="14.7109375" style="16" customWidth="1"/>
    <col min="11288" max="11288" width="10" style="16" customWidth="1"/>
    <col min="11289" max="11289" width="7" style="16" customWidth="1"/>
    <col min="11290" max="11290" width="6" style="16" customWidth="1"/>
    <col min="11291" max="11291" width="6.7109375" style="16" customWidth="1"/>
    <col min="11292" max="11292" width="10.5703125" style="16" customWidth="1"/>
    <col min="11293" max="11293" width="11.85546875" style="16" customWidth="1"/>
    <col min="11294" max="11294" width="11" style="16" customWidth="1"/>
    <col min="11295" max="11295" width="12.28515625" style="16" customWidth="1"/>
    <col min="11296" max="11296" width="14.85546875" style="16" customWidth="1"/>
    <col min="11297" max="11297" width="18" style="16" customWidth="1"/>
    <col min="11298" max="11298" width="11.42578125" style="16"/>
    <col min="11299" max="11299" width="17.85546875" style="16" customWidth="1"/>
    <col min="11300" max="11520" width="11.42578125" style="16"/>
    <col min="11521" max="11521" width="1.42578125" style="16" customWidth="1"/>
    <col min="11522" max="11522" width="4" style="16" customWidth="1"/>
    <col min="11523" max="11523" width="12.7109375" style="16" customWidth="1"/>
    <col min="11524" max="11524" width="7.28515625" style="16" customWidth="1"/>
    <col min="11525" max="11525" width="12.140625" style="16" customWidth="1"/>
    <col min="11526" max="11526" width="23" style="16" customWidth="1"/>
    <col min="11527" max="11527" width="22.7109375" style="16" customWidth="1"/>
    <col min="11528" max="11528" width="13.28515625" style="16" customWidth="1"/>
    <col min="11529" max="11529" width="28.7109375" style="16" bestFit="1" customWidth="1"/>
    <col min="11530" max="11530" width="11.85546875" style="16" customWidth="1"/>
    <col min="11531" max="11531" width="19.42578125" style="16" customWidth="1"/>
    <col min="11532" max="11532" width="18.140625" style="16" customWidth="1"/>
    <col min="11533" max="11533" width="17" style="16" customWidth="1"/>
    <col min="11534" max="11534" width="15.7109375" style="16" customWidth="1"/>
    <col min="11535" max="11535" width="14.140625" style="16" customWidth="1"/>
    <col min="11536" max="11536" width="9.7109375" style="16" customWidth="1"/>
    <col min="11537" max="11537" width="10.5703125" style="16" customWidth="1"/>
    <col min="11538" max="11538" width="11.28515625" style="16" customWidth="1"/>
    <col min="11539" max="11540" width="8.7109375" style="16" customWidth="1"/>
    <col min="11541" max="11541" width="7.140625" style="16" customWidth="1"/>
    <col min="11542" max="11542" width="7.85546875" style="16" customWidth="1"/>
    <col min="11543" max="11543" width="14.7109375" style="16" customWidth="1"/>
    <col min="11544" max="11544" width="10" style="16" customWidth="1"/>
    <col min="11545" max="11545" width="7" style="16" customWidth="1"/>
    <col min="11546" max="11546" width="6" style="16" customWidth="1"/>
    <col min="11547" max="11547" width="6.7109375" style="16" customWidth="1"/>
    <col min="11548" max="11548" width="10.5703125" style="16" customWidth="1"/>
    <col min="11549" max="11549" width="11.85546875" style="16" customWidth="1"/>
    <col min="11550" max="11550" width="11" style="16" customWidth="1"/>
    <col min="11551" max="11551" width="12.28515625" style="16" customWidth="1"/>
    <col min="11552" max="11552" width="14.85546875" style="16" customWidth="1"/>
    <col min="11553" max="11553" width="18" style="16" customWidth="1"/>
    <col min="11554" max="11554" width="11.42578125" style="16"/>
    <col min="11555" max="11555" width="17.85546875" style="16" customWidth="1"/>
    <col min="11556" max="11776" width="11.42578125" style="16"/>
    <col min="11777" max="11777" width="1.42578125" style="16" customWidth="1"/>
    <col min="11778" max="11778" width="4" style="16" customWidth="1"/>
    <col min="11779" max="11779" width="12.7109375" style="16" customWidth="1"/>
    <col min="11780" max="11780" width="7.28515625" style="16" customWidth="1"/>
    <col min="11781" max="11781" width="12.140625" style="16" customWidth="1"/>
    <col min="11782" max="11782" width="23" style="16" customWidth="1"/>
    <col min="11783" max="11783" width="22.7109375" style="16" customWidth="1"/>
    <col min="11784" max="11784" width="13.28515625" style="16" customWidth="1"/>
    <col min="11785" max="11785" width="28.7109375" style="16" bestFit="1" customWidth="1"/>
    <col min="11786" max="11786" width="11.85546875" style="16" customWidth="1"/>
    <col min="11787" max="11787" width="19.42578125" style="16" customWidth="1"/>
    <col min="11788" max="11788" width="18.140625" style="16" customWidth="1"/>
    <col min="11789" max="11789" width="17" style="16" customWidth="1"/>
    <col min="11790" max="11790" width="15.7109375" style="16" customWidth="1"/>
    <col min="11791" max="11791" width="14.140625" style="16" customWidth="1"/>
    <col min="11792" max="11792" width="9.7109375" style="16" customWidth="1"/>
    <col min="11793" max="11793" width="10.5703125" style="16" customWidth="1"/>
    <col min="11794" max="11794" width="11.28515625" style="16" customWidth="1"/>
    <col min="11795" max="11796" width="8.7109375" style="16" customWidth="1"/>
    <col min="11797" max="11797" width="7.140625" style="16" customWidth="1"/>
    <col min="11798" max="11798" width="7.85546875" style="16" customWidth="1"/>
    <col min="11799" max="11799" width="14.7109375" style="16" customWidth="1"/>
    <col min="11800" max="11800" width="10" style="16" customWidth="1"/>
    <col min="11801" max="11801" width="7" style="16" customWidth="1"/>
    <col min="11802" max="11802" width="6" style="16" customWidth="1"/>
    <col min="11803" max="11803" width="6.7109375" style="16" customWidth="1"/>
    <col min="11804" max="11804" width="10.5703125" style="16" customWidth="1"/>
    <col min="11805" max="11805" width="11.85546875" style="16" customWidth="1"/>
    <col min="11806" max="11806" width="11" style="16" customWidth="1"/>
    <col min="11807" max="11807" width="12.28515625" style="16" customWidth="1"/>
    <col min="11808" max="11808" width="14.85546875" style="16" customWidth="1"/>
    <col min="11809" max="11809" width="18" style="16" customWidth="1"/>
    <col min="11810" max="11810" width="11.42578125" style="16"/>
    <col min="11811" max="11811" width="17.85546875" style="16" customWidth="1"/>
    <col min="11812" max="12032" width="11.42578125" style="16"/>
    <col min="12033" max="12033" width="1.42578125" style="16" customWidth="1"/>
    <col min="12034" max="12034" width="4" style="16" customWidth="1"/>
    <col min="12035" max="12035" width="12.7109375" style="16" customWidth="1"/>
    <col min="12036" max="12036" width="7.28515625" style="16" customWidth="1"/>
    <col min="12037" max="12037" width="12.140625" style="16" customWidth="1"/>
    <col min="12038" max="12038" width="23" style="16" customWidth="1"/>
    <col min="12039" max="12039" width="22.7109375" style="16" customWidth="1"/>
    <col min="12040" max="12040" width="13.28515625" style="16" customWidth="1"/>
    <col min="12041" max="12041" width="28.7109375" style="16" bestFit="1" customWidth="1"/>
    <col min="12042" max="12042" width="11.85546875" style="16" customWidth="1"/>
    <col min="12043" max="12043" width="19.42578125" style="16" customWidth="1"/>
    <col min="12044" max="12044" width="18.140625" style="16" customWidth="1"/>
    <col min="12045" max="12045" width="17" style="16" customWidth="1"/>
    <col min="12046" max="12046" width="15.7109375" style="16" customWidth="1"/>
    <col min="12047" max="12047" width="14.140625" style="16" customWidth="1"/>
    <col min="12048" max="12048" width="9.7109375" style="16" customWidth="1"/>
    <col min="12049" max="12049" width="10.5703125" style="16" customWidth="1"/>
    <col min="12050" max="12050" width="11.28515625" style="16" customWidth="1"/>
    <col min="12051" max="12052" width="8.7109375" style="16" customWidth="1"/>
    <col min="12053" max="12053" width="7.140625" style="16" customWidth="1"/>
    <col min="12054" max="12054" width="7.85546875" style="16" customWidth="1"/>
    <col min="12055" max="12055" width="14.7109375" style="16" customWidth="1"/>
    <col min="12056" max="12056" width="10" style="16" customWidth="1"/>
    <col min="12057" max="12057" width="7" style="16" customWidth="1"/>
    <col min="12058" max="12058" width="6" style="16" customWidth="1"/>
    <col min="12059" max="12059" width="6.7109375" style="16" customWidth="1"/>
    <col min="12060" max="12060" width="10.5703125" style="16" customWidth="1"/>
    <col min="12061" max="12061" width="11.85546875" style="16" customWidth="1"/>
    <col min="12062" max="12062" width="11" style="16" customWidth="1"/>
    <col min="12063" max="12063" width="12.28515625" style="16" customWidth="1"/>
    <col min="12064" max="12064" width="14.85546875" style="16" customWidth="1"/>
    <col min="12065" max="12065" width="18" style="16" customWidth="1"/>
    <col min="12066" max="12066" width="11.42578125" style="16"/>
    <col min="12067" max="12067" width="17.85546875" style="16" customWidth="1"/>
    <col min="12068" max="12288" width="11.42578125" style="16"/>
    <col min="12289" max="12289" width="1.42578125" style="16" customWidth="1"/>
    <col min="12290" max="12290" width="4" style="16" customWidth="1"/>
    <col min="12291" max="12291" width="12.7109375" style="16" customWidth="1"/>
    <col min="12292" max="12292" width="7.28515625" style="16" customWidth="1"/>
    <col min="12293" max="12293" width="12.140625" style="16" customWidth="1"/>
    <col min="12294" max="12294" width="23" style="16" customWidth="1"/>
    <col min="12295" max="12295" width="22.7109375" style="16" customWidth="1"/>
    <col min="12296" max="12296" width="13.28515625" style="16" customWidth="1"/>
    <col min="12297" max="12297" width="28.7109375" style="16" bestFit="1" customWidth="1"/>
    <col min="12298" max="12298" width="11.85546875" style="16" customWidth="1"/>
    <col min="12299" max="12299" width="19.42578125" style="16" customWidth="1"/>
    <col min="12300" max="12300" width="18.140625" style="16" customWidth="1"/>
    <col min="12301" max="12301" width="17" style="16" customWidth="1"/>
    <col min="12302" max="12302" width="15.7109375" style="16" customWidth="1"/>
    <col min="12303" max="12303" width="14.140625" style="16" customWidth="1"/>
    <col min="12304" max="12304" width="9.7109375" style="16" customWidth="1"/>
    <col min="12305" max="12305" width="10.5703125" style="16" customWidth="1"/>
    <col min="12306" max="12306" width="11.28515625" style="16" customWidth="1"/>
    <col min="12307" max="12308" width="8.7109375" style="16" customWidth="1"/>
    <col min="12309" max="12309" width="7.140625" style="16" customWidth="1"/>
    <col min="12310" max="12310" width="7.85546875" style="16" customWidth="1"/>
    <col min="12311" max="12311" width="14.7109375" style="16" customWidth="1"/>
    <col min="12312" max="12312" width="10" style="16" customWidth="1"/>
    <col min="12313" max="12313" width="7" style="16" customWidth="1"/>
    <col min="12314" max="12314" width="6" style="16" customWidth="1"/>
    <col min="12315" max="12315" width="6.7109375" style="16" customWidth="1"/>
    <col min="12316" max="12316" width="10.5703125" style="16" customWidth="1"/>
    <col min="12317" max="12317" width="11.85546875" style="16" customWidth="1"/>
    <col min="12318" max="12318" width="11" style="16" customWidth="1"/>
    <col min="12319" max="12319" width="12.28515625" style="16" customWidth="1"/>
    <col min="12320" max="12320" width="14.85546875" style="16" customWidth="1"/>
    <col min="12321" max="12321" width="18" style="16" customWidth="1"/>
    <col min="12322" max="12322" width="11.42578125" style="16"/>
    <col min="12323" max="12323" width="17.85546875" style="16" customWidth="1"/>
    <col min="12324" max="12544" width="11.42578125" style="16"/>
    <col min="12545" max="12545" width="1.42578125" style="16" customWidth="1"/>
    <col min="12546" max="12546" width="4" style="16" customWidth="1"/>
    <col min="12547" max="12547" width="12.7109375" style="16" customWidth="1"/>
    <col min="12548" max="12548" width="7.28515625" style="16" customWidth="1"/>
    <col min="12549" max="12549" width="12.140625" style="16" customWidth="1"/>
    <col min="12550" max="12550" width="23" style="16" customWidth="1"/>
    <col min="12551" max="12551" width="22.7109375" style="16" customWidth="1"/>
    <col min="12552" max="12552" width="13.28515625" style="16" customWidth="1"/>
    <col min="12553" max="12553" width="28.7109375" style="16" bestFit="1" customWidth="1"/>
    <col min="12554" max="12554" width="11.85546875" style="16" customWidth="1"/>
    <col min="12555" max="12555" width="19.42578125" style="16" customWidth="1"/>
    <col min="12556" max="12556" width="18.140625" style="16" customWidth="1"/>
    <col min="12557" max="12557" width="17" style="16" customWidth="1"/>
    <col min="12558" max="12558" width="15.7109375" style="16" customWidth="1"/>
    <col min="12559" max="12559" width="14.140625" style="16" customWidth="1"/>
    <col min="12560" max="12560" width="9.7109375" style="16" customWidth="1"/>
    <col min="12561" max="12561" width="10.5703125" style="16" customWidth="1"/>
    <col min="12562" max="12562" width="11.28515625" style="16" customWidth="1"/>
    <col min="12563" max="12564" width="8.7109375" style="16" customWidth="1"/>
    <col min="12565" max="12565" width="7.140625" style="16" customWidth="1"/>
    <col min="12566" max="12566" width="7.85546875" style="16" customWidth="1"/>
    <col min="12567" max="12567" width="14.7109375" style="16" customWidth="1"/>
    <col min="12568" max="12568" width="10" style="16" customWidth="1"/>
    <col min="12569" max="12569" width="7" style="16" customWidth="1"/>
    <col min="12570" max="12570" width="6" style="16" customWidth="1"/>
    <col min="12571" max="12571" width="6.7109375" style="16" customWidth="1"/>
    <col min="12572" max="12572" width="10.5703125" style="16" customWidth="1"/>
    <col min="12573" max="12573" width="11.85546875" style="16" customWidth="1"/>
    <col min="12574" max="12574" width="11" style="16" customWidth="1"/>
    <col min="12575" max="12575" width="12.28515625" style="16" customWidth="1"/>
    <col min="12576" max="12576" width="14.85546875" style="16" customWidth="1"/>
    <col min="12577" max="12577" width="18" style="16" customWidth="1"/>
    <col min="12578" max="12578" width="11.42578125" style="16"/>
    <col min="12579" max="12579" width="17.85546875" style="16" customWidth="1"/>
    <col min="12580" max="12800" width="11.42578125" style="16"/>
    <col min="12801" max="12801" width="1.42578125" style="16" customWidth="1"/>
    <col min="12802" max="12802" width="4" style="16" customWidth="1"/>
    <col min="12803" max="12803" width="12.7109375" style="16" customWidth="1"/>
    <col min="12804" max="12804" width="7.28515625" style="16" customWidth="1"/>
    <col min="12805" max="12805" width="12.140625" style="16" customWidth="1"/>
    <col min="12806" max="12806" width="23" style="16" customWidth="1"/>
    <col min="12807" max="12807" width="22.7109375" style="16" customWidth="1"/>
    <col min="12808" max="12808" width="13.28515625" style="16" customWidth="1"/>
    <col min="12809" max="12809" width="28.7109375" style="16" bestFit="1" customWidth="1"/>
    <col min="12810" max="12810" width="11.85546875" style="16" customWidth="1"/>
    <col min="12811" max="12811" width="19.42578125" style="16" customWidth="1"/>
    <col min="12812" max="12812" width="18.140625" style="16" customWidth="1"/>
    <col min="12813" max="12813" width="17" style="16" customWidth="1"/>
    <col min="12814" max="12814" width="15.7109375" style="16" customWidth="1"/>
    <col min="12815" max="12815" width="14.140625" style="16" customWidth="1"/>
    <col min="12816" max="12816" width="9.7109375" style="16" customWidth="1"/>
    <col min="12817" max="12817" width="10.5703125" style="16" customWidth="1"/>
    <col min="12818" max="12818" width="11.28515625" style="16" customWidth="1"/>
    <col min="12819" max="12820" width="8.7109375" style="16" customWidth="1"/>
    <col min="12821" max="12821" width="7.140625" style="16" customWidth="1"/>
    <col min="12822" max="12822" width="7.85546875" style="16" customWidth="1"/>
    <col min="12823" max="12823" width="14.7109375" style="16" customWidth="1"/>
    <col min="12824" max="12824" width="10" style="16" customWidth="1"/>
    <col min="12825" max="12825" width="7" style="16" customWidth="1"/>
    <col min="12826" max="12826" width="6" style="16" customWidth="1"/>
    <col min="12827" max="12827" width="6.7109375" style="16" customWidth="1"/>
    <col min="12828" max="12828" width="10.5703125" style="16" customWidth="1"/>
    <col min="12829" max="12829" width="11.85546875" style="16" customWidth="1"/>
    <col min="12830" max="12830" width="11" style="16" customWidth="1"/>
    <col min="12831" max="12831" width="12.28515625" style="16" customWidth="1"/>
    <col min="12832" max="12832" width="14.85546875" style="16" customWidth="1"/>
    <col min="12833" max="12833" width="18" style="16" customWidth="1"/>
    <col min="12834" max="12834" width="11.42578125" style="16"/>
    <col min="12835" max="12835" width="17.85546875" style="16" customWidth="1"/>
    <col min="12836" max="13056" width="11.42578125" style="16"/>
    <col min="13057" max="13057" width="1.42578125" style="16" customWidth="1"/>
    <col min="13058" max="13058" width="4" style="16" customWidth="1"/>
    <col min="13059" max="13059" width="12.7109375" style="16" customWidth="1"/>
    <col min="13060" max="13060" width="7.28515625" style="16" customWidth="1"/>
    <col min="13061" max="13061" width="12.140625" style="16" customWidth="1"/>
    <col min="13062" max="13062" width="23" style="16" customWidth="1"/>
    <col min="13063" max="13063" width="22.7109375" style="16" customWidth="1"/>
    <col min="13064" max="13064" width="13.28515625" style="16" customWidth="1"/>
    <col min="13065" max="13065" width="28.7109375" style="16" bestFit="1" customWidth="1"/>
    <col min="13066" max="13066" width="11.85546875" style="16" customWidth="1"/>
    <col min="13067" max="13067" width="19.42578125" style="16" customWidth="1"/>
    <col min="13068" max="13068" width="18.140625" style="16" customWidth="1"/>
    <col min="13069" max="13069" width="17" style="16" customWidth="1"/>
    <col min="13070" max="13070" width="15.7109375" style="16" customWidth="1"/>
    <col min="13071" max="13071" width="14.140625" style="16" customWidth="1"/>
    <col min="13072" max="13072" width="9.7109375" style="16" customWidth="1"/>
    <col min="13073" max="13073" width="10.5703125" style="16" customWidth="1"/>
    <col min="13074" max="13074" width="11.28515625" style="16" customWidth="1"/>
    <col min="13075" max="13076" width="8.7109375" style="16" customWidth="1"/>
    <col min="13077" max="13077" width="7.140625" style="16" customWidth="1"/>
    <col min="13078" max="13078" width="7.85546875" style="16" customWidth="1"/>
    <col min="13079" max="13079" width="14.7109375" style="16" customWidth="1"/>
    <col min="13080" max="13080" width="10" style="16" customWidth="1"/>
    <col min="13081" max="13081" width="7" style="16" customWidth="1"/>
    <col min="13082" max="13082" width="6" style="16" customWidth="1"/>
    <col min="13083" max="13083" width="6.7109375" style="16" customWidth="1"/>
    <col min="13084" max="13084" width="10.5703125" style="16" customWidth="1"/>
    <col min="13085" max="13085" width="11.85546875" style="16" customWidth="1"/>
    <col min="13086" max="13086" width="11" style="16" customWidth="1"/>
    <col min="13087" max="13087" width="12.28515625" style="16" customWidth="1"/>
    <col min="13088" max="13088" width="14.85546875" style="16" customWidth="1"/>
    <col min="13089" max="13089" width="18" style="16" customWidth="1"/>
    <col min="13090" max="13090" width="11.42578125" style="16"/>
    <col min="13091" max="13091" width="17.85546875" style="16" customWidth="1"/>
    <col min="13092" max="13312" width="11.42578125" style="16"/>
    <col min="13313" max="13313" width="1.42578125" style="16" customWidth="1"/>
    <col min="13314" max="13314" width="4" style="16" customWidth="1"/>
    <col min="13315" max="13315" width="12.7109375" style="16" customWidth="1"/>
    <col min="13316" max="13316" width="7.28515625" style="16" customWidth="1"/>
    <col min="13317" max="13317" width="12.140625" style="16" customWidth="1"/>
    <col min="13318" max="13318" width="23" style="16" customWidth="1"/>
    <col min="13319" max="13319" width="22.7109375" style="16" customWidth="1"/>
    <col min="13320" max="13320" width="13.28515625" style="16" customWidth="1"/>
    <col min="13321" max="13321" width="28.7109375" style="16" bestFit="1" customWidth="1"/>
    <col min="13322" max="13322" width="11.85546875" style="16" customWidth="1"/>
    <col min="13323" max="13323" width="19.42578125" style="16" customWidth="1"/>
    <col min="13324" max="13324" width="18.140625" style="16" customWidth="1"/>
    <col min="13325" max="13325" width="17" style="16" customWidth="1"/>
    <col min="13326" max="13326" width="15.7109375" style="16" customWidth="1"/>
    <col min="13327" max="13327" width="14.140625" style="16" customWidth="1"/>
    <col min="13328" max="13328" width="9.7109375" style="16" customWidth="1"/>
    <col min="13329" max="13329" width="10.5703125" style="16" customWidth="1"/>
    <col min="13330" max="13330" width="11.28515625" style="16" customWidth="1"/>
    <col min="13331" max="13332" width="8.7109375" style="16" customWidth="1"/>
    <col min="13333" max="13333" width="7.140625" style="16" customWidth="1"/>
    <col min="13334" max="13334" width="7.85546875" style="16" customWidth="1"/>
    <col min="13335" max="13335" width="14.7109375" style="16" customWidth="1"/>
    <col min="13336" max="13336" width="10" style="16" customWidth="1"/>
    <col min="13337" max="13337" width="7" style="16" customWidth="1"/>
    <col min="13338" max="13338" width="6" style="16" customWidth="1"/>
    <col min="13339" max="13339" width="6.7109375" style="16" customWidth="1"/>
    <col min="13340" max="13340" width="10.5703125" style="16" customWidth="1"/>
    <col min="13341" max="13341" width="11.85546875" style="16" customWidth="1"/>
    <col min="13342" max="13342" width="11" style="16" customWidth="1"/>
    <col min="13343" max="13343" width="12.28515625" style="16" customWidth="1"/>
    <col min="13344" max="13344" width="14.85546875" style="16" customWidth="1"/>
    <col min="13345" max="13345" width="18" style="16" customWidth="1"/>
    <col min="13346" max="13346" width="11.42578125" style="16"/>
    <col min="13347" max="13347" width="17.85546875" style="16" customWidth="1"/>
    <col min="13348" max="13568" width="11.42578125" style="16"/>
    <col min="13569" max="13569" width="1.42578125" style="16" customWidth="1"/>
    <col min="13570" max="13570" width="4" style="16" customWidth="1"/>
    <col min="13571" max="13571" width="12.7109375" style="16" customWidth="1"/>
    <col min="13572" max="13572" width="7.28515625" style="16" customWidth="1"/>
    <col min="13573" max="13573" width="12.140625" style="16" customWidth="1"/>
    <col min="13574" max="13574" width="23" style="16" customWidth="1"/>
    <col min="13575" max="13575" width="22.7109375" style="16" customWidth="1"/>
    <col min="13576" max="13576" width="13.28515625" style="16" customWidth="1"/>
    <col min="13577" max="13577" width="28.7109375" style="16" bestFit="1" customWidth="1"/>
    <col min="13578" max="13578" width="11.85546875" style="16" customWidth="1"/>
    <col min="13579" max="13579" width="19.42578125" style="16" customWidth="1"/>
    <col min="13580" max="13580" width="18.140625" style="16" customWidth="1"/>
    <col min="13581" max="13581" width="17" style="16" customWidth="1"/>
    <col min="13582" max="13582" width="15.7109375" style="16" customWidth="1"/>
    <col min="13583" max="13583" width="14.140625" style="16" customWidth="1"/>
    <col min="13584" max="13584" width="9.7109375" style="16" customWidth="1"/>
    <col min="13585" max="13585" width="10.5703125" style="16" customWidth="1"/>
    <col min="13586" max="13586" width="11.28515625" style="16" customWidth="1"/>
    <col min="13587" max="13588" width="8.7109375" style="16" customWidth="1"/>
    <col min="13589" max="13589" width="7.140625" style="16" customWidth="1"/>
    <col min="13590" max="13590" width="7.85546875" style="16" customWidth="1"/>
    <col min="13591" max="13591" width="14.7109375" style="16" customWidth="1"/>
    <col min="13592" max="13592" width="10" style="16" customWidth="1"/>
    <col min="13593" max="13593" width="7" style="16" customWidth="1"/>
    <col min="13594" max="13594" width="6" style="16" customWidth="1"/>
    <col min="13595" max="13595" width="6.7109375" style="16" customWidth="1"/>
    <col min="13596" max="13596" width="10.5703125" style="16" customWidth="1"/>
    <col min="13597" max="13597" width="11.85546875" style="16" customWidth="1"/>
    <col min="13598" max="13598" width="11" style="16" customWidth="1"/>
    <col min="13599" max="13599" width="12.28515625" style="16" customWidth="1"/>
    <col min="13600" max="13600" width="14.85546875" style="16" customWidth="1"/>
    <col min="13601" max="13601" width="18" style="16" customWidth="1"/>
    <col min="13602" max="13602" width="11.42578125" style="16"/>
    <col min="13603" max="13603" width="17.85546875" style="16" customWidth="1"/>
    <col min="13604" max="13824" width="11.42578125" style="16"/>
    <col min="13825" max="13825" width="1.42578125" style="16" customWidth="1"/>
    <col min="13826" max="13826" width="4" style="16" customWidth="1"/>
    <col min="13827" max="13827" width="12.7109375" style="16" customWidth="1"/>
    <col min="13828" max="13828" width="7.28515625" style="16" customWidth="1"/>
    <col min="13829" max="13829" width="12.140625" style="16" customWidth="1"/>
    <col min="13830" max="13830" width="23" style="16" customWidth="1"/>
    <col min="13831" max="13831" width="22.7109375" style="16" customWidth="1"/>
    <col min="13832" max="13832" width="13.28515625" style="16" customWidth="1"/>
    <col min="13833" max="13833" width="28.7109375" style="16" bestFit="1" customWidth="1"/>
    <col min="13834" max="13834" width="11.85546875" style="16" customWidth="1"/>
    <col min="13835" max="13835" width="19.42578125" style="16" customWidth="1"/>
    <col min="13836" max="13836" width="18.140625" style="16" customWidth="1"/>
    <col min="13837" max="13837" width="17" style="16" customWidth="1"/>
    <col min="13838" max="13838" width="15.7109375" style="16" customWidth="1"/>
    <col min="13839" max="13839" width="14.140625" style="16" customWidth="1"/>
    <col min="13840" max="13840" width="9.7109375" style="16" customWidth="1"/>
    <col min="13841" max="13841" width="10.5703125" style="16" customWidth="1"/>
    <col min="13842" max="13842" width="11.28515625" style="16" customWidth="1"/>
    <col min="13843" max="13844" width="8.7109375" style="16" customWidth="1"/>
    <col min="13845" max="13845" width="7.140625" style="16" customWidth="1"/>
    <col min="13846" max="13846" width="7.85546875" style="16" customWidth="1"/>
    <col min="13847" max="13847" width="14.7109375" style="16" customWidth="1"/>
    <col min="13848" max="13848" width="10" style="16" customWidth="1"/>
    <col min="13849" max="13849" width="7" style="16" customWidth="1"/>
    <col min="13850" max="13850" width="6" style="16" customWidth="1"/>
    <col min="13851" max="13851" width="6.7109375" style="16" customWidth="1"/>
    <col min="13852" max="13852" width="10.5703125" style="16" customWidth="1"/>
    <col min="13853" max="13853" width="11.85546875" style="16" customWidth="1"/>
    <col min="13854" max="13854" width="11" style="16" customWidth="1"/>
    <col min="13855" max="13855" width="12.28515625" style="16" customWidth="1"/>
    <col min="13856" max="13856" width="14.85546875" style="16" customWidth="1"/>
    <col min="13857" max="13857" width="18" style="16" customWidth="1"/>
    <col min="13858" max="13858" width="11.42578125" style="16"/>
    <col min="13859" max="13859" width="17.85546875" style="16" customWidth="1"/>
    <col min="13860" max="14080" width="11.42578125" style="16"/>
    <col min="14081" max="14081" width="1.42578125" style="16" customWidth="1"/>
    <col min="14082" max="14082" width="4" style="16" customWidth="1"/>
    <col min="14083" max="14083" width="12.7109375" style="16" customWidth="1"/>
    <col min="14084" max="14084" width="7.28515625" style="16" customWidth="1"/>
    <col min="14085" max="14085" width="12.140625" style="16" customWidth="1"/>
    <col min="14086" max="14086" width="23" style="16" customWidth="1"/>
    <col min="14087" max="14087" width="22.7109375" style="16" customWidth="1"/>
    <col min="14088" max="14088" width="13.28515625" style="16" customWidth="1"/>
    <col min="14089" max="14089" width="28.7109375" style="16" bestFit="1" customWidth="1"/>
    <col min="14090" max="14090" width="11.85546875" style="16" customWidth="1"/>
    <col min="14091" max="14091" width="19.42578125" style="16" customWidth="1"/>
    <col min="14092" max="14092" width="18.140625" style="16" customWidth="1"/>
    <col min="14093" max="14093" width="17" style="16" customWidth="1"/>
    <col min="14094" max="14094" width="15.7109375" style="16" customWidth="1"/>
    <col min="14095" max="14095" width="14.140625" style="16" customWidth="1"/>
    <col min="14096" max="14096" width="9.7109375" style="16" customWidth="1"/>
    <col min="14097" max="14097" width="10.5703125" style="16" customWidth="1"/>
    <col min="14098" max="14098" width="11.28515625" style="16" customWidth="1"/>
    <col min="14099" max="14100" width="8.7109375" style="16" customWidth="1"/>
    <col min="14101" max="14101" width="7.140625" style="16" customWidth="1"/>
    <col min="14102" max="14102" width="7.85546875" style="16" customWidth="1"/>
    <col min="14103" max="14103" width="14.7109375" style="16" customWidth="1"/>
    <col min="14104" max="14104" width="10" style="16" customWidth="1"/>
    <col min="14105" max="14105" width="7" style="16" customWidth="1"/>
    <col min="14106" max="14106" width="6" style="16" customWidth="1"/>
    <col min="14107" max="14107" width="6.7109375" style="16" customWidth="1"/>
    <col min="14108" max="14108" width="10.5703125" style="16" customWidth="1"/>
    <col min="14109" max="14109" width="11.85546875" style="16" customWidth="1"/>
    <col min="14110" max="14110" width="11" style="16" customWidth="1"/>
    <col min="14111" max="14111" width="12.28515625" style="16" customWidth="1"/>
    <col min="14112" max="14112" width="14.85546875" style="16" customWidth="1"/>
    <col min="14113" max="14113" width="18" style="16" customWidth="1"/>
    <col min="14114" max="14114" width="11.42578125" style="16"/>
    <col min="14115" max="14115" width="17.85546875" style="16" customWidth="1"/>
    <col min="14116" max="14336" width="11.42578125" style="16"/>
    <col min="14337" max="14337" width="1.42578125" style="16" customWidth="1"/>
    <col min="14338" max="14338" width="4" style="16" customWidth="1"/>
    <col min="14339" max="14339" width="12.7109375" style="16" customWidth="1"/>
    <col min="14340" max="14340" width="7.28515625" style="16" customWidth="1"/>
    <col min="14341" max="14341" width="12.140625" style="16" customWidth="1"/>
    <col min="14342" max="14342" width="23" style="16" customWidth="1"/>
    <col min="14343" max="14343" width="22.7109375" style="16" customWidth="1"/>
    <col min="14344" max="14344" width="13.28515625" style="16" customWidth="1"/>
    <col min="14345" max="14345" width="28.7109375" style="16" bestFit="1" customWidth="1"/>
    <col min="14346" max="14346" width="11.85546875" style="16" customWidth="1"/>
    <col min="14347" max="14347" width="19.42578125" style="16" customWidth="1"/>
    <col min="14348" max="14348" width="18.140625" style="16" customWidth="1"/>
    <col min="14349" max="14349" width="17" style="16" customWidth="1"/>
    <col min="14350" max="14350" width="15.7109375" style="16" customWidth="1"/>
    <col min="14351" max="14351" width="14.140625" style="16" customWidth="1"/>
    <col min="14352" max="14352" width="9.7109375" style="16" customWidth="1"/>
    <col min="14353" max="14353" width="10.5703125" style="16" customWidth="1"/>
    <col min="14354" max="14354" width="11.28515625" style="16" customWidth="1"/>
    <col min="14355" max="14356" width="8.7109375" style="16" customWidth="1"/>
    <col min="14357" max="14357" width="7.140625" style="16" customWidth="1"/>
    <col min="14358" max="14358" width="7.85546875" style="16" customWidth="1"/>
    <col min="14359" max="14359" width="14.7109375" style="16" customWidth="1"/>
    <col min="14360" max="14360" width="10" style="16" customWidth="1"/>
    <col min="14361" max="14361" width="7" style="16" customWidth="1"/>
    <col min="14362" max="14362" width="6" style="16" customWidth="1"/>
    <col min="14363" max="14363" width="6.7109375" style="16" customWidth="1"/>
    <col min="14364" max="14364" width="10.5703125" style="16" customWidth="1"/>
    <col min="14365" max="14365" width="11.85546875" style="16" customWidth="1"/>
    <col min="14366" max="14366" width="11" style="16" customWidth="1"/>
    <col min="14367" max="14367" width="12.28515625" style="16" customWidth="1"/>
    <col min="14368" max="14368" width="14.85546875" style="16" customWidth="1"/>
    <col min="14369" max="14369" width="18" style="16" customWidth="1"/>
    <col min="14370" max="14370" width="11.42578125" style="16"/>
    <col min="14371" max="14371" width="17.85546875" style="16" customWidth="1"/>
    <col min="14372" max="14592" width="11.42578125" style="16"/>
    <col min="14593" max="14593" width="1.42578125" style="16" customWidth="1"/>
    <col min="14594" max="14594" width="4" style="16" customWidth="1"/>
    <col min="14595" max="14595" width="12.7109375" style="16" customWidth="1"/>
    <col min="14596" max="14596" width="7.28515625" style="16" customWidth="1"/>
    <col min="14597" max="14597" width="12.140625" style="16" customWidth="1"/>
    <col min="14598" max="14598" width="23" style="16" customWidth="1"/>
    <col min="14599" max="14599" width="22.7109375" style="16" customWidth="1"/>
    <col min="14600" max="14600" width="13.28515625" style="16" customWidth="1"/>
    <col min="14601" max="14601" width="28.7109375" style="16" bestFit="1" customWidth="1"/>
    <col min="14602" max="14602" width="11.85546875" style="16" customWidth="1"/>
    <col min="14603" max="14603" width="19.42578125" style="16" customWidth="1"/>
    <col min="14604" max="14604" width="18.140625" style="16" customWidth="1"/>
    <col min="14605" max="14605" width="17" style="16" customWidth="1"/>
    <col min="14606" max="14606" width="15.7109375" style="16" customWidth="1"/>
    <col min="14607" max="14607" width="14.140625" style="16" customWidth="1"/>
    <col min="14608" max="14608" width="9.7109375" style="16" customWidth="1"/>
    <col min="14609" max="14609" width="10.5703125" style="16" customWidth="1"/>
    <col min="14610" max="14610" width="11.28515625" style="16" customWidth="1"/>
    <col min="14611" max="14612" width="8.7109375" style="16" customWidth="1"/>
    <col min="14613" max="14613" width="7.140625" style="16" customWidth="1"/>
    <col min="14614" max="14614" width="7.85546875" style="16" customWidth="1"/>
    <col min="14615" max="14615" width="14.7109375" style="16" customWidth="1"/>
    <col min="14616" max="14616" width="10" style="16" customWidth="1"/>
    <col min="14617" max="14617" width="7" style="16" customWidth="1"/>
    <col min="14618" max="14618" width="6" style="16" customWidth="1"/>
    <col min="14619" max="14619" width="6.7109375" style="16" customWidth="1"/>
    <col min="14620" max="14620" width="10.5703125" style="16" customWidth="1"/>
    <col min="14621" max="14621" width="11.85546875" style="16" customWidth="1"/>
    <col min="14622" max="14622" width="11" style="16" customWidth="1"/>
    <col min="14623" max="14623" width="12.28515625" style="16" customWidth="1"/>
    <col min="14624" max="14624" width="14.85546875" style="16" customWidth="1"/>
    <col min="14625" max="14625" width="18" style="16" customWidth="1"/>
    <col min="14626" max="14626" width="11.42578125" style="16"/>
    <col min="14627" max="14627" width="17.85546875" style="16" customWidth="1"/>
    <col min="14628" max="14848" width="11.42578125" style="16"/>
    <col min="14849" max="14849" width="1.42578125" style="16" customWidth="1"/>
    <col min="14850" max="14850" width="4" style="16" customWidth="1"/>
    <col min="14851" max="14851" width="12.7109375" style="16" customWidth="1"/>
    <col min="14852" max="14852" width="7.28515625" style="16" customWidth="1"/>
    <col min="14853" max="14853" width="12.140625" style="16" customWidth="1"/>
    <col min="14854" max="14854" width="23" style="16" customWidth="1"/>
    <col min="14855" max="14855" width="22.7109375" style="16" customWidth="1"/>
    <col min="14856" max="14856" width="13.28515625" style="16" customWidth="1"/>
    <col min="14857" max="14857" width="28.7109375" style="16" bestFit="1" customWidth="1"/>
    <col min="14858" max="14858" width="11.85546875" style="16" customWidth="1"/>
    <col min="14859" max="14859" width="19.42578125" style="16" customWidth="1"/>
    <col min="14860" max="14860" width="18.140625" style="16" customWidth="1"/>
    <col min="14861" max="14861" width="17" style="16" customWidth="1"/>
    <col min="14862" max="14862" width="15.7109375" style="16" customWidth="1"/>
    <col min="14863" max="14863" width="14.140625" style="16" customWidth="1"/>
    <col min="14864" max="14864" width="9.7109375" style="16" customWidth="1"/>
    <col min="14865" max="14865" width="10.5703125" style="16" customWidth="1"/>
    <col min="14866" max="14866" width="11.28515625" style="16" customWidth="1"/>
    <col min="14867" max="14868" width="8.7109375" style="16" customWidth="1"/>
    <col min="14869" max="14869" width="7.140625" style="16" customWidth="1"/>
    <col min="14870" max="14870" width="7.85546875" style="16" customWidth="1"/>
    <col min="14871" max="14871" width="14.7109375" style="16" customWidth="1"/>
    <col min="14872" max="14872" width="10" style="16" customWidth="1"/>
    <col min="14873" max="14873" width="7" style="16" customWidth="1"/>
    <col min="14874" max="14874" width="6" style="16" customWidth="1"/>
    <col min="14875" max="14875" width="6.7109375" style="16" customWidth="1"/>
    <col min="14876" max="14876" width="10.5703125" style="16" customWidth="1"/>
    <col min="14877" max="14877" width="11.85546875" style="16" customWidth="1"/>
    <col min="14878" max="14878" width="11" style="16" customWidth="1"/>
    <col min="14879" max="14879" width="12.28515625" style="16" customWidth="1"/>
    <col min="14880" max="14880" width="14.85546875" style="16" customWidth="1"/>
    <col min="14881" max="14881" width="18" style="16" customWidth="1"/>
    <col min="14882" max="14882" width="11.42578125" style="16"/>
    <col min="14883" max="14883" width="17.85546875" style="16" customWidth="1"/>
    <col min="14884" max="15104" width="11.42578125" style="16"/>
    <col min="15105" max="15105" width="1.42578125" style="16" customWidth="1"/>
    <col min="15106" max="15106" width="4" style="16" customWidth="1"/>
    <col min="15107" max="15107" width="12.7109375" style="16" customWidth="1"/>
    <col min="15108" max="15108" width="7.28515625" style="16" customWidth="1"/>
    <col min="15109" max="15109" width="12.140625" style="16" customWidth="1"/>
    <col min="15110" max="15110" width="23" style="16" customWidth="1"/>
    <col min="15111" max="15111" width="22.7109375" style="16" customWidth="1"/>
    <col min="15112" max="15112" width="13.28515625" style="16" customWidth="1"/>
    <col min="15113" max="15113" width="28.7109375" style="16" bestFit="1" customWidth="1"/>
    <col min="15114" max="15114" width="11.85546875" style="16" customWidth="1"/>
    <col min="15115" max="15115" width="19.42578125" style="16" customWidth="1"/>
    <col min="15116" max="15116" width="18.140625" style="16" customWidth="1"/>
    <col min="15117" max="15117" width="17" style="16" customWidth="1"/>
    <col min="15118" max="15118" width="15.7109375" style="16" customWidth="1"/>
    <col min="15119" max="15119" width="14.140625" style="16" customWidth="1"/>
    <col min="15120" max="15120" width="9.7109375" style="16" customWidth="1"/>
    <col min="15121" max="15121" width="10.5703125" style="16" customWidth="1"/>
    <col min="15122" max="15122" width="11.28515625" style="16" customWidth="1"/>
    <col min="15123" max="15124" width="8.7109375" style="16" customWidth="1"/>
    <col min="15125" max="15125" width="7.140625" style="16" customWidth="1"/>
    <col min="15126" max="15126" width="7.85546875" style="16" customWidth="1"/>
    <col min="15127" max="15127" width="14.7109375" style="16" customWidth="1"/>
    <col min="15128" max="15128" width="10" style="16" customWidth="1"/>
    <col min="15129" max="15129" width="7" style="16" customWidth="1"/>
    <col min="15130" max="15130" width="6" style="16" customWidth="1"/>
    <col min="15131" max="15131" width="6.7109375" style="16" customWidth="1"/>
    <col min="15132" max="15132" width="10.5703125" style="16" customWidth="1"/>
    <col min="15133" max="15133" width="11.85546875" style="16" customWidth="1"/>
    <col min="15134" max="15134" width="11" style="16" customWidth="1"/>
    <col min="15135" max="15135" width="12.28515625" style="16" customWidth="1"/>
    <col min="15136" max="15136" width="14.85546875" style="16" customWidth="1"/>
    <col min="15137" max="15137" width="18" style="16" customWidth="1"/>
    <col min="15138" max="15138" width="11.42578125" style="16"/>
    <col min="15139" max="15139" width="17.85546875" style="16" customWidth="1"/>
    <col min="15140" max="15360" width="11.42578125" style="16"/>
    <col min="15361" max="15361" width="1.42578125" style="16" customWidth="1"/>
    <col min="15362" max="15362" width="4" style="16" customWidth="1"/>
    <col min="15363" max="15363" width="12.7109375" style="16" customWidth="1"/>
    <col min="15364" max="15364" width="7.28515625" style="16" customWidth="1"/>
    <col min="15365" max="15365" width="12.140625" style="16" customWidth="1"/>
    <col min="15366" max="15366" width="23" style="16" customWidth="1"/>
    <col min="15367" max="15367" width="22.7109375" style="16" customWidth="1"/>
    <col min="15368" max="15368" width="13.28515625" style="16" customWidth="1"/>
    <col min="15369" max="15369" width="28.7109375" style="16" bestFit="1" customWidth="1"/>
    <col min="15370" max="15370" width="11.85546875" style="16" customWidth="1"/>
    <col min="15371" max="15371" width="19.42578125" style="16" customWidth="1"/>
    <col min="15372" max="15372" width="18.140625" style="16" customWidth="1"/>
    <col min="15373" max="15373" width="17" style="16" customWidth="1"/>
    <col min="15374" max="15374" width="15.7109375" style="16" customWidth="1"/>
    <col min="15375" max="15375" width="14.140625" style="16" customWidth="1"/>
    <col min="15376" max="15376" width="9.7109375" style="16" customWidth="1"/>
    <col min="15377" max="15377" width="10.5703125" style="16" customWidth="1"/>
    <col min="15378" max="15378" width="11.28515625" style="16" customWidth="1"/>
    <col min="15379" max="15380" width="8.7109375" style="16" customWidth="1"/>
    <col min="15381" max="15381" width="7.140625" style="16" customWidth="1"/>
    <col min="15382" max="15382" width="7.85546875" style="16" customWidth="1"/>
    <col min="15383" max="15383" width="14.7109375" style="16" customWidth="1"/>
    <col min="15384" max="15384" width="10" style="16" customWidth="1"/>
    <col min="15385" max="15385" width="7" style="16" customWidth="1"/>
    <col min="15386" max="15386" width="6" style="16" customWidth="1"/>
    <col min="15387" max="15387" width="6.7109375" style="16" customWidth="1"/>
    <col min="15388" max="15388" width="10.5703125" style="16" customWidth="1"/>
    <col min="15389" max="15389" width="11.85546875" style="16" customWidth="1"/>
    <col min="15390" max="15390" width="11" style="16" customWidth="1"/>
    <col min="15391" max="15391" width="12.28515625" style="16" customWidth="1"/>
    <col min="15392" max="15392" width="14.85546875" style="16" customWidth="1"/>
    <col min="15393" max="15393" width="18" style="16" customWidth="1"/>
    <col min="15394" max="15394" width="11.42578125" style="16"/>
    <col min="15395" max="15395" width="17.85546875" style="16" customWidth="1"/>
    <col min="15396" max="15616" width="11.42578125" style="16"/>
    <col min="15617" max="15617" width="1.42578125" style="16" customWidth="1"/>
    <col min="15618" max="15618" width="4" style="16" customWidth="1"/>
    <col min="15619" max="15619" width="12.7109375" style="16" customWidth="1"/>
    <col min="15620" max="15620" width="7.28515625" style="16" customWidth="1"/>
    <col min="15621" max="15621" width="12.140625" style="16" customWidth="1"/>
    <col min="15622" max="15622" width="23" style="16" customWidth="1"/>
    <col min="15623" max="15623" width="22.7109375" style="16" customWidth="1"/>
    <col min="15624" max="15624" width="13.28515625" style="16" customWidth="1"/>
    <col min="15625" max="15625" width="28.7109375" style="16" bestFit="1" customWidth="1"/>
    <col min="15626" max="15626" width="11.85546875" style="16" customWidth="1"/>
    <col min="15627" max="15627" width="19.42578125" style="16" customWidth="1"/>
    <col min="15628" max="15628" width="18.140625" style="16" customWidth="1"/>
    <col min="15629" max="15629" width="17" style="16" customWidth="1"/>
    <col min="15630" max="15630" width="15.7109375" style="16" customWidth="1"/>
    <col min="15631" max="15631" width="14.140625" style="16" customWidth="1"/>
    <col min="15632" max="15632" width="9.7109375" style="16" customWidth="1"/>
    <col min="15633" max="15633" width="10.5703125" style="16" customWidth="1"/>
    <col min="15634" max="15634" width="11.28515625" style="16" customWidth="1"/>
    <col min="15635" max="15636" width="8.7109375" style="16" customWidth="1"/>
    <col min="15637" max="15637" width="7.140625" style="16" customWidth="1"/>
    <col min="15638" max="15638" width="7.85546875" style="16" customWidth="1"/>
    <col min="15639" max="15639" width="14.7109375" style="16" customWidth="1"/>
    <col min="15640" max="15640" width="10" style="16" customWidth="1"/>
    <col min="15641" max="15641" width="7" style="16" customWidth="1"/>
    <col min="15642" max="15642" width="6" style="16" customWidth="1"/>
    <col min="15643" max="15643" width="6.7109375" style="16" customWidth="1"/>
    <col min="15644" max="15644" width="10.5703125" style="16" customWidth="1"/>
    <col min="15645" max="15645" width="11.85546875" style="16" customWidth="1"/>
    <col min="15646" max="15646" width="11" style="16" customWidth="1"/>
    <col min="15647" max="15647" width="12.28515625" style="16" customWidth="1"/>
    <col min="15648" max="15648" width="14.85546875" style="16" customWidth="1"/>
    <col min="15649" max="15649" width="18" style="16" customWidth="1"/>
    <col min="15650" max="15650" width="11.42578125" style="16"/>
    <col min="15651" max="15651" width="17.85546875" style="16" customWidth="1"/>
    <col min="15652" max="15872" width="11.42578125" style="16"/>
    <col min="15873" max="15873" width="1.42578125" style="16" customWidth="1"/>
    <col min="15874" max="15874" width="4" style="16" customWidth="1"/>
    <col min="15875" max="15875" width="12.7109375" style="16" customWidth="1"/>
    <col min="15876" max="15876" width="7.28515625" style="16" customWidth="1"/>
    <col min="15877" max="15877" width="12.140625" style="16" customWidth="1"/>
    <col min="15878" max="15878" width="23" style="16" customWidth="1"/>
    <col min="15879" max="15879" width="22.7109375" style="16" customWidth="1"/>
    <col min="15880" max="15880" width="13.28515625" style="16" customWidth="1"/>
    <col min="15881" max="15881" width="28.7109375" style="16" bestFit="1" customWidth="1"/>
    <col min="15882" max="15882" width="11.85546875" style="16" customWidth="1"/>
    <col min="15883" max="15883" width="19.42578125" style="16" customWidth="1"/>
    <col min="15884" max="15884" width="18.140625" style="16" customWidth="1"/>
    <col min="15885" max="15885" width="17" style="16" customWidth="1"/>
    <col min="15886" max="15886" width="15.7109375" style="16" customWidth="1"/>
    <col min="15887" max="15887" width="14.140625" style="16" customWidth="1"/>
    <col min="15888" max="15888" width="9.7109375" style="16" customWidth="1"/>
    <col min="15889" max="15889" width="10.5703125" style="16" customWidth="1"/>
    <col min="15890" max="15890" width="11.28515625" style="16" customWidth="1"/>
    <col min="15891" max="15892" width="8.7109375" style="16" customWidth="1"/>
    <col min="15893" max="15893" width="7.140625" style="16" customWidth="1"/>
    <col min="15894" max="15894" width="7.85546875" style="16" customWidth="1"/>
    <col min="15895" max="15895" width="14.7109375" style="16" customWidth="1"/>
    <col min="15896" max="15896" width="10" style="16" customWidth="1"/>
    <col min="15897" max="15897" width="7" style="16" customWidth="1"/>
    <col min="15898" max="15898" width="6" style="16" customWidth="1"/>
    <col min="15899" max="15899" width="6.7109375" style="16" customWidth="1"/>
    <col min="15900" max="15900" width="10.5703125" style="16" customWidth="1"/>
    <col min="15901" max="15901" width="11.85546875" style="16" customWidth="1"/>
    <col min="15902" max="15902" width="11" style="16" customWidth="1"/>
    <col min="15903" max="15903" width="12.28515625" style="16" customWidth="1"/>
    <col min="15904" max="15904" width="14.85546875" style="16" customWidth="1"/>
    <col min="15905" max="15905" width="18" style="16" customWidth="1"/>
    <col min="15906" max="15906" width="11.42578125" style="16"/>
    <col min="15907" max="15907" width="17.85546875" style="16" customWidth="1"/>
    <col min="15908" max="16128" width="11.42578125" style="16"/>
    <col min="16129" max="16129" width="1.42578125" style="16" customWidth="1"/>
    <col min="16130" max="16130" width="4" style="16" customWidth="1"/>
    <col min="16131" max="16131" width="12.7109375" style="16" customWidth="1"/>
    <col min="16132" max="16132" width="7.28515625" style="16" customWidth="1"/>
    <col min="16133" max="16133" width="12.140625" style="16" customWidth="1"/>
    <col min="16134" max="16134" width="23" style="16" customWidth="1"/>
    <col min="16135" max="16135" width="22.7109375" style="16" customWidth="1"/>
    <col min="16136" max="16136" width="13.28515625" style="16" customWidth="1"/>
    <col min="16137" max="16137" width="28.7109375" style="16" bestFit="1" customWidth="1"/>
    <col min="16138" max="16138" width="11.85546875" style="16" customWidth="1"/>
    <col min="16139" max="16139" width="19.42578125" style="16" customWidth="1"/>
    <col min="16140" max="16140" width="18.140625" style="16" customWidth="1"/>
    <col min="16141" max="16141" width="17" style="16" customWidth="1"/>
    <col min="16142" max="16142" width="15.7109375" style="16" customWidth="1"/>
    <col min="16143" max="16143" width="14.140625" style="16" customWidth="1"/>
    <col min="16144" max="16144" width="9.7109375" style="16" customWidth="1"/>
    <col min="16145" max="16145" width="10.5703125" style="16" customWidth="1"/>
    <col min="16146" max="16146" width="11.28515625" style="16" customWidth="1"/>
    <col min="16147" max="16148" width="8.7109375" style="16" customWidth="1"/>
    <col min="16149" max="16149" width="7.140625" style="16" customWidth="1"/>
    <col min="16150" max="16150" width="7.85546875" style="16" customWidth="1"/>
    <col min="16151" max="16151" width="14.7109375" style="16" customWidth="1"/>
    <col min="16152" max="16152" width="10" style="16" customWidth="1"/>
    <col min="16153" max="16153" width="7" style="16" customWidth="1"/>
    <col min="16154" max="16154" width="6" style="16" customWidth="1"/>
    <col min="16155" max="16155" width="6.7109375" style="16" customWidth="1"/>
    <col min="16156" max="16156" width="10.5703125" style="16" customWidth="1"/>
    <col min="16157" max="16157" width="11.85546875" style="16" customWidth="1"/>
    <col min="16158" max="16158" width="11" style="16" customWidth="1"/>
    <col min="16159" max="16159" width="12.28515625" style="16" customWidth="1"/>
    <col min="16160" max="16160" width="14.85546875" style="16" customWidth="1"/>
    <col min="16161" max="16161" width="18" style="16" customWidth="1"/>
    <col min="16162" max="16162" width="11.42578125" style="16"/>
    <col min="16163" max="16163" width="17.85546875" style="16" customWidth="1"/>
    <col min="16164" max="16384" width="11.42578125" style="16"/>
  </cols>
  <sheetData>
    <row r="2" spans="1:51" x14ac:dyDescent="0.2">
      <c r="B2" s="14"/>
      <c r="C2" s="14"/>
      <c r="D2" s="14"/>
      <c r="E2" s="14"/>
      <c r="F2" s="14"/>
      <c r="G2" s="15"/>
      <c r="I2" s="15"/>
      <c r="J2" s="14"/>
      <c r="K2" s="14"/>
      <c r="L2" s="14"/>
      <c r="M2" s="14"/>
      <c r="N2" s="14"/>
      <c r="Q2" s="14"/>
      <c r="R2" s="14"/>
      <c r="S2" s="14"/>
      <c r="U2" s="14"/>
      <c r="V2" s="14"/>
      <c r="W2" s="14"/>
      <c r="Z2" s="14"/>
      <c r="AA2" s="14"/>
      <c r="AB2" s="14"/>
      <c r="AC2" s="14"/>
      <c r="AD2" s="14"/>
      <c r="AE2" s="14"/>
      <c r="AF2" s="14"/>
      <c r="AH2" s="14"/>
    </row>
    <row r="3" spans="1:51" x14ac:dyDescent="0.2">
      <c r="B3" s="14"/>
      <c r="C3" s="14"/>
      <c r="D3" s="14"/>
      <c r="E3" s="14"/>
      <c r="F3" s="14"/>
      <c r="G3" s="15"/>
      <c r="I3" s="15"/>
      <c r="J3" s="14"/>
      <c r="K3" s="14"/>
      <c r="L3" s="14"/>
      <c r="M3" s="14"/>
      <c r="N3" s="14"/>
      <c r="Q3" s="14"/>
      <c r="R3" s="14"/>
      <c r="S3" s="14"/>
      <c r="U3" s="14"/>
      <c r="V3" s="14"/>
      <c r="W3" s="14"/>
      <c r="Z3" s="14"/>
      <c r="AA3" s="14"/>
      <c r="AB3" s="14"/>
      <c r="AC3" s="14"/>
      <c r="AD3" s="14"/>
      <c r="AE3" s="14"/>
      <c r="AF3" s="14"/>
      <c r="AH3" s="14"/>
    </row>
    <row r="4" spans="1:51" x14ac:dyDescent="0.2">
      <c r="B4" s="14"/>
      <c r="C4" s="14"/>
      <c r="D4" s="14"/>
      <c r="E4" s="14"/>
      <c r="F4" s="14"/>
      <c r="G4" s="15"/>
      <c r="I4" s="15"/>
      <c r="J4" s="14"/>
      <c r="K4" s="14"/>
      <c r="L4" s="14"/>
      <c r="M4" s="14"/>
      <c r="N4" s="14"/>
      <c r="Q4" s="14"/>
      <c r="R4" s="14"/>
      <c r="S4" s="14"/>
      <c r="U4" s="14"/>
      <c r="V4" s="14"/>
      <c r="W4" s="14"/>
      <c r="Z4" s="14"/>
      <c r="AA4" s="14"/>
      <c r="AB4" s="14"/>
      <c r="AC4" s="14"/>
      <c r="AD4" s="14"/>
      <c r="AE4" s="14"/>
      <c r="AF4" s="14"/>
      <c r="AH4" s="14"/>
    </row>
    <row r="5" spans="1:51" x14ac:dyDescent="0.2">
      <c r="B5" s="14"/>
      <c r="C5" s="14"/>
      <c r="D5" s="14"/>
      <c r="E5" s="14"/>
      <c r="F5" s="14"/>
      <c r="G5" s="15"/>
      <c r="I5" s="15"/>
      <c r="J5" s="14"/>
      <c r="K5" s="14"/>
      <c r="L5" s="14"/>
      <c r="M5" s="14"/>
      <c r="N5" s="14"/>
      <c r="Q5" s="14"/>
      <c r="R5" s="14"/>
      <c r="S5" s="14"/>
      <c r="U5" s="14"/>
      <c r="V5" s="14"/>
      <c r="W5" s="14"/>
      <c r="Z5" s="14"/>
      <c r="AA5" s="14"/>
      <c r="AB5" s="14"/>
      <c r="AC5" s="14"/>
      <c r="AD5" s="14"/>
      <c r="AE5" s="14"/>
      <c r="AF5" s="14"/>
      <c r="AH5" s="14"/>
    </row>
    <row r="6" spans="1:51" x14ac:dyDescent="0.2">
      <c r="B6" s="14"/>
      <c r="C6" s="14"/>
      <c r="D6" s="14"/>
      <c r="E6" s="14"/>
      <c r="F6" s="14"/>
      <c r="G6" s="15"/>
      <c r="I6" s="15"/>
      <c r="J6" s="14"/>
      <c r="K6" s="14"/>
      <c r="L6" s="14"/>
      <c r="M6" s="14"/>
      <c r="N6" s="14"/>
      <c r="Q6" s="14"/>
      <c r="R6" s="14"/>
      <c r="S6" s="14"/>
      <c r="U6" s="14"/>
      <c r="V6" s="14"/>
      <c r="W6" s="14"/>
      <c r="Z6" s="14"/>
      <c r="AA6" s="14"/>
      <c r="AB6" s="14"/>
      <c r="AC6" s="14"/>
      <c r="AD6" s="14"/>
      <c r="AE6" s="14"/>
      <c r="AF6" s="14"/>
      <c r="AH6" s="14"/>
    </row>
    <row r="7" spans="1:51" x14ac:dyDescent="0.2">
      <c r="B7" s="14"/>
      <c r="C7" s="14"/>
      <c r="D7" s="14"/>
      <c r="E7" s="14"/>
      <c r="F7" s="14"/>
      <c r="G7" s="15"/>
      <c r="I7" s="15"/>
      <c r="J7" s="14"/>
      <c r="K7" s="14"/>
      <c r="L7" s="14"/>
      <c r="M7" s="14"/>
      <c r="N7" s="14"/>
      <c r="Q7" s="14"/>
      <c r="R7" s="14"/>
      <c r="S7" s="14"/>
      <c r="U7" s="14"/>
      <c r="V7" s="14"/>
      <c r="W7" s="14"/>
      <c r="Z7" s="14"/>
      <c r="AA7" s="14"/>
      <c r="AB7" s="14"/>
      <c r="AC7" s="14"/>
      <c r="AD7" s="14"/>
      <c r="AE7" s="14"/>
      <c r="AF7" s="14"/>
      <c r="AH7" s="14"/>
    </row>
    <row r="8" spans="1:51" ht="12.75" customHeight="1" x14ac:dyDescent="0.2">
      <c r="B8" s="17"/>
      <c r="C8" s="641" t="s">
        <v>0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365"/>
      <c r="AE8" s="365"/>
      <c r="AF8" s="17"/>
      <c r="AG8" s="18"/>
      <c r="AH8" s="19"/>
      <c r="AI8" s="19"/>
      <c r="AJ8" s="18"/>
      <c r="AK8" s="18"/>
      <c r="AL8" s="19"/>
      <c r="AM8" s="19"/>
      <c r="AN8" s="19"/>
      <c r="AO8" s="18"/>
      <c r="AP8" s="19"/>
    </row>
    <row r="9" spans="1:51" ht="12.75" customHeight="1" x14ac:dyDescent="0.2">
      <c r="B9" s="17"/>
      <c r="C9" s="641" t="s">
        <v>1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365"/>
      <c r="AE9" s="365"/>
      <c r="AF9" s="17"/>
      <c r="AG9" s="18"/>
      <c r="AH9" s="19"/>
      <c r="AI9" s="19"/>
      <c r="AJ9" s="18"/>
      <c r="AK9" s="18"/>
      <c r="AL9" s="19"/>
      <c r="AM9" s="19"/>
      <c r="AN9" s="19"/>
      <c r="AO9" s="18"/>
      <c r="AP9" s="19"/>
    </row>
    <row r="10" spans="1:51" x14ac:dyDescent="0.2">
      <c r="B10" s="17"/>
      <c r="C10" s="365"/>
      <c r="D10" s="365"/>
      <c r="E10" s="365"/>
      <c r="F10" s="365"/>
      <c r="G10" s="20"/>
      <c r="H10" s="20"/>
      <c r="I10" s="20"/>
      <c r="J10" s="365"/>
      <c r="K10" s="365"/>
      <c r="L10" s="6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17"/>
      <c r="AG10" s="21"/>
      <c r="AH10" s="21"/>
    </row>
    <row r="11" spans="1:51" ht="45" customHeight="1" x14ac:dyDescent="0.2">
      <c r="B11" s="17"/>
      <c r="C11" s="642" t="s">
        <v>888</v>
      </c>
      <c r="D11" s="642"/>
      <c r="E11" s="642"/>
      <c r="F11" s="22" t="s">
        <v>1474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7"/>
      <c r="AG11" s="21"/>
      <c r="AH11" s="21"/>
    </row>
    <row r="12" spans="1:51" ht="27.75" customHeight="1" x14ac:dyDescent="0.2">
      <c r="B12" s="643" t="s">
        <v>2</v>
      </c>
      <c r="C12" s="644"/>
      <c r="D12" s="644"/>
      <c r="E12" s="644"/>
      <c r="F12" s="644"/>
      <c r="G12" s="644"/>
      <c r="H12" s="375"/>
      <c r="I12" s="375"/>
      <c r="J12" s="23"/>
      <c r="K12" s="639" t="s">
        <v>3</v>
      </c>
      <c r="L12" s="636" t="s">
        <v>4</v>
      </c>
      <c r="M12" s="634" t="s">
        <v>38</v>
      </c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4" t="s">
        <v>5</v>
      </c>
      <c r="AE12" s="635"/>
      <c r="AF12" s="635"/>
      <c r="AG12" s="636" t="s">
        <v>35</v>
      </c>
      <c r="AH12" s="634" t="s">
        <v>36</v>
      </c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35"/>
      <c r="AY12" s="14"/>
    </row>
    <row r="13" spans="1:51" ht="28.5" customHeight="1" x14ac:dyDescent="0.2">
      <c r="B13" s="625" t="s">
        <v>6</v>
      </c>
      <c r="C13" s="639" t="s">
        <v>7</v>
      </c>
      <c r="D13" s="625" t="s">
        <v>6</v>
      </c>
      <c r="E13" s="639" t="s">
        <v>8</v>
      </c>
      <c r="F13" s="625" t="s">
        <v>6</v>
      </c>
      <c r="G13" s="639" t="s">
        <v>9</v>
      </c>
      <c r="H13" s="625" t="s">
        <v>32</v>
      </c>
      <c r="I13" s="646" t="s">
        <v>10</v>
      </c>
      <c r="J13" s="646" t="s">
        <v>11</v>
      </c>
      <c r="K13" s="645"/>
      <c r="L13" s="637"/>
      <c r="M13" s="629" t="s">
        <v>12</v>
      </c>
      <c r="N13" s="630"/>
      <c r="O13" s="629" t="s">
        <v>31</v>
      </c>
      <c r="P13" s="630"/>
      <c r="Q13" s="631" t="s">
        <v>13</v>
      </c>
      <c r="R13" s="632"/>
      <c r="S13" s="632"/>
      <c r="T13" s="632"/>
      <c r="U13" s="632"/>
      <c r="V13" s="632"/>
      <c r="W13" s="632"/>
      <c r="X13" s="633"/>
      <c r="Y13" s="362"/>
      <c r="Z13" s="625" t="s">
        <v>14</v>
      </c>
      <c r="AA13" s="625" t="s">
        <v>15</v>
      </c>
      <c r="AB13" s="625" t="s">
        <v>16</v>
      </c>
      <c r="AC13" s="625" t="s">
        <v>17</v>
      </c>
      <c r="AD13" s="625" t="s">
        <v>18</v>
      </c>
      <c r="AE13" s="625" t="s">
        <v>19</v>
      </c>
      <c r="AF13" s="627" t="s">
        <v>20</v>
      </c>
      <c r="AG13" s="637"/>
      <c r="AH13" s="629" t="s">
        <v>12</v>
      </c>
      <c r="AI13" s="630"/>
      <c r="AJ13" s="629" t="s">
        <v>31</v>
      </c>
      <c r="AK13" s="630"/>
      <c r="AL13" s="631" t="s">
        <v>13</v>
      </c>
      <c r="AM13" s="632"/>
      <c r="AN13" s="632"/>
      <c r="AO13" s="632"/>
      <c r="AP13" s="632"/>
      <c r="AQ13" s="632"/>
      <c r="AR13" s="632"/>
      <c r="AS13" s="633"/>
      <c r="AT13" s="362"/>
      <c r="AU13" s="625" t="s">
        <v>14</v>
      </c>
      <c r="AV13" s="625" t="s">
        <v>15</v>
      </c>
      <c r="AW13" s="625" t="s">
        <v>16</v>
      </c>
      <c r="AX13" s="625" t="s">
        <v>17</v>
      </c>
    </row>
    <row r="14" spans="1:51" ht="78.75" customHeight="1" x14ac:dyDescent="0.2">
      <c r="B14" s="626"/>
      <c r="C14" s="640"/>
      <c r="D14" s="626"/>
      <c r="E14" s="640"/>
      <c r="F14" s="626"/>
      <c r="G14" s="640"/>
      <c r="H14" s="626"/>
      <c r="I14" s="647"/>
      <c r="J14" s="647"/>
      <c r="K14" s="640"/>
      <c r="L14" s="638"/>
      <c r="M14" s="370" t="s">
        <v>21</v>
      </c>
      <c r="N14" s="370" t="s">
        <v>22</v>
      </c>
      <c r="O14" s="370" t="s">
        <v>33</v>
      </c>
      <c r="P14" s="370" t="s">
        <v>34</v>
      </c>
      <c r="Q14" s="370" t="s">
        <v>23</v>
      </c>
      <c r="R14" s="370" t="s">
        <v>24</v>
      </c>
      <c r="S14" s="370" t="s">
        <v>25</v>
      </c>
      <c r="T14" s="370" t="s">
        <v>29</v>
      </c>
      <c r="U14" s="370" t="s">
        <v>26</v>
      </c>
      <c r="V14" s="370" t="s">
        <v>27</v>
      </c>
      <c r="W14" s="370" t="s">
        <v>28</v>
      </c>
      <c r="X14" s="370" t="s">
        <v>30</v>
      </c>
      <c r="Y14" s="370" t="s">
        <v>37</v>
      </c>
      <c r="Z14" s="626"/>
      <c r="AA14" s="626"/>
      <c r="AB14" s="626"/>
      <c r="AC14" s="626"/>
      <c r="AD14" s="626"/>
      <c r="AE14" s="626"/>
      <c r="AF14" s="628"/>
      <c r="AG14" s="638"/>
      <c r="AH14" s="370" t="s">
        <v>21</v>
      </c>
      <c r="AI14" s="370" t="s">
        <v>22</v>
      </c>
      <c r="AJ14" s="370" t="s">
        <v>33</v>
      </c>
      <c r="AK14" s="370" t="s">
        <v>34</v>
      </c>
      <c r="AL14" s="370" t="s">
        <v>23</v>
      </c>
      <c r="AM14" s="370" t="s">
        <v>24</v>
      </c>
      <c r="AN14" s="370" t="s">
        <v>25</v>
      </c>
      <c r="AO14" s="370" t="s">
        <v>29</v>
      </c>
      <c r="AP14" s="370" t="s">
        <v>26</v>
      </c>
      <c r="AQ14" s="370" t="s">
        <v>27</v>
      </c>
      <c r="AR14" s="370" t="s">
        <v>28</v>
      </c>
      <c r="AS14" s="370" t="s">
        <v>30</v>
      </c>
      <c r="AT14" s="370" t="s">
        <v>37</v>
      </c>
      <c r="AU14" s="626"/>
      <c r="AV14" s="626"/>
      <c r="AW14" s="626"/>
      <c r="AX14" s="626"/>
    </row>
    <row r="15" spans="1:51" s="33" customFormat="1" ht="128.25" customHeight="1" x14ac:dyDescent="0.2">
      <c r="A15" s="24"/>
      <c r="B15" s="55" t="s">
        <v>816</v>
      </c>
      <c r="C15" s="55" t="s">
        <v>889</v>
      </c>
      <c r="D15" s="111" t="s">
        <v>890</v>
      </c>
      <c r="E15" s="111" t="s">
        <v>891</v>
      </c>
      <c r="F15" s="112">
        <v>2016730010021</v>
      </c>
      <c r="G15" s="95" t="s">
        <v>892</v>
      </c>
      <c r="H15" s="113" t="s">
        <v>893</v>
      </c>
      <c r="I15" s="55" t="s">
        <v>894</v>
      </c>
      <c r="J15" s="114">
        <v>1</v>
      </c>
      <c r="K15" s="55" t="s">
        <v>895</v>
      </c>
      <c r="L15" s="543">
        <v>59400</v>
      </c>
      <c r="M15" s="543">
        <v>0</v>
      </c>
      <c r="N15" s="543">
        <v>59400</v>
      </c>
      <c r="O15" s="543">
        <v>0</v>
      </c>
      <c r="P15" s="543">
        <v>0</v>
      </c>
      <c r="Q15" s="543">
        <v>0</v>
      </c>
      <c r="R15" s="543">
        <v>0</v>
      </c>
      <c r="S15" s="543">
        <v>0</v>
      </c>
      <c r="T15" s="543">
        <v>0</v>
      </c>
      <c r="U15" s="543">
        <v>0</v>
      </c>
      <c r="V15" s="543">
        <v>0</v>
      </c>
      <c r="W15" s="543">
        <v>0</v>
      </c>
      <c r="X15" s="543">
        <v>0</v>
      </c>
      <c r="Y15" s="543">
        <v>0</v>
      </c>
      <c r="Z15" s="543">
        <v>0</v>
      </c>
      <c r="AA15" s="543">
        <v>0</v>
      </c>
      <c r="AB15" s="543">
        <v>0</v>
      </c>
      <c r="AC15" s="543">
        <v>0</v>
      </c>
      <c r="AD15" s="48" t="s">
        <v>896</v>
      </c>
      <c r="AE15" s="48" t="s">
        <v>897</v>
      </c>
      <c r="AF15" s="48" t="s">
        <v>898</v>
      </c>
      <c r="AG15" s="543">
        <v>59400</v>
      </c>
      <c r="AH15" s="543"/>
      <c r="AI15" s="543">
        <v>59400</v>
      </c>
      <c r="AJ15" s="543">
        <v>0</v>
      </c>
      <c r="AK15" s="543">
        <v>0</v>
      </c>
      <c r="AL15" s="543">
        <v>0</v>
      </c>
      <c r="AM15" s="543">
        <v>0</v>
      </c>
      <c r="AN15" s="543">
        <v>0</v>
      </c>
      <c r="AO15" s="543">
        <v>0</v>
      </c>
      <c r="AP15" s="543">
        <v>0</v>
      </c>
      <c r="AQ15" s="543">
        <v>0</v>
      </c>
      <c r="AR15" s="543">
        <v>0</v>
      </c>
      <c r="AS15" s="543">
        <v>0</v>
      </c>
      <c r="AT15" s="543">
        <v>0</v>
      </c>
      <c r="AU15" s="543">
        <v>0</v>
      </c>
      <c r="AV15" s="543">
        <v>0</v>
      </c>
      <c r="AW15" s="543">
        <v>0</v>
      </c>
      <c r="AX15" s="543">
        <v>0</v>
      </c>
    </row>
    <row r="16" spans="1:51" s="35" customFormat="1" ht="138.75" customHeight="1" x14ac:dyDescent="0.2">
      <c r="A16" s="24"/>
      <c r="B16" s="115" t="s">
        <v>816</v>
      </c>
      <c r="C16" s="115" t="s">
        <v>889</v>
      </c>
      <c r="D16" s="116" t="s">
        <v>890</v>
      </c>
      <c r="E16" s="116" t="s">
        <v>891</v>
      </c>
      <c r="F16" s="117">
        <v>2016730010057</v>
      </c>
      <c r="G16" s="115" t="s">
        <v>899</v>
      </c>
      <c r="H16" s="113" t="s">
        <v>900</v>
      </c>
      <c r="I16" s="115" t="s">
        <v>901</v>
      </c>
      <c r="J16" s="118">
        <v>0.14000000000000001</v>
      </c>
      <c r="K16" s="115" t="s">
        <v>895</v>
      </c>
      <c r="L16" s="543">
        <v>333600</v>
      </c>
      <c r="M16" s="543">
        <v>0</v>
      </c>
      <c r="N16" s="543">
        <v>333600</v>
      </c>
      <c r="O16" s="543">
        <v>0</v>
      </c>
      <c r="P16" s="543">
        <v>0</v>
      </c>
      <c r="Q16" s="543">
        <v>0</v>
      </c>
      <c r="R16" s="543">
        <v>0</v>
      </c>
      <c r="S16" s="543">
        <v>0</v>
      </c>
      <c r="T16" s="543">
        <v>0</v>
      </c>
      <c r="U16" s="543">
        <v>0</v>
      </c>
      <c r="V16" s="543">
        <v>0</v>
      </c>
      <c r="W16" s="543">
        <v>0</v>
      </c>
      <c r="X16" s="543">
        <v>0</v>
      </c>
      <c r="Y16" s="543">
        <v>0</v>
      </c>
      <c r="Z16" s="543">
        <v>0</v>
      </c>
      <c r="AA16" s="543">
        <v>0</v>
      </c>
      <c r="AB16" s="543">
        <v>0</v>
      </c>
      <c r="AC16" s="543">
        <v>0</v>
      </c>
      <c r="AD16" s="115" t="s">
        <v>896</v>
      </c>
      <c r="AE16" s="115" t="s">
        <v>902</v>
      </c>
      <c r="AF16" s="50" t="s">
        <v>903</v>
      </c>
      <c r="AG16" s="543">
        <v>309200</v>
      </c>
      <c r="AH16" s="543"/>
      <c r="AI16" s="543">
        <v>309200</v>
      </c>
      <c r="AJ16" s="543">
        <v>0</v>
      </c>
      <c r="AK16" s="543">
        <v>0</v>
      </c>
      <c r="AL16" s="543">
        <v>0</v>
      </c>
      <c r="AM16" s="543">
        <v>0</v>
      </c>
      <c r="AN16" s="543">
        <v>0</v>
      </c>
      <c r="AO16" s="543">
        <v>0</v>
      </c>
      <c r="AP16" s="543">
        <v>0</v>
      </c>
      <c r="AQ16" s="543">
        <v>0</v>
      </c>
      <c r="AR16" s="543">
        <v>0</v>
      </c>
      <c r="AS16" s="543">
        <v>0</v>
      </c>
      <c r="AT16" s="543">
        <v>0</v>
      </c>
      <c r="AU16" s="543">
        <v>0</v>
      </c>
      <c r="AV16" s="543">
        <v>0</v>
      </c>
      <c r="AW16" s="543">
        <v>0</v>
      </c>
      <c r="AX16" s="543">
        <v>0</v>
      </c>
    </row>
    <row r="17" spans="1:50" s="24" customFormat="1" ht="133.5" customHeight="1" x14ac:dyDescent="0.2">
      <c r="B17" s="55" t="s">
        <v>816</v>
      </c>
      <c r="C17" s="55" t="s">
        <v>889</v>
      </c>
      <c r="D17" s="111" t="s">
        <v>904</v>
      </c>
      <c r="E17" s="55" t="s">
        <v>905</v>
      </c>
      <c r="F17" s="112">
        <v>2016730010112</v>
      </c>
      <c r="G17" s="95" t="s">
        <v>906</v>
      </c>
      <c r="H17" s="113" t="s">
        <v>907</v>
      </c>
      <c r="I17" s="48" t="s">
        <v>908</v>
      </c>
      <c r="J17" s="48">
        <v>1</v>
      </c>
      <c r="K17" s="55" t="s">
        <v>895</v>
      </c>
      <c r="L17" s="543">
        <v>0</v>
      </c>
      <c r="M17" s="543">
        <v>0</v>
      </c>
      <c r="N17" s="543">
        <v>0</v>
      </c>
      <c r="O17" s="543">
        <v>0</v>
      </c>
      <c r="P17" s="543">
        <v>0</v>
      </c>
      <c r="Q17" s="543">
        <v>0</v>
      </c>
      <c r="R17" s="543">
        <v>0</v>
      </c>
      <c r="S17" s="543">
        <v>0</v>
      </c>
      <c r="T17" s="543">
        <v>0</v>
      </c>
      <c r="U17" s="543">
        <v>0</v>
      </c>
      <c r="V17" s="543">
        <v>0</v>
      </c>
      <c r="W17" s="543">
        <v>0</v>
      </c>
      <c r="X17" s="543">
        <v>0</v>
      </c>
      <c r="Y17" s="543">
        <v>0</v>
      </c>
      <c r="Z17" s="543">
        <v>0</v>
      </c>
      <c r="AA17" s="543">
        <v>0</v>
      </c>
      <c r="AB17" s="543">
        <v>0</v>
      </c>
      <c r="AC17" s="543">
        <v>0</v>
      </c>
      <c r="AD17" s="55" t="s">
        <v>896</v>
      </c>
      <c r="AE17" s="55" t="s">
        <v>902</v>
      </c>
      <c r="AF17" s="48" t="s">
        <v>909</v>
      </c>
      <c r="AG17" s="543">
        <v>0</v>
      </c>
      <c r="AH17" s="543"/>
      <c r="AI17" s="543">
        <v>0</v>
      </c>
      <c r="AJ17" s="543">
        <v>0</v>
      </c>
      <c r="AK17" s="543">
        <v>0</v>
      </c>
      <c r="AL17" s="543">
        <v>0</v>
      </c>
      <c r="AM17" s="543">
        <v>0</v>
      </c>
      <c r="AN17" s="543">
        <v>0</v>
      </c>
      <c r="AO17" s="543">
        <v>0</v>
      </c>
      <c r="AP17" s="543">
        <v>0</v>
      </c>
      <c r="AQ17" s="543">
        <v>0</v>
      </c>
      <c r="AR17" s="543">
        <v>0</v>
      </c>
      <c r="AS17" s="543">
        <v>0</v>
      </c>
      <c r="AT17" s="543">
        <v>0</v>
      </c>
      <c r="AU17" s="543">
        <v>0</v>
      </c>
      <c r="AV17" s="543">
        <v>0</v>
      </c>
      <c r="AW17" s="543">
        <v>0</v>
      </c>
      <c r="AX17" s="543">
        <v>0</v>
      </c>
    </row>
    <row r="18" spans="1:50" s="24" customFormat="1" ht="118.5" customHeight="1" x14ac:dyDescent="0.2">
      <c r="B18" s="55" t="s">
        <v>816</v>
      </c>
      <c r="C18" s="55" t="s">
        <v>889</v>
      </c>
      <c r="D18" s="111" t="s">
        <v>904</v>
      </c>
      <c r="E18" s="55" t="s">
        <v>905</v>
      </c>
      <c r="F18" s="112">
        <v>2016730010112</v>
      </c>
      <c r="G18" s="95" t="s">
        <v>906</v>
      </c>
      <c r="H18" s="113" t="s">
        <v>910</v>
      </c>
      <c r="I18" s="48" t="s">
        <v>911</v>
      </c>
      <c r="J18" s="48">
        <v>1</v>
      </c>
      <c r="K18" s="55" t="s">
        <v>895</v>
      </c>
      <c r="L18" s="543">
        <v>0</v>
      </c>
      <c r="M18" s="543">
        <v>0</v>
      </c>
      <c r="N18" s="543">
        <v>0</v>
      </c>
      <c r="O18" s="543">
        <v>0</v>
      </c>
      <c r="P18" s="543">
        <v>0</v>
      </c>
      <c r="Q18" s="543">
        <v>0</v>
      </c>
      <c r="R18" s="543">
        <v>0</v>
      </c>
      <c r="S18" s="543">
        <v>0</v>
      </c>
      <c r="T18" s="543">
        <v>0</v>
      </c>
      <c r="U18" s="543">
        <v>0</v>
      </c>
      <c r="V18" s="543">
        <v>0</v>
      </c>
      <c r="W18" s="543">
        <v>0</v>
      </c>
      <c r="X18" s="543">
        <v>0</v>
      </c>
      <c r="Y18" s="543">
        <v>0</v>
      </c>
      <c r="Z18" s="543">
        <v>0</v>
      </c>
      <c r="AA18" s="543">
        <v>0</v>
      </c>
      <c r="AB18" s="543">
        <v>0</v>
      </c>
      <c r="AC18" s="543">
        <v>0</v>
      </c>
      <c r="AD18" s="55" t="s">
        <v>896</v>
      </c>
      <c r="AE18" s="55" t="s">
        <v>902</v>
      </c>
      <c r="AF18" s="48" t="s">
        <v>909</v>
      </c>
      <c r="AG18" s="543">
        <v>0</v>
      </c>
      <c r="AH18" s="543"/>
      <c r="AI18" s="543">
        <v>0</v>
      </c>
      <c r="AJ18" s="543">
        <v>0</v>
      </c>
      <c r="AK18" s="543">
        <v>0</v>
      </c>
      <c r="AL18" s="543">
        <v>0</v>
      </c>
      <c r="AM18" s="543">
        <v>0</v>
      </c>
      <c r="AN18" s="543">
        <v>0</v>
      </c>
      <c r="AO18" s="543">
        <v>0</v>
      </c>
      <c r="AP18" s="543">
        <v>0</v>
      </c>
      <c r="AQ18" s="543">
        <v>0</v>
      </c>
      <c r="AR18" s="543">
        <v>0</v>
      </c>
      <c r="AS18" s="543">
        <v>0</v>
      </c>
      <c r="AT18" s="543">
        <v>0</v>
      </c>
      <c r="AU18" s="543">
        <v>0</v>
      </c>
      <c r="AV18" s="543">
        <v>0</v>
      </c>
      <c r="AW18" s="543">
        <v>0</v>
      </c>
      <c r="AX18" s="543">
        <v>0</v>
      </c>
    </row>
    <row r="19" spans="1:50" s="24" customFormat="1" ht="113.25" customHeight="1" x14ac:dyDescent="0.2">
      <c r="B19" s="55" t="s">
        <v>816</v>
      </c>
      <c r="C19" s="55" t="s">
        <v>889</v>
      </c>
      <c r="D19" s="111" t="s">
        <v>904</v>
      </c>
      <c r="E19" s="55" t="s">
        <v>905</v>
      </c>
      <c r="F19" s="112">
        <v>2016730010112</v>
      </c>
      <c r="G19" s="95" t="s">
        <v>906</v>
      </c>
      <c r="H19" s="113" t="s">
        <v>912</v>
      </c>
      <c r="I19" s="48" t="s">
        <v>913</v>
      </c>
      <c r="J19" s="48">
        <v>1</v>
      </c>
      <c r="K19" s="55" t="s">
        <v>895</v>
      </c>
      <c r="L19" s="543">
        <v>0</v>
      </c>
      <c r="M19" s="543">
        <v>0</v>
      </c>
      <c r="N19" s="543">
        <v>0</v>
      </c>
      <c r="O19" s="543">
        <v>0</v>
      </c>
      <c r="P19" s="543">
        <v>0</v>
      </c>
      <c r="Q19" s="543">
        <v>0</v>
      </c>
      <c r="R19" s="543">
        <v>0</v>
      </c>
      <c r="S19" s="543">
        <v>0</v>
      </c>
      <c r="T19" s="543">
        <v>0</v>
      </c>
      <c r="U19" s="543">
        <v>0</v>
      </c>
      <c r="V19" s="543">
        <v>0</v>
      </c>
      <c r="W19" s="543">
        <v>0</v>
      </c>
      <c r="X19" s="543">
        <v>0</v>
      </c>
      <c r="Y19" s="543">
        <v>0</v>
      </c>
      <c r="Z19" s="543">
        <v>0</v>
      </c>
      <c r="AA19" s="543">
        <v>0</v>
      </c>
      <c r="AB19" s="543">
        <v>0</v>
      </c>
      <c r="AC19" s="543">
        <v>0</v>
      </c>
      <c r="AD19" s="55" t="s">
        <v>896</v>
      </c>
      <c r="AE19" s="55" t="s">
        <v>902</v>
      </c>
      <c r="AF19" s="48" t="s">
        <v>909</v>
      </c>
      <c r="AG19" s="543">
        <v>0</v>
      </c>
      <c r="AH19" s="543"/>
      <c r="AI19" s="543">
        <v>0</v>
      </c>
      <c r="AJ19" s="543">
        <v>0</v>
      </c>
      <c r="AK19" s="543">
        <v>0</v>
      </c>
      <c r="AL19" s="543">
        <v>0</v>
      </c>
      <c r="AM19" s="543">
        <v>0</v>
      </c>
      <c r="AN19" s="543">
        <v>0</v>
      </c>
      <c r="AO19" s="543">
        <v>0</v>
      </c>
      <c r="AP19" s="543">
        <v>0</v>
      </c>
      <c r="AQ19" s="543">
        <v>0</v>
      </c>
      <c r="AR19" s="543">
        <v>0</v>
      </c>
      <c r="AS19" s="543">
        <v>0</v>
      </c>
      <c r="AT19" s="543">
        <v>0</v>
      </c>
      <c r="AU19" s="543">
        <v>0</v>
      </c>
      <c r="AV19" s="543">
        <v>0</v>
      </c>
      <c r="AW19" s="543">
        <v>0</v>
      </c>
      <c r="AX19" s="543">
        <v>0</v>
      </c>
    </row>
    <row r="20" spans="1:50" s="24" customFormat="1" ht="113.25" customHeight="1" x14ac:dyDescent="0.2">
      <c r="B20" s="55" t="s">
        <v>816</v>
      </c>
      <c r="C20" s="55" t="s">
        <v>889</v>
      </c>
      <c r="D20" s="111" t="s">
        <v>904</v>
      </c>
      <c r="E20" s="55" t="s">
        <v>905</v>
      </c>
      <c r="F20" s="112">
        <v>2016730010056</v>
      </c>
      <c r="G20" s="55" t="s">
        <v>914</v>
      </c>
      <c r="H20" s="113" t="s">
        <v>915</v>
      </c>
      <c r="I20" s="48" t="s">
        <v>916</v>
      </c>
      <c r="J20" s="48">
        <v>1</v>
      </c>
      <c r="K20" s="55" t="s">
        <v>895</v>
      </c>
      <c r="L20" s="543">
        <v>0</v>
      </c>
      <c r="M20" s="543">
        <v>0</v>
      </c>
      <c r="N20" s="543">
        <v>0</v>
      </c>
      <c r="O20" s="543">
        <v>0</v>
      </c>
      <c r="P20" s="543">
        <v>0</v>
      </c>
      <c r="Q20" s="543">
        <v>0</v>
      </c>
      <c r="R20" s="543">
        <v>0</v>
      </c>
      <c r="S20" s="543">
        <v>0</v>
      </c>
      <c r="T20" s="543">
        <v>0</v>
      </c>
      <c r="U20" s="543">
        <v>0</v>
      </c>
      <c r="V20" s="543">
        <v>0</v>
      </c>
      <c r="W20" s="543">
        <v>0</v>
      </c>
      <c r="X20" s="543">
        <v>0</v>
      </c>
      <c r="Y20" s="543">
        <v>0</v>
      </c>
      <c r="Z20" s="543">
        <v>0</v>
      </c>
      <c r="AA20" s="543">
        <v>0</v>
      </c>
      <c r="AB20" s="543">
        <v>0</v>
      </c>
      <c r="AC20" s="543">
        <v>0</v>
      </c>
      <c r="AD20" s="55" t="s">
        <v>896</v>
      </c>
      <c r="AE20" s="55" t="s">
        <v>902</v>
      </c>
      <c r="AF20" s="97" t="s">
        <v>903</v>
      </c>
      <c r="AG20" s="543">
        <v>0</v>
      </c>
      <c r="AH20" s="543"/>
      <c r="AI20" s="543">
        <v>0</v>
      </c>
      <c r="AJ20" s="543">
        <v>0</v>
      </c>
      <c r="AK20" s="543">
        <v>0</v>
      </c>
      <c r="AL20" s="543">
        <v>0</v>
      </c>
      <c r="AM20" s="543">
        <v>0</v>
      </c>
      <c r="AN20" s="543">
        <v>0</v>
      </c>
      <c r="AO20" s="543">
        <v>0</v>
      </c>
      <c r="AP20" s="543">
        <v>0</v>
      </c>
      <c r="AQ20" s="543">
        <v>0</v>
      </c>
      <c r="AR20" s="543">
        <v>0</v>
      </c>
      <c r="AS20" s="543">
        <v>0</v>
      </c>
      <c r="AT20" s="543">
        <v>0</v>
      </c>
      <c r="AU20" s="543">
        <v>0</v>
      </c>
      <c r="AV20" s="543">
        <v>0</v>
      </c>
      <c r="AW20" s="543">
        <v>0</v>
      </c>
      <c r="AX20" s="543">
        <v>0</v>
      </c>
    </row>
    <row r="21" spans="1:50" s="33" customFormat="1" ht="111.75" customHeight="1" x14ac:dyDescent="0.2">
      <c r="A21" s="24"/>
      <c r="B21" s="55" t="s">
        <v>816</v>
      </c>
      <c r="C21" s="55" t="s">
        <v>889</v>
      </c>
      <c r="D21" s="111" t="s">
        <v>904</v>
      </c>
      <c r="E21" s="55" t="s">
        <v>905</v>
      </c>
      <c r="F21" s="112">
        <v>2016730010056</v>
      </c>
      <c r="G21" s="55" t="s">
        <v>914</v>
      </c>
      <c r="H21" s="113" t="s">
        <v>917</v>
      </c>
      <c r="I21" s="48" t="s">
        <v>918</v>
      </c>
      <c r="J21" s="48">
        <v>1</v>
      </c>
      <c r="K21" s="55" t="s">
        <v>895</v>
      </c>
      <c r="L21" s="543">
        <v>535700</v>
      </c>
      <c r="M21" s="543">
        <v>0</v>
      </c>
      <c r="N21" s="543">
        <v>535700</v>
      </c>
      <c r="O21" s="543">
        <v>0</v>
      </c>
      <c r="P21" s="543">
        <v>0</v>
      </c>
      <c r="Q21" s="543">
        <v>0</v>
      </c>
      <c r="R21" s="543">
        <v>0</v>
      </c>
      <c r="S21" s="543">
        <v>0</v>
      </c>
      <c r="T21" s="543">
        <v>0</v>
      </c>
      <c r="U21" s="543">
        <v>0</v>
      </c>
      <c r="V21" s="543">
        <v>0</v>
      </c>
      <c r="W21" s="543">
        <v>0</v>
      </c>
      <c r="X21" s="543">
        <v>0</v>
      </c>
      <c r="Y21" s="543">
        <v>0</v>
      </c>
      <c r="Z21" s="543">
        <v>0</v>
      </c>
      <c r="AA21" s="543">
        <v>0</v>
      </c>
      <c r="AB21" s="543">
        <v>0</v>
      </c>
      <c r="AC21" s="543">
        <v>0</v>
      </c>
      <c r="AD21" s="55" t="s">
        <v>896</v>
      </c>
      <c r="AE21" s="55" t="s">
        <v>902</v>
      </c>
      <c r="AF21" s="97" t="s">
        <v>903</v>
      </c>
      <c r="AG21" s="543">
        <v>535689</v>
      </c>
      <c r="AH21" s="543"/>
      <c r="AI21" s="543">
        <v>535689</v>
      </c>
      <c r="AJ21" s="543">
        <v>0</v>
      </c>
      <c r="AK21" s="543">
        <v>0</v>
      </c>
      <c r="AL21" s="543">
        <v>0</v>
      </c>
      <c r="AM21" s="543">
        <v>0</v>
      </c>
      <c r="AN21" s="543">
        <v>0</v>
      </c>
      <c r="AO21" s="543">
        <v>0</v>
      </c>
      <c r="AP21" s="543">
        <v>0</v>
      </c>
      <c r="AQ21" s="543">
        <v>0</v>
      </c>
      <c r="AR21" s="543">
        <v>0</v>
      </c>
      <c r="AS21" s="543">
        <v>0</v>
      </c>
      <c r="AT21" s="543">
        <v>0</v>
      </c>
      <c r="AU21" s="543">
        <v>0</v>
      </c>
      <c r="AV21" s="543">
        <v>0</v>
      </c>
      <c r="AW21" s="543">
        <v>0</v>
      </c>
      <c r="AX21" s="543">
        <v>0</v>
      </c>
    </row>
    <row r="22" spans="1:50" s="33" customFormat="1" ht="0.75" hidden="1" customHeight="1" x14ac:dyDescent="0.2">
      <c r="A22" s="24"/>
      <c r="B22" s="25"/>
      <c r="C22" s="26"/>
      <c r="D22" s="27"/>
      <c r="E22" s="28"/>
      <c r="F22" s="29"/>
      <c r="G22" s="30"/>
      <c r="H22" s="119"/>
      <c r="I22" s="120"/>
      <c r="J22" s="543"/>
      <c r="K22" s="25"/>
      <c r="L22" s="543"/>
      <c r="M22" s="543">
        <v>0</v>
      </c>
      <c r="N22" s="543"/>
      <c r="O22" s="543">
        <v>0</v>
      </c>
      <c r="P22" s="543">
        <v>0</v>
      </c>
      <c r="Q22" s="543">
        <v>0</v>
      </c>
      <c r="R22" s="543">
        <v>0</v>
      </c>
      <c r="S22" s="543">
        <v>0</v>
      </c>
      <c r="T22" s="543">
        <v>0</v>
      </c>
      <c r="U22" s="543">
        <v>0</v>
      </c>
      <c r="V22" s="543">
        <v>0</v>
      </c>
      <c r="W22" s="543">
        <v>0</v>
      </c>
      <c r="X22" s="543">
        <v>0</v>
      </c>
      <c r="Y22" s="543">
        <v>0</v>
      </c>
      <c r="Z22" s="543">
        <v>0</v>
      </c>
      <c r="AA22" s="543">
        <v>0</v>
      </c>
      <c r="AB22" s="543">
        <v>0</v>
      </c>
      <c r="AC22" s="543">
        <v>0</v>
      </c>
      <c r="AD22" s="55" t="s">
        <v>896</v>
      </c>
      <c r="AE22" s="55" t="s">
        <v>919</v>
      </c>
      <c r="AF22" s="54"/>
      <c r="AG22" s="543"/>
      <c r="AH22" s="543"/>
      <c r="AI22" s="543"/>
      <c r="AJ22" s="543">
        <v>0</v>
      </c>
      <c r="AK22" s="543">
        <v>0</v>
      </c>
      <c r="AL22" s="543">
        <v>0</v>
      </c>
      <c r="AM22" s="543">
        <v>0</v>
      </c>
      <c r="AN22" s="543">
        <v>0</v>
      </c>
      <c r="AO22" s="543">
        <v>0</v>
      </c>
      <c r="AP22" s="543">
        <v>0</v>
      </c>
      <c r="AQ22" s="543">
        <v>0</v>
      </c>
      <c r="AR22" s="543">
        <v>0</v>
      </c>
      <c r="AS22" s="543">
        <v>0</v>
      </c>
      <c r="AT22" s="543">
        <v>0</v>
      </c>
      <c r="AU22" s="543">
        <v>0</v>
      </c>
      <c r="AV22" s="543">
        <v>0</v>
      </c>
      <c r="AW22" s="543">
        <v>0</v>
      </c>
      <c r="AX22" s="543">
        <v>0</v>
      </c>
    </row>
    <row r="23" spans="1:50" s="33" customFormat="1" ht="139.5" hidden="1" customHeight="1" x14ac:dyDescent="0.2">
      <c r="A23" s="24"/>
      <c r="B23" s="25"/>
      <c r="C23" s="26"/>
      <c r="D23" s="27"/>
      <c r="E23" s="28"/>
      <c r="F23" s="29"/>
      <c r="G23" s="30"/>
      <c r="H23" s="119"/>
      <c r="I23" s="120"/>
      <c r="J23" s="543"/>
      <c r="K23" s="25"/>
      <c r="L23" s="543"/>
      <c r="M23" s="543">
        <v>0</v>
      </c>
      <c r="N23" s="543"/>
      <c r="O23" s="543">
        <v>0</v>
      </c>
      <c r="P23" s="543">
        <v>0</v>
      </c>
      <c r="Q23" s="543">
        <v>0</v>
      </c>
      <c r="R23" s="543">
        <v>0</v>
      </c>
      <c r="S23" s="543">
        <v>0</v>
      </c>
      <c r="T23" s="543">
        <v>0</v>
      </c>
      <c r="U23" s="543">
        <v>0</v>
      </c>
      <c r="V23" s="543">
        <v>0</v>
      </c>
      <c r="W23" s="543">
        <v>0</v>
      </c>
      <c r="X23" s="543">
        <v>0</v>
      </c>
      <c r="Y23" s="543">
        <v>0</v>
      </c>
      <c r="Z23" s="543">
        <v>0</v>
      </c>
      <c r="AA23" s="543">
        <v>0</v>
      </c>
      <c r="AB23" s="543">
        <v>0</v>
      </c>
      <c r="AC23" s="543">
        <v>0</v>
      </c>
      <c r="AD23" s="32" t="s">
        <v>187</v>
      </c>
      <c r="AE23" s="32"/>
      <c r="AF23" s="32"/>
      <c r="AG23" s="543"/>
      <c r="AH23" s="543"/>
      <c r="AI23" s="543"/>
      <c r="AJ23" s="543">
        <v>0</v>
      </c>
      <c r="AK23" s="543">
        <v>0</v>
      </c>
      <c r="AL23" s="543">
        <v>0</v>
      </c>
      <c r="AM23" s="543">
        <v>0</v>
      </c>
      <c r="AN23" s="543">
        <v>0</v>
      </c>
      <c r="AO23" s="543">
        <v>0</v>
      </c>
      <c r="AP23" s="543">
        <v>0</v>
      </c>
      <c r="AQ23" s="543">
        <v>0</v>
      </c>
      <c r="AR23" s="543">
        <v>0</v>
      </c>
      <c r="AS23" s="543">
        <v>0</v>
      </c>
      <c r="AT23" s="543">
        <v>0</v>
      </c>
      <c r="AU23" s="543">
        <v>0</v>
      </c>
      <c r="AV23" s="543">
        <v>0</v>
      </c>
      <c r="AW23" s="543">
        <v>0</v>
      </c>
      <c r="AX23" s="543">
        <v>0</v>
      </c>
    </row>
    <row r="24" spans="1:50" s="33" customFormat="1" ht="1.5" hidden="1" customHeight="1" x14ac:dyDescent="0.2">
      <c r="A24" s="24"/>
      <c r="B24" s="25"/>
      <c r="C24" s="26"/>
      <c r="D24" s="27"/>
      <c r="E24" s="28"/>
      <c r="F24" s="29"/>
      <c r="G24" s="30"/>
      <c r="H24" s="119"/>
      <c r="I24" s="120"/>
      <c r="J24" s="543"/>
      <c r="K24" s="25"/>
      <c r="L24" s="543"/>
      <c r="M24" s="543">
        <v>0</v>
      </c>
      <c r="N24" s="543"/>
      <c r="O24" s="543">
        <v>0</v>
      </c>
      <c r="P24" s="543">
        <v>0</v>
      </c>
      <c r="Q24" s="543">
        <v>0</v>
      </c>
      <c r="R24" s="543">
        <v>0</v>
      </c>
      <c r="S24" s="543">
        <v>0</v>
      </c>
      <c r="T24" s="543">
        <v>0</v>
      </c>
      <c r="U24" s="543">
        <v>0</v>
      </c>
      <c r="V24" s="543">
        <v>0</v>
      </c>
      <c r="W24" s="543">
        <v>0</v>
      </c>
      <c r="X24" s="543">
        <v>0</v>
      </c>
      <c r="Y24" s="543">
        <v>0</v>
      </c>
      <c r="Z24" s="543">
        <v>0</v>
      </c>
      <c r="AA24" s="543">
        <v>0</v>
      </c>
      <c r="AB24" s="543">
        <v>0</v>
      </c>
      <c r="AC24" s="543">
        <v>0</v>
      </c>
      <c r="AD24" s="32" t="s">
        <v>187</v>
      </c>
      <c r="AE24" s="32"/>
      <c r="AF24" s="32"/>
      <c r="AG24" s="543"/>
      <c r="AH24" s="543"/>
      <c r="AI24" s="543"/>
      <c r="AJ24" s="543">
        <v>0</v>
      </c>
      <c r="AK24" s="543">
        <v>0</v>
      </c>
      <c r="AL24" s="543">
        <v>0</v>
      </c>
      <c r="AM24" s="543">
        <v>0</v>
      </c>
      <c r="AN24" s="543">
        <v>0</v>
      </c>
      <c r="AO24" s="543">
        <v>0</v>
      </c>
      <c r="AP24" s="543">
        <v>0</v>
      </c>
      <c r="AQ24" s="543">
        <v>0</v>
      </c>
      <c r="AR24" s="543">
        <v>0</v>
      </c>
      <c r="AS24" s="543">
        <v>0</v>
      </c>
      <c r="AT24" s="543">
        <v>0</v>
      </c>
      <c r="AU24" s="543">
        <v>0</v>
      </c>
      <c r="AV24" s="543">
        <v>0</v>
      </c>
      <c r="AW24" s="543">
        <v>0</v>
      </c>
      <c r="AX24" s="543">
        <v>0</v>
      </c>
    </row>
    <row r="25" spans="1:50" s="33" customFormat="1" ht="139.5" hidden="1" customHeight="1" x14ac:dyDescent="0.2">
      <c r="A25" s="24"/>
      <c r="B25" s="25"/>
      <c r="C25" s="26"/>
      <c r="D25" s="27"/>
      <c r="E25" s="28"/>
      <c r="F25" s="29"/>
      <c r="G25" s="30"/>
      <c r="H25" s="119"/>
      <c r="I25" s="120"/>
      <c r="J25" s="543"/>
      <c r="K25" s="25"/>
      <c r="L25" s="543"/>
      <c r="M25" s="543">
        <v>0</v>
      </c>
      <c r="N25" s="543"/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32" t="s">
        <v>187</v>
      </c>
      <c r="AE25" s="32"/>
      <c r="AF25" s="32"/>
      <c r="AG25" s="543"/>
      <c r="AH25" s="543"/>
      <c r="AI25" s="543"/>
      <c r="AJ25" s="543">
        <v>0</v>
      </c>
      <c r="AK25" s="543">
        <v>0</v>
      </c>
      <c r="AL25" s="543">
        <v>0</v>
      </c>
      <c r="AM25" s="543">
        <v>0</v>
      </c>
      <c r="AN25" s="543">
        <v>0</v>
      </c>
      <c r="AO25" s="543">
        <v>0</v>
      </c>
      <c r="AP25" s="543">
        <v>0</v>
      </c>
      <c r="AQ25" s="543">
        <v>0</v>
      </c>
      <c r="AR25" s="543">
        <v>0</v>
      </c>
      <c r="AS25" s="543">
        <v>0</v>
      </c>
      <c r="AT25" s="543">
        <v>0</v>
      </c>
      <c r="AU25" s="543">
        <v>0</v>
      </c>
      <c r="AV25" s="543">
        <v>0</v>
      </c>
      <c r="AW25" s="543">
        <v>0</v>
      </c>
      <c r="AX25" s="543">
        <v>0</v>
      </c>
    </row>
    <row r="26" spans="1:50" s="33" customFormat="1" ht="3.75" hidden="1" customHeight="1" x14ac:dyDescent="0.2">
      <c r="A26" s="24"/>
      <c r="B26" s="25"/>
      <c r="C26" s="26"/>
      <c r="D26" s="27"/>
      <c r="E26" s="28"/>
      <c r="F26" s="29"/>
      <c r="G26" s="30"/>
      <c r="H26" s="119"/>
      <c r="I26" s="120"/>
      <c r="J26" s="543"/>
      <c r="K26" s="25"/>
      <c r="L26" s="543"/>
      <c r="M26" s="543">
        <v>0</v>
      </c>
      <c r="N26" s="543"/>
      <c r="O26" s="543">
        <v>0</v>
      </c>
      <c r="P26" s="543">
        <v>0</v>
      </c>
      <c r="Q26" s="543">
        <v>0</v>
      </c>
      <c r="R26" s="543">
        <v>0</v>
      </c>
      <c r="S26" s="543">
        <v>0</v>
      </c>
      <c r="T26" s="543">
        <v>0</v>
      </c>
      <c r="U26" s="543">
        <v>0</v>
      </c>
      <c r="V26" s="543">
        <v>0</v>
      </c>
      <c r="W26" s="543">
        <v>0</v>
      </c>
      <c r="X26" s="543">
        <v>0</v>
      </c>
      <c r="Y26" s="543">
        <v>0</v>
      </c>
      <c r="Z26" s="543">
        <v>0</v>
      </c>
      <c r="AA26" s="543">
        <v>0</v>
      </c>
      <c r="AB26" s="543">
        <v>0</v>
      </c>
      <c r="AC26" s="543">
        <v>0</v>
      </c>
      <c r="AD26" s="32" t="s">
        <v>187</v>
      </c>
      <c r="AE26" s="32"/>
      <c r="AF26" s="32"/>
      <c r="AG26" s="543"/>
      <c r="AH26" s="543"/>
      <c r="AI26" s="543"/>
      <c r="AJ26" s="543">
        <v>0</v>
      </c>
      <c r="AK26" s="543">
        <v>0</v>
      </c>
      <c r="AL26" s="543">
        <v>0</v>
      </c>
      <c r="AM26" s="543">
        <v>0</v>
      </c>
      <c r="AN26" s="543">
        <v>0</v>
      </c>
      <c r="AO26" s="543">
        <v>0</v>
      </c>
      <c r="AP26" s="543">
        <v>0</v>
      </c>
      <c r="AQ26" s="543">
        <v>0</v>
      </c>
      <c r="AR26" s="543">
        <v>0</v>
      </c>
      <c r="AS26" s="543">
        <v>0</v>
      </c>
      <c r="AT26" s="543">
        <v>0</v>
      </c>
      <c r="AU26" s="543">
        <v>0</v>
      </c>
      <c r="AV26" s="543">
        <v>0</v>
      </c>
      <c r="AW26" s="543">
        <v>0</v>
      </c>
      <c r="AX26" s="543">
        <v>0</v>
      </c>
    </row>
    <row r="27" spans="1:50" s="33" customFormat="1" ht="111" hidden="1" customHeight="1" x14ac:dyDescent="0.2">
      <c r="A27" s="24"/>
      <c r="B27" s="25"/>
      <c r="C27" s="26"/>
      <c r="D27" s="27"/>
      <c r="E27" s="28"/>
      <c r="F27" s="29"/>
      <c r="G27" s="30"/>
      <c r="H27" s="119"/>
      <c r="I27" s="120"/>
      <c r="J27" s="543"/>
      <c r="K27" s="25"/>
      <c r="L27" s="543"/>
      <c r="M27" s="543">
        <v>0</v>
      </c>
      <c r="N27" s="543"/>
      <c r="O27" s="543">
        <v>0</v>
      </c>
      <c r="P27" s="543">
        <v>0</v>
      </c>
      <c r="Q27" s="543">
        <v>0</v>
      </c>
      <c r="R27" s="543">
        <v>0</v>
      </c>
      <c r="S27" s="543">
        <v>0</v>
      </c>
      <c r="T27" s="543">
        <v>0</v>
      </c>
      <c r="U27" s="543">
        <v>0</v>
      </c>
      <c r="V27" s="543">
        <v>0</v>
      </c>
      <c r="W27" s="543">
        <v>0</v>
      </c>
      <c r="X27" s="543">
        <v>0</v>
      </c>
      <c r="Y27" s="543">
        <v>0</v>
      </c>
      <c r="Z27" s="543">
        <v>0</v>
      </c>
      <c r="AA27" s="543">
        <v>0</v>
      </c>
      <c r="AB27" s="543">
        <v>0</v>
      </c>
      <c r="AC27" s="543">
        <v>0</v>
      </c>
      <c r="AD27" s="32" t="s">
        <v>187</v>
      </c>
      <c r="AE27" s="32"/>
      <c r="AF27" s="32"/>
      <c r="AG27" s="543"/>
      <c r="AH27" s="543"/>
      <c r="AI27" s="543"/>
      <c r="AJ27" s="543">
        <v>0</v>
      </c>
      <c r="AK27" s="543">
        <v>0</v>
      </c>
      <c r="AL27" s="543">
        <v>0</v>
      </c>
      <c r="AM27" s="543">
        <v>0</v>
      </c>
      <c r="AN27" s="543">
        <v>0</v>
      </c>
      <c r="AO27" s="543">
        <v>0</v>
      </c>
      <c r="AP27" s="543">
        <v>0</v>
      </c>
      <c r="AQ27" s="543">
        <v>0</v>
      </c>
      <c r="AR27" s="543">
        <v>0</v>
      </c>
      <c r="AS27" s="543">
        <v>0</v>
      </c>
      <c r="AT27" s="543">
        <v>0</v>
      </c>
      <c r="AU27" s="543">
        <v>0</v>
      </c>
      <c r="AV27" s="543">
        <v>0</v>
      </c>
      <c r="AW27" s="543">
        <v>0</v>
      </c>
      <c r="AX27" s="543">
        <v>0</v>
      </c>
    </row>
    <row r="28" spans="1:50" s="24" customFormat="1" ht="3" hidden="1" customHeight="1" x14ac:dyDescent="0.2">
      <c r="B28" s="25"/>
      <c r="C28" s="26"/>
      <c r="D28" s="27"/>
      <c r="E28" s="28"/>
      <c r="F28" s="29"/>
      <c r="G28" s="30"/>
      <c r="H28" s="119"/>
      <c r="I28" s="120"/>
      <c r="J28" s="543"/>
      <c r="K28" s="25"/>
      <c r="L28" s="543"/>
      <c r="M28" s="543">
        <v>0</v>
      </c>
      <c r="N28" s="543"/>
      <c r="O28" s="543">
        <v>0</v>
      </c>
      <c r="P28" s="543">
        <v>0</v>
      </c>
      <c r="Q28" s="543">
        <v>0</v>
      </c>
      <c r="R28" s="543">
        <v>0</v>
      </c>
      <c r="S28" s="543">
        <v>0</v>
      </c>
      <c r="T28" s="543">
        <v>0</v>
      </c>
      <c r="U28" s="543">
        <v>0</v>
      </c>
      <c r="V28" s="543">
        <v>0</v>
      </c>
      <c r="W28" s="543">
        <v>0</v>
      </c>
      <c r="X28" s="543">
        <v>0</v>
      </c>
      <c r="Y28" s="543">
        <v>0</v>
      </c>
      <c r="Z28" s="543">
        <v>0</v>
      </c>
      <c r="AA28" s="543">
        <v>0</v>
      </c>
      <c r="AB28" s="543">
        <v>0</v>
      </c>
      <c r="AC28" s="543">
        <v>0</v>
      </c>
      <c r="AD28" s="32" t="s">
        <v>187</v>
      </c>
      <c r="AE28" s="32"/>
      <c r="AF28" s="32"/>
      <c r="AG28" s="543"/>
      <c r="AH28" s="543"/>
      <c r="AI28" s="543"/>
      <c r="AJ28" s="543">
        <v>0</v>
      </c>
      <c r="AK28" s="543">
        <v>0</v>
      </c>
      <c r="AL28" s="543">
        <v>0</v>
      </c>
      <c r="AM28" s="543">
        <v>0</v>
      </c>
      <c r="AN28" s="543">
        <v>0</v>
      </c>
      <c r="AO28" s="543">
        <v>0</v>
      </c>
      <c r="AP28" s="543">
        <v>0</v>
      </c>
      <c r="AQ28" s="543">
        <v>0</v>
      </c>
      <c r="AR28" s="543">
        <v>0</v>
      </c>
      <c r="AS28" s="543">
        <v>0</v>
      </c>
      <c r="AT28" s="543">
        <v>0</v>
      </c>
      <c r="AU28" s="543">
        <v>0</v>
      </c>
      <c r="AV28" s="543">
        <v>0</v>
      </c>
      <c r="AW28" s="543">
        <v>0</v>
      </c>
      <c r="AX28" s="543">
        <v>0</v>
      </c>
    </row>
    <row r="29" spans="1:50" s="33" customFormat="1" ht="121.5" hidden="1" customHeight="1" x14ac:dyDescent="0.2">
      <c r="A29" s="24"/>
      <c r="B29" s="25"/>
      <c r="C29" s="26"/>
      <c r="D29" s="27"/>
      <c r="E29" s="28"/>
      <c r="F29" s="29"/>
      <c r="G29" s="30"/>
      <c r="H29" s="119"/>
      <c r="I29" s="120"/>
      <c r="J29" s="543"/>
      <c r="K29" s="25"/>
      <c r="L29" s="543"/>
      <c r="M29" s="543">
        <v>0</v>
      </c>
      <c r="N29" s="543"/>
      <c r="O29" s="543">
        <v>0</v>
      </c>
      <c r="P29" s="543">
        <v>0</v>
      </c>
      <c r="Q29" s="543">
        <v>0</v>
      </c>
      <c r="R29" s="543">
        <v>0</v>
      </c>
      <c r="S29" s="543">
        <v>0</v>
      </c>
      <c r="T29" s="543">
        <v>0</v>
      </c>
      <c r="U29" s="543">
        <v>0</v>
      </c>
      <c r="V29" s="543">
        <v>0</v>
      </c>
      <c r="W29" s="543">
        <v>0</v>
      </c>
      <c r="X29" s="543">
        <v>0</v>
      </c>
      <c r="Y29" s="543">
        <v>0</v>
      </c>
      <c r="Z29" s="543">
        <v>0</v>
      </c>
      <c r="AA29" s="543">
        <v>0</v>
      </c>
      <c r="AB29" s="543">
        <v>0</v>
      </c>
      <c r="AC29" s="543">
        <v>0</v>
      </c>
      <c r="AD29" s="32" t="s">
        <v>187</v>
      </c>
      <c r="AE29" s="32"/>
      <c r="AF29" s="32"/>
      <c r="AG29" s="543"/>
      <c r="AH29" s="543"/>
      <c r="AI29" s="543"/>
      <c r="AJ29" s="543">
        <v>0</v>
      </c>
      <c r="AK29" s="543">
        <v>0</v>
      </c>
      <c r="AL29" s="543">
        <v>0</v>
      </c>
      <c r="AM29" s="543">
        <v>0</v>
      </c>
      <c r="AN29" s="543">
        <v>0</v>
      </c>
      <c r="AO29" s="543">
        <v>0</v>
      </c>
      <c r="AP29" s="543">
        <v>0</v>
      </c>
      <c r="AQ29" s="543">
        <v>0</v>
      </c>
      <c r="AR29" s="543">
        <v>0</v>
      </c>
      <c r="AS29" s="543">
        <v>0</v>
      </c>
      <c r="AT29" s="543">
        <v>0</v>
      </c>
      <c r="AU29" s="543">
        <v>0</v>
      </c>
      <c r="AV29" s="543">
        <v>0</v>
      </c>
      <c r="AW29" s="543">
        <v>0</v>
      </c>
      <c r="AX29" s="543">
        <v>0</v>
      </c>
    </row>
    <row r="30" spans="1:50" s="24" customFormat="1" ht="106.5" hidden="1" customHeight="1" x14ac:dyDescent="0.2">
      <c r="B30" s="25"/>
      <c r="C30" s="26"/>
      <c r="D30" s="27"/>
      <c r="E30" s="28"/>
      <c r="F30" s="29"/>
      <c r="G30" s="30"/>
      <c r="H30" s="119"/>
      <c r="I30" s="120"/>
      <c r="J30" s="543"/>
      <c r="K30" s="25"/>
      <c r="L30" s="543"/>
      <c r="M30" s="543">
        <v>0</v>
      </c>
      <c r="N30" s="543"/>
      <c r="O30" s="543">
        <v>0</v>
      </c>
      <c r="P30" s="543">
        <v>0</v>
      </c>
      <c r="Q30" s="543">
        <v>0</v>
      </c>
      <c r="R30" s="543">
        <v>0</v>
      </c>
      <c r="S30" s="543">
        <v>0</v>
      </c>
      <c r="T30" s="543">
        <v>0</v>
      </c>
      <c r="U30" s="543">
        <v>0</v>
      </c>
      <c r="V30" s="543">
        <v>0</v>
      </c>
      <c r="W30" s="543">
        <v>0</v>
      </c>
      <c r="X30" s="543">
        <v>0</v>
      </c>
      <c r="Y30" s="543">
        <v>0</v>
      </c>
      <c r="Z30" s="543">
        <v>0</v>
      </c>
      <c r="AA30" s="543">
        <v>0</v>
      </c>
      <c r="AB30" s="543">
        <v>0</v>
      </c>
      <c r="AC30" s="543">
        <v>0</v>
      </c>
      <c r="AD30" s="32" t="s">
        <v>187</v>
      </c>
      <c r="AE30" s="32"/>
      <c r="AF30" s="32"/>
      <c r="AG30" s="543"/>
      <c r="AH30" s="543"/>
      <c r="AI30" s="543"/>
      <c r="AJ30" s="543">
        <v>0</v>
      </c>
      <c r="AK30" s="543">
        <v>0</v>
      </c>
      <c r="AL30" s="543">
        <v>0</v>
      </c>
      <c r="AM30" s="543">
        <v>0</v>
      </c>
      <c r="AN30" s="543">
        <v>0</v>
      </c>
      <c r="AO30" s="543">
        <v>0</v>
      </c>
      <c r="AP30" s="543">
        <v>0</v>
      </c>
      <c r="AQ30" s="543">
        <v>0</v>
      </c>
      <c r="AR30" s="543">
        <v>0</v>
      </c>
      <c r="AS30" s="543">
        <v>0</v>
      </c>
      <c r="AT30" s="543">
        <v>0</v>
      </c>
      <c r="AU30" s="543">
        <v>0</v>
      </c>
      <c r="AV30" s="543">
        <v>0</v>
      </c>
      <c r="AW30" s="543">
        <v>0</v>
      </c>
      <c r="AX30" s="543">
        <v>0</v>
      </c>
    </row>
    <row r="31" spans="1:50" s="24" customFormat="1" ht="110.25" hidden="1" customHeight="1" x14ac:dyDescent="0.2">
      <c r="B31" s="25"/>
      <c r="C31" s="26"/>
      <c r="D31" s="27"/>
      <c r="E31" s="28"/>
      <c r="F31" s="29"/>
      <c r="G31" s="30"/>
      <c r="H31" s="119"/>
      <c r="I31" s="120"/>
      <c r="J31" s="543"/>
      <c r="K31" s="25"/>
      <c r="L31" s="543"/>
      <c r="M31" s="543">
        <v>0</v>
      </c>
      <c r="N31" s="543"/>
      <c r="O31" s="543">
        <v>0</v>
      </c>
      <c r="P31" s="543">
        <v>0</v>
      </c>
      <c r="Q31" s="543">
        <v>0</v>
      </c>
      <c r="R31" s="543">
        <v>0</v>
      </c>
      <c r="S31" s="543">
        <v>0</v>
      </c>
      <c r="T31" s="543">
        <v>0</v>
      </c>
      <c r="U31" s="543">
        <v>0</v>
      </c>
      <c r="V31" s="543">
        <v>0</v>
      </c>
      <c r="W31" s="543">
        <v>0</v>
      </c>
      <c r="X31" s="543">
        <v>0</v>
      </c>
      <c r="Y31" s="543">
        <v>0</v>
      </c>
      <c r="Z31" s="543">
        <v>0</v>
      </c>
      <c r="AA31" s="543">
        <v>0</v>
      </c>
      <c r="AB31" s="543">
        <v>0</v>
      </c>
      <c r="AC31" s="543">
        <v>0</v>
      </c>
      <c r="AD31" s="32" t="s">
        <v>187</v>
      </c>
      <c r="AE31" s="32"/>
      <c r="AF31" s="32"/>
      <c r="AG31" s="543"/>
      <c r="AH31" s="543"/>
      <c r="AI31" s="543"/>
      <c r="AJ31" s="543">
        <v>0</v>
      </c>
      <c r="AK31" s="543">
        <v>0</v>
      </c>
      <c r="AL31" s="543">
        <v>0</v>
      </c>
      <c r="AM31" s="543">
        <v>0</v>
      </c>
      <c r="AN31" s="543">
        <v>0</v>
      </c>
      <c r="AO31" s="543">
        <v>0</v>
      </c>
      <c r="AP31" s="543">
        <v>0</v>
      </c>
      <c r="AQ31" s="543">
        <v>0</v>
      </c>
      <c r="AR31" s="543">
        <v>0</v>
      </c>
      <c r="AS31" s="543">
        <v>0</v>
      </c>
      <c r="AT31" s="543">
        <v>0</v>
      </c>
      <c r="AU31" s="543">
        <v>0</v>
      </c>
      <c r="AV31" s="543">
        <v>0</v>
      </c>
      <c r="AW31" s="543">
        <v>0</v>
      </c>
      <c r="AX31" s="543">
        <v>0</v>
      </c>
    </row>
    <row r="32" spans="1:50" s="24" customFormat="1" ht="3" hidden="1" customHeight="1" x14ac:dyDescent="0.2">
      <c r="B32" s="25"/>
      <c r="C32" s="26"/>
      <c r="D32" s="27"/>
      <c r="E32" s="28"/>
      <c r="F32" s="29"/>
      <c r="G32" s="30"/>
      <c r="H32" s="119"/>
      <c r="I32" s="120"/>
      <c r="J32" s="543"/>
      <c r="K32" s="25"/>
      <c r="L32" s="543"/>
      <c r="M32" s="543">
        <v>0</v>
      </c>
      <c r="N32" s="543"/>
      <c r="O32" s="543">
        <v>0</v>
      </c>
      <c r="P32" s="543">
        <v>0</v>
      </c>
      <c r="Q32" s="543">
        <v>0</v>
      </c>
      <c r="R32" s="543">
        <v>0</v>
      </c>
      <c r="S32" s="543">
        <v>0</v>
      </c>
      <c r="T32" s="543">
        <v>0</v>
      </c>
      <c r="U32" s="543">
        <v>0</v>
      </c>
      <c r="V32" s="543">
        <v>0</v>
      </c>
      <c r="W32" s="543">
        <v>0</v>
      </c>
      <c r="X32" s="543">
        <v>0</v>
      </c>
      <c r="Y32" s="543">
        <v>0</v>
      </c>
      <c r="Z32" s="543">
        <v>0</v>
      </c>
      <c r="AA32" s="543">
        <v>0</v>
      </c>
      <c r="AB32" s="543">
        <v>0</v>
      </c>
      <c r="AC32" s="543">
        <v>0</v>
      </c>
      <c r="AD32" s="32" t="s">
        <v>187</v>
      </c>
      <c r="AE32" s="32"/>
      <c r="AF32" s="32"/>
      <c r="AG32" s="543"/>
      <c r="AH32" s="543"/>
      <c r="AI32" s="543"/>
      <c r="AJ32" s="543">
        <v>0</v>
      </c>
      <c r="AK32" s="543">
        <v>0</v>
      </c>
      <c r="AL32" s="543">
        <v>0</v>
      </c>
      <c r="AM32" s="543">
        <v>0</v>
      </c>
      <c r="AN32" s="543">
        <v>0</v>
      </c>
      <c r="AO32" s="543">
        <v>0</v>
      </c>
      <c r="AP32" s="543">
        <v>0</v>
      </c>
      <c r="AQ32" s="543">
        <v>0</v>
      </c>
      <c r="AR32" s="543">
        <v>0</v>
      </c>
      <c r="AS32" s="543">
        <v>0</v>
      </c>
      <c r="AT32" s="543">
        <v>0</v>
      </c>
      <c r="AU32" s="543">
        <v>0</v>
      </c>
      <c r="AV32" s="543">
        <v>0</v>
      </c>
      <c r="AW32" s="543">
        <v>0</v>
      </c>
      <c r="AX32" s="543">
        <v>0</v>
      </c>
    </row>
    <row r="33" spans="1:51" s="24" customFormat="1" ht="108" hidden="1" customHeight="1" x14ac:dyDescent="0.2">
      <c r="B33" s="25"/>
      <c r="C33" s="26"/>
      <c r="D33" s="27"/>
      <c r="E33" s="28"/>
      <c r="F33" s="29"/>
      <c r="G33" s="30"/>
      <c r="H33" s="119"/>
      <c r="I33" s="120"/>
      <c r="J33" s="543"/>
      <c r="K33" s="25"/>
      <c r="L33" s="543"/>
      <c r="M33" s="543">
        <v>0</v>
      </c>
      <c r="N33" s="543"/>
      <c r="O33" s="543">
        <v>0</v>
      </c>
      <c r="P33" s="543">
        <v>0</v>
      </c>
      <c r="Q33" s="543">
        <v>0</v>
      </c>
      <c r="R33" s="543">
        <v>0</v>
      </c>
      <c r="S33" s="543">
        <v>0</v>
      </c>
      <c r="T33" s="543">
        <v>0</v>
      </c>
      <c r="U33" s="543">
        <v>0</v>
      </c>
      <c r="V33" s="543">
        <v>0</v>
      </c>
      <c r="W33" s="543">
        <v>0</v>
      </c>
      <c r="X33" s="543">
        <v>0</v>
      </c>
      <c r="Y33" s="543">
        <v>0</v>
      </c>
      <c r="Z33" s="543">
        <v>0</v>
      </c>
      <c r="AA33" s="543">
        <v>0</v>
      </c>
      <c r="AB33" s="543">
        <v>0</v>
      </c>
      <c r="AC33" s="543">
        <v>0</v>
      </c>
      <c r="AD33" s="32" t="s">
        <v>187</v>
      </c>
      <c r="AE33" s="32"/>
      <c r="AF33" s="32"/>
      <c r="AG33" s="543"/>
      <c r="AH33" s="543"/>
      <c r="AI33" s="543"/>
      <c r="AJ33" s="543">
        <v>0</v>
      </c>
      <c r="AK33" s="543">
        <v>0</v>
      </c>
      <c r="AL33" s="543">
        <v>0</v>
      </c>
      <c r="AM33" s="543">
        <v>0</v>
      </c>
      <c r="AN33" s="543">
        <v>0</v>
      </c>
      <c r="AO33" s="543">
        <v>0</v>
      </c>
      <c r="AP33" s="543">
        <v>0</v>
      </c>
      <c r="AQ33" s="543">
        <v>0</v>
      </c>
      <c r="AR33" s="543">
        <v>0</v>
      </c>
      <c r="AS33" s="543">
        <v>0</v>
      </c>
      <c r="AT33" s="543">
        <v>0</v>
      </c>
      <c r="AU33" s="543">
        <v>0</v>
      </c>
      <c r="AV33" s="543">
        <v>0</v>
      </c>
      <c r="AW33" s="543">
        <v>0</v>
      </c>
      <c r="AX33" s="543">
        <v>0</v>
      </c>
    </row>
    <row r="34" spans="1:51" s="33" customFormat="1" ht="2.25" hidden="1" customHeight="1" x14ac:dyDescent="0.2">
      <c r="A34" s="24"/>
      <c r="B34" s="25"/>
      <c r="C34" s="26"/>
      <c r="D34" s="27"/>
      <c r="E34" s="28"/>
      <c r="F34" s="29"/>
      <c r="G34" s="30"/>
      <c r="H34" s="119"/>
      <c r="I34" s="120"/>
      <c r="J34" s="543"/>
      <c r="K34" s="25"/>
      <c r="L34" s="543"/>
      <c r="M34" s="543">
        <v>0</v>
      </c>
      <c r="N34" s="543"/>
      <c r="O34" s="543">
        <v>0</v>
      </c>
      <c r="P34" s="543">
        <v>0</v>
      </c>
      <c r="Q34" s="543">
        <v>0</v>
      </c>
      <c r="R34" s="543">
        <v>0</v>
      </c>
      <c r="S34" s="543">
        <v>0</v>
      </c>
      <c r="T34" s="543">
        <v>0</v>
      </c>
      <c r="U34" s="543">
        <v>0</v>
      </c>
      <c r="V34" s="543">
        <v>0</v>
      </c>
      <c r="W34" s="543">
        <v>0</v>
      </c>
      <c r="X34" s="543">
        <v>0</v>
      </c>
      <c r="Y34" s="543">
        <v>0</v>
      </c>
      <c r="Z34" s="543">
        <v>0</v>
      </c>
      <c r="AA34" s="543">
        <v>0</v>
      </c>
      <c r="AB34" s="543">
        <v>0</v>
      </c>
      <c r="AC34" s="543">
        <v>0</v>
      </c>
      <c r="AD34" s="32" t="s">
        <v>187</v>
      </c>
      <c r="AE34" s="32"/>
      <c r="AF34" s="32"/>
      <c r="AG34" s="543"/>
      <c r="AH34" s="543"/>
      <c r="AI34" s="543"/>
      <c r="AJ34" s="543">
        <v>0</v>
      </c>
      <c r="AK34" s="543">
        <v>0</v>
      </c>
      <c r="AL34" s="543">
        <v>0</v>
      </c>
      <c r="AM34" s="543">
        <v>0</v>
      </c>
      <c r="AN34" s="543">
        <v>0</v>
      </c>
      <c r="AO34" s="543">
        <v>0</v>
      </c>
      <c r="AP34" s="543">
        <v>0</v>
      </c>
      <c r="AQ34" s="543">
        <v>0</v>
      </c>
      <c r="AR34" s="543">
        <v>0</v>
      </c>
      <c r="AS34" s="543">
        <v>0</v>
      </c>
      <c r="AT34" s="543">
        <v>0</v>
      </c>
      <c r="AU34" s="543">
        <v>0</v>
      </c>
      <c r="AV34" s="543">
        <v>0</v>
      </c>
      <c r="AW34" s="543">
        <v>0</v>
      </c>
      <c r="AX34" s="543">
        <v>0</v>
      </c>
    </row>
    <row r="35" spans="1:51" s="33" customFormat="1" ht="114.75" hidden="1" customHeight="1" x14ac:dyDescent="0.2">
      <c r="A35" s="24"/>
      <c r="B35" s="25"/>
      <c r="C35" s="26"/>
      <c r="D35" s="27"/>
      <c r="E35" s="28"/>
      <c r="F35" s="29"/>
      <c r="G35" s="30"/>
      <c r="H35" s="119"/>
      <c r="I35" s="121"/>
      <c r="J35" s="543"/>
      <c r="K35" s="25"/>
      <c r="L35" s="543"/>
      <c r="M35" s="543">
        <v>0</v>
      </c>
      <c r="N35" s="543"/>
      <c r="O35" s="543">
        <v>0</v>
      </c>
      <c r="P35" s="543">
        <v>0</v>
      </c>
      <c r="Q35" s="543">
        <v>0</v>
      </c>
      <c r="R35" s="543">
        <v>0</v>
      </c>
      <c r="S35" s="543">
        <v>0</v>
      </c>
      <c r="T35" s="543">
        <v>0</v>
      </c>
      <c r="U35" s="543">
        <v>0</v>
      </c>
      <c r="V35" s="543">
        <v>0</v>
      </c>
      <c r="W35" s="543">
        <v>0</v>
      </c>
      <c r="X35" s="543">
        <v>0</v>
      </c>
      <c r="Y35" s="543">
        <v>0</v>
      </c>
      <c r="Z35" s="543">
        <v>0</v>
      </c>
      <c r="AA35" s="543">
        <v>0</v>
      </c>
      <c r="AB35" s="543">
        <v>0</v>
      </c>
      <c r="AC35" s="543">
        <v>0</v>
      </c>
      <c r="AD35" s="32"/>
      <c r="AE35" s="32"/>
      <c r="AF35" s="32"/>
      <c r="AG35" s="543"/>
      <c r="AH35" s="543"/>
      <c r="AI35" s="543"/>
      <c r="AJ35" s="543">
        <v>0</v>
      </c>
      <c r="AK35" s="543">
        <v>0</v>
      </c>
      <c r="AL35" s="543">
        <v>0</v>
      </c>
      <c r="AM35" s="543">
        <v>0</v>
      </c>
      <c r="AN35" s="543">
        <v>0</v>
      </c>
      <c r="AO35" s="543">
        <v>0</v>
      </c>
      <c r="AP35" s="543">
        <v>0</v>
      </c>
      <c r="AQ35" s="543">
        <v>0</v>
      </c>
      <c r="AR35" s="543">
        <v>0</v>
      </c>
      <c r="AS35" s="543">
        <v>0</v>
      </c>
      <c r="AT35" s="543">
        <v>0</v>
      </c>
      <c r="AU35" s="543">
        <v>0</v>
      </c>
      <c r="AV35" s="543">
        <v>0</v>
      </c>
      <c r="AW35" s="543">
        <v>0</v>
      </c>
      <c r="AX35" s="543">
        <v>0</v>
      </c>
    </row>
    <row r="36" spans="1:51" s="36" customFormat="1" ht="118.5" hidden="1" customHeight="1" x14ac:dyDescent="0.2">
      <c r="B36" s="25"/>
      <c r="C36" s="26"/>
      <c r="D36" s="27"/>
      <c r="E36" s="28"/>
      <c r="F36" s="29"/>
      <c r="G36" s="30"/>
      <c r="H36" s="119"/>
      <c r="I36" s="120"/>
      <c r="J36" s="543"/>
      <c r="K36" s="25"/>
      <c r="L36" s="543"/>
      <c r="M36" s="543">
        <v>0</v>
      </c>
      <c r="N36" s="543"/>
      <c r="O36" s="543">
        <v>0</v>
      </c>
      <c r="P36" s="543">
        <v>0</v>
      </c>
      <c r="Q36" s="543">
        <v>0</v>
      </c>
      <c r="R36" s="543">
        <v>0</v>
      </c>
      <c r="S36" s="543">
        <v>0</v>
      </c>
      <c r="T36" s="543">
        <v>0</v>
      </c>
      <c r="U36" s="543">
        <v>0</v>
      </c>
      <c r="V36" s="543">
        <v>0</v>
      </c>
      <c r="W36" s="543">
        <v>0</v>
      </c>
      <c r="X36" s="543">
        <v>0</v>
      </c>
      <c r="Y36" s="543">
        <v>0</v>
      </c>
      <c r="Z36" s="543">
        <v>0</v>
      </c>
      <c r="AA36" s="543">
        <v>0</v>
      </c>
      <c r="AB36" s="543">
        <v>0</v>
      </c>
      <c r="AC36" s="543">
        <v>0</v>
      </c>
      <c r="AD36" s="32" t="s">
        <v>187</v>
      </c>
      <c r="AE36" s="32"/>
      <c r="AF36" s="32"/>
      <c r="AG36" s="543"/>
      <c r="AH36" s="543"/>
      <c r="AI36" s="543"/>
      <c r="AJ36" s="543">
        <v>0</v>
      </c>
      <c r="AK36" s="543">
        <v>0</v>
      </c>
      <c r="AL36" s="543">
        <v>0</v>
      </c>
      <c r="AM36" s="543">
        <v>0</v>
      </c>
      <c r="AN36" s="543">
        <v>0</v>
      </c>
      <c r="AO36" s="543">
        <v>0</v>
      </c>
      <c r="AP36" s="543">
        <v>0</v>
      </c>
      <c r="AQ36" s="543">
        <v>0</v>
      </c>
      <c r="AR36" s="543">
        <v>0</v>
      </c>
      <c r="AS36" s="543">
        <v>0</v>
      </c>
      <c r="AT36" s="543">
        <v>0</v>
      </c>
      <c r="AU36" s="543">
        <v>0</v>
      </c>
      <c r="AV36" s="543">
        <v>0</v>
      </c>
      <c r="AW36" s="543">
        <v>0</v>
      </c>
      <c r="AX36" s="543">
        <v>0</v>
      </c>
      <c r="AY36" s="320"/>
    </row>
    <row r="37" spans="1:51" s="36" customFormat="1" ht="117.75" hidden="1" customHeight="1" x14ac:dyDescent="0.2">
      <c r="B37" s="25"/>
      <c r="C37" s="26"/>
      <c r="D37" s="27"/>
      <c r="E37" s="28"/>
      <c r="F37" s="29"/>
      <c r="G37" s="30"/>
      <c r="H37" s="119"/>
      <c r="I37" s="120"/>
      <c r="J37" s="543"/>
      <c r="K37" s="25"/>
      <c r="L37" s="543"/>
      <c r="M37" s="543">
        <v>0</v>
      </c>
      <c r="N37" s="543"/>
      <c r="O37" s="543">
        <v>0</v>
      </c>
      <c r="P37" s="543">
        <v>0</v>
      </c>
      <c r="Q37" s="543">
        <v>0</v>
      </c>
      <c r="R37" s="543">
        <v>0</v>
      </c>
      <c r="S37" s="543">
        <v>0</v>
      </c>
      <c r="T37" s="543">
        <v>0</v>
      </c>
      <c r="U37" s="543">
        <v>0</v>
      </c>
      <c r="V37" s="543">
        <v>0</v>
      </c>
      <c r="W37" s="543">
        <v>0</v>
      </c>
      <c r="X37" s="543">
        <v>0</v>
      </c>
      <c r="Y37" s="543">
        <v>0</v>
      </c>
      <c r="Z37" s="543">
        <v>0</v>
      </c>
      <c r="AA37" s="543">
        <v>0</v>
      </c>
      <c r="AB37" s="543">
        <v>0</v>
      </c>
      <c r="AC37" s="543">
        <v>0</v>
      </c>
      <c r="AD37" s="32" t="s">
        <v>187</v>
      </c>
      <c r="AE37" s="32"/>
      <c r="AF37" s="32"/>
      <c r="AG37" s="543"/>
      <c r="AH37" s="543"/>
      <c r="AI37" s="543"/>
      <c r="AJ37" s="543">
        <v>0</v>
      </c>
      <c r="AK37" s="543">
        <v>0</v>
      </c>
      <c r="AL37" s="543">
        <v>0</v>
      </c>
      <c r="AM37" s="543">
        <v>0</v>
      </c>
      <c r="AN37" s="543">
        <v>0</v>
      </c>
      <c r="AO37" s="543">
        <v>0</v>
      </c>
      <c r="AP37" s="543">
        <v>0</v>
      </c>
      <c r="AQ37" s="543">
        <v>0</v>
      </c>
      <c r="AR37" s="543">
        <v>0</v>
      </c>
      <c r="AS37" s="543">
        <v>0</v>
      </c>
      <c r="AT37" s="543">
        <v>0</v>
      </c>
      <c r="AU37" s="543">
        <v>0</v>
      </c>
      <c r="AV37" s="543">
        <v>0</v>
      </c>
      <c r="AW37" s="543">
        <v>0</v>
      </c>
      <c r="AX37" s="543">
        <v>0</v>
      </c>
      <c r="AY37" s="320"/>
    </row>
    <row r="38" spans="1:51" s="36" customFormat="1" ht="87.75" hidden="1" customHeight="1" x14ac:dyDescent="0.2">
      <c r="B38" s="25"/>
      <c r="C38" s="26"/>
      <c r="D38" s="27"/>
      <c r="E38" s="28"/>
      <c r="F38" s="29"/>
      <c r="G38" s="30"/>
      <c r="H38" s="119"/>
      <c r="I38" s="120"/>
      <c r="J38" s="543"/>
      <c r="K38" s="25"/>
      <c r="L38" s="543"/>
      <c r="M38" s="543">
        <v>0</v>
      </c>
      <c r="N38" s="543"/>
      <c r="O38" s="543">
        <v>0</v>
      </c>
      <c r="P38" s="543">
        <v>0</v>
      </c>
      <c r="Q38" s="543">
        <v>0</v>
      </c>
      <c r="R38" s="543">
        <v>0</v>
      </c>
      <c r="S38" s="543">
        <v>0</v>
      </c>
      <c r="T38" s="543">
        <v>0</v>
      </c>
      <c r="U38" s="543">
        <v>0</v>
      </c>
      <c r="V38" s="543">
        <v>0</v>
      </c>
      <c r="W38" s="543">
        <v>0</v>
      </c>
      <c r="X38" s="543">
        <v>0</v>
      </c>
      <c r="Y38" s="543">
        <v>0</v>
      </c>
      <c r="Z38" s="543">
        <v>0</v>
      </c>
      <c r="AA38" s="543">
        <v>0</v>
      </c>
      <c r="AB38" s="543">
        <v>0</v>
      </c>
      <c r="AC38" s="543">
        <v>0</v>
      </c>
      <c r="AD38" s="32" t="s">
        <v>187</v>
      </c>
      <c r="AE38" s="32"/>
      <c r="AF38" s="32"/>
      <c r="AG38" s="543"/>
      <c r="AH38" s="543"/>
      <c r="AI38" s="543"/>
      <c r="AJ38" s="543">
        <v>0</v>
      </c>
      <c r="AK38" s="543">
        <v>0</v>
      </c>
      <c r="AL38" s="543">
        <v>0</v>
      </c>
      <c r="AM38" s="543">
        <v>0</v>
      </c>
      <c r="AN38" s="543">
        <v>0</v>
      </c>
      <c r="AO38" s="543">
        <v>0</v>
      </c>
      <c r="AP38" s="543">
        <v>0</v>
      </c>
      <c r="AQ38" s="543">
        <v>0</v>
      </c>
      <c r="AR38" s="543">
        <v>0</v>
      </c>
      <c r="AS38" s="543">
        <v>0</v>
      </c>
      <c r="AT38" s="543">
        <v>0</v>
      </c>
      <c r="AU38" s="543">
        <v>0</v>
      </c>
      <c r="AV38" s="543">
        <v>0</v>
      </c>
      <c r="AW38" s="543">
        <v>0</v>
      </c>
      <c r="AX38" s="543">
        <v>0</v>
      </c>
      <c r="AY38" s="320"/>
    </row>
    <row r="39" spans="1:51" s="37" customFormat="1" ht="109.5" hidden="1" customHeight="1" x14ac:dyDescent="0.2">
      <c r="A39" s="36"/>
      <c r="B39" s="25"/>
      <c r="C39" s="26"/>
      <c r="D39" s="27"/>
      <c r="E39" s="28"/>
      <c r="F39" s="29"/>
      <c r="G39" s="30"/>
      <c r="H39" s="119"/>
      <c r="I39" s="120"/>
      <c r="J39" s="543"/>
      <c r="K39" s="25"/>
      <c r="L39" s="543"/>
      <c r="M39" s="543">
        <v>0</v>
      </c>
      <c r="N39" s="543"/>
      <c r="O39" s="543">
        <v>0</v>
      </c>
      <c r="P39" s="543">
        <v>0</v>
      </c>
      <c r="Q39" s="543">
        <v>0</v>
      </c>
      <c r="R39" s="543">
        <v>0</v>
      </c>
      <c r="S39" s="543">
        <v>0</v>
      </c>
      <c r="T39" s="543">
        <v>0</v>
      </c>
      <c r="U39" s="543">
        <v>0</v>
      </c>
      <c r="V39" s="543">
        <v>0</v>
      </c>
      <c r="W39" s="543">
        <v>0</v>
      </c>
      <c r="X39" s="543">
        <v>0</v>
      </c>
      <c r="Y39" s="543">
        <v>0</v>
      </c>
      <c r="Z39" s="543">
        <v>0</v>
      </c>
      <c r="AA39" s="543">
        <v>0</v>
      </c>
      <c r="AB39" s="543">
        <v>0</v>
      </c>
      <c r="AC39" s="543">
        <v>0</v>
      </c>
      <c r="AD39" s="32" t="s">
        <v>187</v>
      </c>
      <c r="AE39" s="32"/>
      <c r="AF39" s="32"/>
      <c r="AG39" s="543"/>
      <c r="AH39" s="543"/>
      <c r="AI39" s="543"/>
      <c r="AJ39" s="543">
        <v>0</v>
      </c>
      <c r="AK39" s="543">
        <v>0</v>
      </c>
      <c r="AL39" s="543">
        <v>0</v>
      </c>
      <c r="AM39" s="543">
        <v>0</v>
      </c>
      <c r="AN39" s="543">
        <v>0</v>
      </c>
      <c r="AO39" s="543">
        <v>0</v>
      </c>
      <c r="AP39" s="543">
        <v>0</v>
      </c>
      <c r="AQ39" s="543">
        <v>0</v>
      </c>
      <c r="AR39" s="543">
        <v>0</v>
      </c>
      <c r="AS39" s="543">
        <v>0</v>
      </c>
      <c r="AT39" s="543">
        <v>0</v>
      </c>
      <c r="AU39" s="543">
        <v>0</v>
      </c>
      <c r="AV39" s="543">
        <v>0</v>
      </c>
      <c r="AW39" s="543">
        <v>0</v>
      </c>
      <c r="AX39" s="543">
        <v>0</v>
      </c>
      <c r="AY39" s="321"/>
    </row>
    <row r="40" spans="1:51" s="36" customFormat="1" ht="109.5" hidden="1" customHeight="1" x14ac:dyDescent="0.2">
      <c r="B40" s="25"/>
      <c r="C40" s="26"/>
      <c r="D40" s="27"/>
      <c r="E40" s="28"/>
      <c r="F40" s="29"/>
      <c r="G40" s="30"/>
      <c r="H40" s="119"/>
      <c r="I40" s="120"/>
      <c r="J40" s="543"/>
      <c r="K40" s="25"/>
      <c r="L40" s="543"/>
      <c r="M40" s="543">
        <v>0</v>
      </c>
      <c r="N40" s="543"/>
      <c r="O40" s="543">
        <v>0</v>
      </c>
      <c r="P40" s="543">
        <v>0</v>
      </c>
      <c r="Q40" s="543">
        <v>0</v>
      </c>
      <c r="R40" s="543">
        <v>0</v>
      </c>
      <c r="S40" s="543">
        <v>0</v>
      </c>
      <c r="T40" s="543">
        <v>0</v>
      </c>
      <c r="U40" s="543">
        <v>0</v>
      </c>
      <c r="V40" s="543">
        <v>0</v>
      </c>
      <c r="W40" s="543">
        <v>0</v>
      </c>
      <c r="X40" s="543">
        <v>0</v>
      </c>
      <c r="Y40" s="543">
        <v>0</v>
      </c>
      <c r="Z40" s="543">
        <v>0</v>
      </c>
      <c r="AA40" s="543">
        <v>0</v>
      </c>
      <c r="AB40" s="543">
        <v>0</v>
      </c>
      <c r="AC40" s="543">
        <v>0</v>
      </c>
      <c r="AD40" s="32" t="s">
        <v>187</v>
      </c>
      <c r="AE40" s="32"/>
      <c r="AF40" s="32"/>
      <c r="AG40" s="543"/>
      <c r="AH40" s="543"/>
      <c r="AI40" s="543"/>
      <c r="AJ40" s="543">
        <v>0</v>
      </c>
      <c r="AK40" s="543">
        <v>0</v>
      </c>
      <c r="AL40" s="543">
        <v>0</v>
      </c>
      <c r="AM40" s="543">
        <v>0</v>
      </c>
      <c r="AN40" s="543">
        <v>0</v>
      </c>
      <c r="AO40" s="543">
        <v>0</v>
      </c>
      <c r="AP40" s="543">
        <v>0</v>
      </c>
      <c r="AQ40" s="543">
        <v>0</v>
      </c>
      <c r="AR40" s="543">
        <v>0</v>
      </c>
      <c r="AS40" s="543">
        <v>0</v>
      </c>
      <c r="AT40" s="543">
        <v>0</v>
      </c>
      <c r="AU40" s="543">
        <v>0</v>
      </c>
      <c r="AV40" s="543">
        <v>0</v>
      </c>
      <c r="AW40" s="543">
        <v>0</v>
      </c>
      <c r="AX40" s="543">
        <v>0</v>
      </c>
      <c r="AY40" s="320"/>
    </row>
    <row r="41" spans="1:51" s="36" customFormat="1" ht="80.25" hidden="1" customHeight="1" x14ac:dyDescent="0.2">
      <c r="B41" s="25"/>
      <c r="C41" s="26"/>
      <c r="D41" s="27"/>
      <c r="E41" s="28"/>
      <c r="F41" s="29"/>
      <c r="G41" s="30"/>
      <c r="H41" s="119"/>
      <c r="I41" s="120"/>
      <c r="J41" s="543"/>
      <c r="K41" s="25"/>
      <c r="L41" s="543"/>
      <c r="M41" s="543">
        <v>0</v>
      </c>
      <c r="N41" s="543"/>
      <c r="O41" s="543">
        <v>0</v>
      </c>
      <c r="P41" s="543">
        <v>0</v>
      </c>
      <c r="Q41" s="543">
        <v>0</v>
      </c>
      <c r="R41" s="543">
        <v>0</v>
      </c>
      <c r="S41" s="543">
        <v>0</v>
      </c>
      <c r="T41" s="543">
        <v>0</v>
      </c>
      <c r="U41" s="543">
        <v>0</v>
      </c>
      <c r="V41" s="543">
        <v>0</v>
      </c>
      <c r="W41" s="543">
        <v>0</v>
      </c>
      <c r="X41" s="543">
        <v>0</v>
      </c>
      <c r="Y41" s="543">
        <v>0</v>
      </c>
      <c r="Z41" s="543">
        <v>0</v>
      </c>
      <c r="AA41" s="543">
        <v>0</v>
      </c>
      <c r="AB41" s="543">
        <v>0</v>
      </c>
      <c r="AC41" s="543">
        <v>0</v>
      </c>
      <c r="AD41" s="32" t="s">
        <v>187</v>
      </c>
      <c r="AE41" s="32"/>
      <c r="AF41" s="32"/>
      <c r="AG41" s="543"/>
      <c r="AH41" s="543"/>
      <c r="AI41" s="543"/>
      <c r="AJ41" s="543">
        <v>0</v>
      </c>
      <c r="AK41" s="543">
        <v>0</v>
      </c>
      <c r="AL41" s="543">
        <v>0</v>
      </c>
      <c r="AM41" s="543">
        <v>0</v>
      </c>
      <c r="AN41" s="543">
        <v>0</v>
      </c>
      <c r="AO41" s="543">
        <v>0</v>
      </c>
      <c r="AP41" s="543">
        <v>0</v>
      </c>
      <c r="AQ41" s="543">
        <v>0</v>
      </c>
      <c r="AR41" s="543">
        <v>0</v>
      </c>
      <c r="AS41" s="543">
        <v>0</v>
      </c>
      <c r="AT41" s="543">
        <v>0</v>
      </c>
      <c r="AU41" s="543">
        <v>0</v>
      </c>
      <c r="AV41" s="543">
        <v>0</v>
      </c>
      <c r="AW41" s="543">
        <v>0</v>
      </c>
      <c r="AX41" s="543">
        <v>0</v>
      </c>
      <c r="AY41" s="320"/>
    </row>
    <row r="42" spans="1:51" s="37" customFormat="1" ht="30" hidden="1" x14ac:dyDescent="0.2">
      <c r="A42" s="36"/>
      <c r="B42" s="25"/>
      <c r="C42" s="26"/>
      <c r="D42" s="27"/>
      <c r="E42" s="28"/>
      <c r="F42" s="29"/>
      <c r="G42" s="30"/>
      <c r="H42" s="119"/>
      <c r="I42" s="120"/>
      <c r="J42" s="543"/>
      <c r="K42" s="25"/>
      <c r="L42" s="543"/>
      <c r="M42" s="543">
        <v>0</v>
      </c>
      <c r="N42" s="543"/>
      <c r="O42" s="543">
        <v>0</v>
      </c>
      <c r="P42" s="543">
        <v>0</v>
      </c>
      <c r="Q42" s="543">
        <v>0</v>
      </c>
      <c r="R42" s="543">
        <v>0</v>
      </c>
      <c r="S42" s="543">
        <v>0</v>
      </c>
      <c r="T42" s="543">
        <v>0</v>
      </c>
      <c r="U42" s="543">
        <v>0</v>
      </c>
      <c r="V42" s="543">
        <v>0</v>
      </c>
      <c r="W42" s="543">
        <v>0</v>
      </c>
      <c r="X42" s="543">
        <v>0</v>
      </c>
      <c r="Y42" s="543">
        <v>0</v>
      </c>
      <c r="Z42" s="543">
        <v>0</v>
      </c>
      <c r="AA42" s="543">
        <v>0</v>
      </c>
      <c r="AB42" s="543">
        <v>0</v>
      </c>
      <c r="AC42" s="543">
        <v>0</v>
      </c>
      <c r="AD42" s="32" t="s">
        <v>187</v>
      </c>
      <c r="AE42" s="32"/>
      <c r="AF42" s="32"/>
      <c r="AG42" s="543"/>
      <c r="AH42" s="543"/>
      <c r="AI42" s="543"/>
      <c r="AJ42" s="543">
        <v>0</v>
      </c>
      <c r="AK42" s="543">
        <v>0</v>
      </c>
      <c r="AL42" s="543">
        <v>0</v>
      </c>
      <c r="AM42" s="543">
        <v>0</v>
      </c>
      <c r="AN42" s="543">
        <v>0</v>
      </c>
      <c r="AO42" s="543">
        <v>0</v>
      </c>
      <c r="AP42" s="543">
        <v>0</v>
      </c>
      <c r="AQ42" s="543">
        <v>0</v>
      </c>
      <c r="AR42" s="543">
        <v>0</v>
      </c>
      <c r="AS42" s="543">
        <v>0</v>
      </c>
      <c r="AT42" s="543">
        <v>0</v>
      </c>
      <c r="AU42" s="543">
        <v>0</v>
      </c>
      <c r="AV42" s="543">
        <v>0</v>
      </c>
      <c r="AW42" s="543">
        <v>0</v>
      </c>
      <c r="AX42" s="543">
        <v>0</v>
      </c>
      <c r="AY42" s="321"/>
    </row>
    <row r="43" spans="1:51" s="37" customFormat="1" ht="30" hidden="1" x14ac:dyDescent="0.2">
      <c r="A43" s="36"/>
      <c r="B43" s="25"/>
      <c r="C43" s="26"/>
      <c r="D43" s="27"/>
      <c r="E43" s="28"/>
      <c r="F43" s="29"/>
      <c r="G43" s="30"/>
      <c r="H43" s="119"/>
      <c r="I43" s="120"/>
      <c r="J43" s="543"/>
      <c r="K43" s="25"/>
      <c r="L43" s="543"/>
      <c r="M43" s="543">
        <v>0</v>
      </c>
      <c r="N43" s="543"/>
      <c r="O43" s="543">
        <v>0</v>
      </c>
      <c r="P43" s="543">
        <v>0</v>
      </c>
      <c r="Q43" s="543">
        <v>0</v>
      </c>
      <c r="R43" s="543">
        <v>0</v>
      </c>
      <c r="S43" s="543">
        <v>0</v>
      </c>
      <c r="T43" s="543">
        <v>0</v>
      </c>
      <c r="U43" s="543">
        <v>0</v>
      </c>
      <c r="V43" s="543">
        <v>0</v>
      </c>
      <c r="W43" s="543">
        <v>0</v>
      </c>
      <c r="X43" s="543">
        <v>0</v>
      </c>
      <c r="Y43" s="543">
        <v>0</v>
      </c>
      <c r="Z43" s="543">
        <v>0</v>
      </c>
      <c r="AA43" s="543">
        <v>0</v>
      </c>
      <c r="AB43" s="543">
        <v>0</v>
      </c>
      <c r="AC43" s="543">
        <v>0</v>
      </c>
      <c r="AD43" s="32" t="s">
        <v>187</v>
      </c>
      <c r="AE43" s="32"/>
      <c r="AF43" s="32"/>
      <c r="AG43" s="543"/>
      <c r="AH43" s="543"/>
      <c r="AI43" s="543"/>
      <c r="AJ43" s="543">
        <v>0</v>
      </c>
      <c r="AK43" s="543">
        <v>0</v>
      </c>
      <c r="AL43" s="543">
        <v>0</v>
      </c>
      <c r="AM43" s="543">
        <v>0</v>
      </c>
      <c r="AN43" s="543">
        <v>0</v>
      </c>
      <c r="AO43" s="543">
        <v>0</v>
      </c>
      <c r="AP43" s="543">
        <v>0</v>
      </c>
      <c r="AQ43" s="543">
        <v>0</v>
      </c>
      <c r="AR43" s="543">
        <v>0</v>
      </c>
      <c r="AS43" s="543">
        <v>0</v>
      </c>
      <c r="AT43" s="543">
        <v>0</v>
      </c>
      <c r="AU43" s="543">
        <v>0</v>
      </c>
      <c r="AV43" s="543">
        <v>0</v>
      </c>
      <c r="AW43" s="543">
        <v>0</v>
      </c>
      <c r="AX43" s="543">
        <v>0</v>
      </c>
      <c r="AY43" s="321"/>
    </row>
    <row r="44" spans="1:51" s="37" customFormat="1" ht="90.75" hidden="1" customHeight="1" x14ac:dyDescent="0.2">
      <c r="A44" s="36"/>
      <c r="B44" s="25"/>
      <c r="C44" s="26"/>
      <c r="D44" s="27"/>
      <c r="E44" s="28"/>
      <c r="F44" s="29"/>
      <c r="G44" s="30"/>
      <c r="H44" s="119"/>
      <c r="I44" s="120"/>
      <c r="J44" s="543"/>
      <c r="K44" s="25"/>
      <c r="L44" s="543"/>
      <c r="M44" s="543">
        <v>0</v>
      </c>
      <c r="N44" s="543"/>
      <c r="O44" s="543">
        <v>0</v>
      </c>
      <c r="P44" s="543">
        <v>0</v>
      </c>
      <c r="Q44" s="543">
        <v>0</v>
      </c>
      <c r="R44" s="543">
        <v>0</v>
      </c>
      <c r="S44" s="543">
        <v>0</v>
      </c>
      <c r="T44" s="543">
        <v>0</v>
      </c>
      <c r="U44" s="543">
        <v>0</v>
      </c>
      <c r="V44" s="543">
        <v>0</v>
      </c>
      <c r="W44" s="543">
        <v>0</v>
      </c>
      <c r="X44" s="543">
        <v>0</v>
      </c>
      <c r="Y44" s="543">
        <v>0</v>
      </c>
      <c r="Z44" s="543">
        <v>0</v>
      </c>
      <c r="AA44" s="543">
        <v>0</v>
      </c>
      <c r="AB44" s="543">
        <v>0</v>
      </c>
      <c r="AC44" s="543">
        <v>0</v>
      </c>
      <c r="AD44" s="32" t="s">
        <v>187</v>
      </c>
      <c r="AE44" s="32"/>
      <c r="AF44" s="32"/>
      <c r="AG44" s="543"/>
      <c r="AH44" s="543"/>
      <c r="AI44" s="543"/>
      <c r="AJ44" s="543">
        <v>0</v>
      </c>
      <c r="AK44" s="543">
        <v>0</v>
      </c>
      <c r="AL44" s="543">
        <v>0</v>
      </c>
      <c r="AM44" s="543">
        <v>0</v>
      </c>
      <c r="AN44" s="543">
        <v>0</v>
      </c>
      <c r="AO44" s="543">
        <v>0</v>
      </c>
      <c r="AP44" s="543">
        <v>0</v>
      </c>
      <c r="AQ44" s="543">
        <v>0</v>
      </c>
      <c r="AR44" s="543">
        <v>0</v>
      </c>
      <c r="AS44" s="543">
        <v>0</v>
      </c>
      <c r="AT44" s="543">
        <v>0</v>
      </c>
      <c r="AU44" s="543">
        <v>0</v>
      </c>
      <c r="AV44" s="543">
        <v>0</v>
      </c>
      <c r="AW44" s="543">
        <v>0</v>
      </c>
      <c r="AX44" s="543">
        <v>0</v>
      </c>
      <c r="AY44" s="321"/>
    </row>
    <row r="45" spans="1:51" s="36" customFormat="1" ht="90.75" hidden="1" customHeight="1" x14ac:dyDescent="0.2">
      <c r="B45" s="25"/>
      <c r="C45" s="26"/>
      <c r="D45" s="27"/>
      <c r="E45" s="28"/>
      <c r="F45" s="29"/>
      <c r="G45" s="30"/>
      <c r="H45" s="119"/>
      <c r="I45" s="120"/>
      <c r="J45" s="543"/>
      <c r="K45" s="25"/>
      <c r="L45" s="543"/>
      <c r="M45" s="543">
        <v>0</v>
      </c>
      <c r="N45" s="543"/>
      <c r="O45" s="543">
        <v>0</v>
      </c>
      <c r="P45" s="543">
        <v>0</v>
      </c>
      <c r="Q45" s="543">
        <v>0</v>
      </c>
      <c r="R45" s="543">
        <v>0</v>
      </c>
      <c r="S45" s="543">
        <v>0</v>
      </c>
      <c r="T45" s="543">
        <v>0</v>
      </c>
      <c r="U45" s="543">
        <v>0</v>
      </c>
      <c r="V45" s="543">
        <v>0</v>
      </c>
      <c r="W45" s="543">
        <v>0</v>
      </c>
      <c r="X45" s="543">
        <v>0</v>
      </c>
      <c r="Y45" s="543">
        <v>0</v>
      </c>
      <c r="Z45" s="543">
        <v>0</v>
      </c>
      <c r="AA45" s="543">
        <v>0</v>
      </c>
      <c r="AB45" s="543">
        <v>0</v>
      </c>
      <c r="AC45" s="543">
        <v>0</v>
      </c>
      <c r="AD45" s="32" t="s">
        <v>187</v>
      </c>
      <c r="AE45" s="32"/>
      <c r="AF45" s="32"/>
      <c r="AG45" s="543"/>
      <c r="AH45" s="543"/>
      <c r="AI45" s="543"/>
      <c r="AJ45" s="543">
        <v>0</v>
      </c>
      <c r="AK45" s="543">
        <v>0</v>
      </c>
      <c r="AL45" s="543">
        <v>0</v>
      </c>
      <c r="AM45" s="543">
        <v>0</v>
      </c>
      <c r="AN45" s="543">
        <v>0</v>
      </c>
      <c r="AO45" s="543">
        <v>0</v>
      </c>
      <c r="AP45" s="543">
        <v>0</v>
      </c>
      <c r="AQ45" s="543">
        <v>0</v>
      </c>
      <c r="AR45" s="543">
        <v>0</v>
      </c>
      <c r="AS45" s="543">
        <v>0</v>
      </c>
      <c r="AT45" s="543">
        <v>0</v>
      </c>
      <c r="AU45" s="543">
        <v>0</v>
      </c>
      <c r="AV45" s="543">
        <v>0</v>
      </c>
      <c r="AW45" s="543">
        <v>0</v>
      </c>
      <c r="AX45" s="543">
        <v>0</v>
      </c>
      <c r="AY45" s="320"/>
    </row>
    <row r="46" spans="1:51" s="36" customFormat="1" ht="90.75" hidden="1" customHeight="1" x14ac:dyDescent="0.2">
      <c r="B46" s="25"/>
      <c r="C46" s="26"/>
      <c r="D46" s="27"/>
      <c r="E46" s="28"/>
      <c r="F46" s="29"/>
      <c r="G46" s="30"/>
      <c r="H46" s="119"/>
      <c r="I46" s="120"/>
      <c r="J46" s="543"/>
      <c r="K46" s="25"/>
      <c r="L46" s="543"/>
      <c r="M46" s="543">
        <v>0</v>
      </c>
      <c r="N46" s="543"/>
      <c r="O46" s="543">
        <v>0</v>
      </c>
      <c r="P46" s="543">
        <v>0</v>
      </c>
      <c r="Q46" s="543">
        <v>0</v>
      </c>
      <c r="R46" s="543">
        <v>0</v>
      </c>
      <c r="S46" s="543">
        <v>0</v>
      </c>
      <c r="T46" s="543">
        <v>0</v>
      </c>
      <c r="U46" s="543">
        <v>0</v>
      </c>
      <c r="V46" s="543">
        <v>0</v>
      </c>
      <c r="W46" s="543">
        <v>0</v>
      </c>
      <c r="X46" s="543">
        <v>0</v>
      </c>
      <c r="Y46" s="543">
        <v>0</v>
      </c>
      <c r="Z46" s="543">
        <v>0</v>
      </c>
      <c r="AA46" s="543">
        <v>0</v>
      </c>
      <c r="AB46" s="543">
        <v>0</v>
      </c>
      <c r="AC46" s="543">
        <v>0</v>
      </c>
      <c r="AD46" s="32" t="s">
        <v>187</v>
      </c>
      <c r="AE46" s="32"/>
      <c r="AF46" s="32"/>
      <c r="AG46" s="543"/>
      <c r="AH46" s="543"/>
      <c r="AI46" s="543"/>
      <c r="AJ46" s="543">
        <v>0</v>
      </c>
      <c r="AK46" s="543">
        <v>0</v>
      </c>
      <c r="AL46" s="543">
        <v>0</v>
      </c>
      <c r="AM46" s="543">
        <v>0</v>
      </c>
      <c r="AN46" s="543">
        <v>0</v>
      </c>
      <c r="AO46" s="543">
        <v>0</v>
      </c>
      <c r="AP46" s="543">
        <v>0</v>
      </c>
      <c r="AQ46" s="543">
        <v>0</v>
      </c>
      <c r="AR46" s="543">
        <v>0</v>
      </c>
      <c r="AS46" s="543">
        <v>0</v>
      </c>
      <c r="AT46" s="543">
        <v>0</v>
      </c>
      <c r="AU46" s="543">
        <v>0</v>
      </c>
      <c r="AV46" s="543">
        <v>0</v>
      </c>
      <c r="AW46" s="543">
        <v>0</v>
      </c>
      <c r="AX46" s="543">
        <v>0</v>
      </c>
      <c r="AY46" s="320"/>
    </row>
    <row r="47" spans="1:51" s="37" customFormat="1" ht="90.75" hidden="1" customHeight="1" x14ac:dyDescent="0.2">
      <c r="A47" s="36"/>
      <c r="B47" s="25"/>
      <c r="C47" s="26"/>
      <c r="D47" s="27"/>
      <c r="E47" s="28"/>
      <c r="F47" s="29"/>
      <c r="G47" s="30"/>
      <c r="H47" s="119"/>
      <c r="I47" s="120"/>
      <c r="J47" s="543"/>
      <c r="K47" s="25"/>
      <c r="L47" s="543"/>
      <c r="M47" s="543">
        <v>0</v>
      </c>
      <c r="N47" s="543"/>
      <c r="O47" s="543">
        <v>0</v>
      </c>
      <c r="P47" s="543">
        <v>0</v>
      </c>
      <c r="Q47" s="543">
        <v>0</v>
      </c>
      <c r="R47" s="543">
        <v>0</v>
      </c>
      <c r="S47" s="543">
        <v>0</v>
      </c>
      <c r="T47" s="543">
        <v>0</v>
      </c>
      <c r="U47" s="543">
        <v>0</v>
      </c>
      <c r="V47" s="543">
        <v>0</v>
      </c>
      <c r="W47" s="543">
        <v>0</v>
      </c>
      <c r="X47" s="543">
        <v>0</v>
      </c>
      <c r="Y47" s="543">
        <v>0</v>
      </c>
      <c r="Z47" s="543">
        <v>0</v>
      </c>
      <c r="AA47" s="543">
        <v>0</v>
      </c>
      <c r="AB47" s="543">
        <v>0</v>
      </c>
      <c r="AC47" s="543">
        <v>0</v>
      </c>
      <c r="AD47" s="32" t="s">
        <v>187</v>
      </c>
      <c r="AE47" s="32"/>
      <c r="AF47" s="32"/>
      <c r="AG47" s="543"/>
      <c r="AH47" s="543"/>
      <c r="AI47" s="543"/>
      <c r="AJ47" s="543">
        <v>0</v>
      </c>
      <c r="AK47" s="543">
        <v>0</v>
      </c>
      <c r="AL47" s="543">
        <v>0</v>
      </c>
      <c r="AM47" s="543">
        <v>0</v>
      </c>
      <c r="AN47" s="543">
        <v>0</v>
      </c>
      <c r="AO47" s="543">
        <v>0</v>
      </c>
      <c r="AP47" s="543">
        <v>0</v>
      </c>
      <c r="AQ47" s="543">
        <v>0</v>
      </c>
      <c r="AR47" s="543">
        <v>0</v>
      </c>
      <c r="AS47" s="543">
        <v>0</v>
      </c>
      <c r="AT47" s="543">
        <v>0</v>
      </c>
      <c r="AU47" s="543">
        <v>0</v>
      </c>
      <c r="AV47" s="543">
        <v>0</v>
      </c>
      <c r="AW47" s="543">
        <v>0</v>
      </c>
      <c r="AX47" s="543">
        <v>0</v>
      </c>
      <c r="AY47" s="321"/>
    </row>
    <row r="48" spans="1:51" s="37" customFormat="1" ht="90.75" hidden="1" customHeight="1" x14ac:dyDescent="0.2">
      <c r="A48" s="36"/>
      <c r="B48" s="25"/>
      <c r="C48" s="26"/>
      <c r="D48" s="27"/>
      <c r="E48" s="28"/>
      <c r="F48" s="29"/>
      <c r="G48" s="30"/>
      <c r="H48" s="119"/>
      <c r="I48" s="120"/>
      <c r="J48" s="543"/>
      <c r="K48" s="25"/>
      <c r="L48" s="543"/>
      <c r="M48" s="543">
        <v>0</v>
      </c>
      <c r="N48" s="543"/>
      <c r="O48" s="543">
        <v>0</v>
      </c>
      <c r="P48" s="543">
        <v>0</v>
      </c>
      <c r="Q48" s="543">
        <v>0</v>
      </c>
      <c r="R48" s="543">
        <v>0</v>
      </c>
      <c r="S48" s="543">
        <v>0</v>
      </c>
      <c r="T48" s="543">
        <v>0</v>
      </c>
      <c r="U48" s="543">
        <v>0</v>
      </c>
      <c r="V48" s="543">
        <v>0</v>
      </c>
      <c r="W48" s="543">
        <v>0</v>
      </c>
      <c r="X48" s="543">
        <v>0</v>
      </c>
      <c r="Y48" s="543">
        <v>0</v>
      </c>
      <c r="Z48" s="543">
        <v>0</v>
      </c>
      <c r="AA48" s="543">
        <v>0</v>
      </c>
      <c r="AB48" s="543">
        <v>0</v>
      </c>
      <c r="AC48" s="543">
        <v>0</v>
      </c>
      <c r="AD48" s="32" t="s">
        <v>187</v>
      </c>
      <c r="AE48" s="32"/>
      <c r="AF48" s="32"/>
      <c r="AG48" s="543"/>
      <c r="AH48" s="543"/>
      <c r="AI48" s="543"/>
      <c r="AJ48" s="543">
        <v>0</v>
      </c>
      <c r="AK48" s="543">
        <v>0</v>
      </c>
      <c r="AL48" s="543">
        <v>0</v>
      </c>
      <c r="AM48" s="543">
        <v>0</v>
      </c>
      <c r="AN48" s="543">
        <v>0</v>
      </c>
      <c r="AO48" s="543">
        <v>0</v>
      </c>
      <c r="AP48" s="543">
        <v>0</v>
      </c>
      <c r="AQ48" s="543">
        <v>0</v>
      </c>
      <c r="AR48" s="543">
        <v>0</v>
      </c>
      <c r="AS48" s="543">
        <v>0</v>
      </c>
      <c r="AT48" s="543">
        <v>0</v>
      </c>
      <c r="AU48" s="543">
        <v>0</v>
      </c>
      <c r="AV48" s="543">
        <v>0</v>
      </c>
      <c r="AW48" s="543">
        <v>0</v>
      </c>
      <c r="AX48" s="543">
        <v>0</v>
      </c>
      <c r="AY48" s="321"/>
    </row>
    <row r="49" spans="1:51" s="37" customFormat="1" ht="90.75" hidden="1" customHeight="1" x14ac:dyDescent="0.2">
      <c r="A49" s="36"/>
      <c r="B49" s="25"/>
      <c r="C49" s="26"/>
      <c r="D49" s="27"/>
      <c r="E49" s="28"/>
      <c r="F49" s="29"/>
      <c r="G49" s="30"/>
      <c r="H49" s="119"/>
      <c r="I49" s="120"/>
      <c r="J49" s="543"/>
      <c r="K49" s="25"/>
      <c r="L49" s="543"/>
      <c r="M49" s="543">
        <v>0</v>
      </c>
      <c r="N49" s="543"/>
      <c r="O49" s="543">
        <v>0</v>
      </c>
      <c r="P49" s="543">
        <v>0</v>
      </c>
      <c r="Q49" s="543">
        <v>0</v>
      </c>
      <c r="R49" s="543">
        <v>0</v>
      </c>
      <c r="S49" s="543">
        <v>0</v>
      </c>
      <c r="T49" s="543">
        <v>0</v>
      </c>
      <c r="U49" s="543">
        <v>0</v>
      </c>
      <c r="V49" s="543">
        <v>0</v>
      </c>
      <c r="W49" s="543">
        <v>0</v>
      </c>
      <c r="X49" s="543">
        <v>0</v>
      </c>
      <c r="Y49" s="543">
        <v>0</v>
      </c>
      <c r="Z49" s="543">
        <v>0</v>
      </c>
      <c r="AA49" s="543">
        <v>0</v>
      </c>
      <c r="AB49" s="543">
        <v>0</v>
      </c>
      <c r="AC49" s="543">
        <v>0</v>
      </c>
      <c r="AD49" s="32" t="s">
        <v>187</v>
      </c>
      <c r="AE49" s="32"/>
      <c r="AF49" s="32"/>
      <c r="AG49" s="543"/>
      <c r="AH49" s="543"/>
      <c r="AI49" s="543"/>
      <c r="AJ49" s="543">
        <v>0</v>
      </c>
      <c r="AK49" s="543">
        <v>0</v>
      </c>
      <c r="AL49" s="543">
        <v>0</v>
      </c>
      <c r="AM49" s="543">
        <v>0</v>
      </c>
      <c r="AN49" s="543">
        <v>0</v>
      </c>
      <c r="AO49" s="543">
        <v>0</v>
      </c>
      <c r="AP49" s="543">
        <v>0</v>
      </c>
      <c r="AQ49" s="543">
        <v>0</v>
      </c>
      <c r="AR49" s="543">
        <v>0</v>
      </c>
      <c r="AS49" s="543">
        <v>0</v>
      </c>
      <c r="AT49" s="543">
        <v>0</v>
      </c>
      <c r="AU49" s="543">
        <v>0</v>
      </c>
      <c r="AV49" s="543">
        <v>0</v>
      </c>
      <c r="AW49" s="543">
        <v>0</v>
      </c>
      <c r="AX49" s="543">
        <v>0</v>
      </c>
      <c r="AY49" s="321"/>
    </row>
    <row r="50" spans="1:51" s="33" customFormat="1" ht="90.75" hidden="1" customHeight="1" x14ac:dyDescent="0.2">
      <c r="A50" s="24"/>
      <c r="B50" s="25"/>
      <c r="C50" s="26"/>
      <c r="D50" s="27"/>
      <c r="E50" s="28"/>
      <c r="F50" s="29"/>
      <c r="G50" s="30"/>
      <c r="H50" s="119"/>
      <c r="I50" s="120"/>
      <c r="J50" s="543"/>
      <c r="K50" s="25"/>
      <c r="L50" s="543"/>
      <c r="M50" s="543">
        <v>0</v>
      </c>
      <c r="N50" s="543"/>
      <c r="O50" s="543">
        <v>0</v>
      </c>
      <c r="P50" s="543">
        <v>0</v>
      </c>
      <c r="Q50" s="543">
        <v>0</v>
      </c>
      <c r="R50" s="543">
        <v>0</v>
      </c>
      <c r="S50" s="543">
        <v>0</v>
      </c>
      <c r="T50" s="543">
        <v>0</v>
      </c>
      <c r="U50" s="543">
        <v>0</v>
      </c>
      <c r="V50" s="543">
        <v>0</v>
      </c>
      <c r="W50" s="543">
        <v>0</v>
      </c>
      <c r="X50" s="543">
        <v>0</v>
      </c>
      <c r="Y50" s="543">
        <v>0</v>
      </c>
      <c r="Z50" s="543">
        <v>0</v>
      </c>
      <c r="AA50" s="543">
        <v>0</v>
      </c>
      <c r="AB50" s="543">
        <v>0</v>
      </c>
      <c r="AC50" s="543">
        <v>0</v>
      </c>
      <c r="AD50" s="32" t="s">
        <v>187</v>
      </c>
      <c r="AE50" s="32"/>
      <c r="AF50" s="32"/>
      <c r="AG50" s="543"/>
      <c r="AH50" s="543"/>
      <c r="AI50" s="543"/>
      <c r="AJ50" s="543">
        <v>0</v>
      </c>
      <c r="AK50" s="543">
        <v>0</v>
      </c>
      <c r="AL50" s="543">
        <v>0</v>
      </c>
      <c r="AM50" s="543">
        <v>0</v>
      </c>
      <c r="AN50" s="543">
        <v>0</v>
      </c>
      <c r="AO50" s="543">
        <v>0</v>
      </c>
      <c r="AP50" s="543">
        <v>0</v>
      </c>
      <c r="AQ50" s="543">
        <v>0</v>
      </c>
      <c r="AR50" s="543">
        <v>0</v>
      </c>
      <c r="AS50" s="543">
        <v>0</v>
      </c>
      <c r="AT50" s="543">
        <v>0</v>
      </c>
      <c r="AU50" s="543">
        <v>0</v>
      </c>
      <c r="AV50" s="543">
        <v>0</v>
      </c>
      <c r="AW50" s="543">
        <v>0</v>
      </c>
      <c r="AX50" s="543">
        <v>0</v>
      </c>
    </row>
    <row r="51" spans="1:51" s="33" customFormat="1" ht="90.75" hidden="1" customHeight="1" x14ac:dyDescent="0.2">
      <c r="A51" s="24"/>
      <c r="B51" s="25"/>
      <c r="C51" s="26"/>
      <c r="D51" s="27"/>
      <c r="E51" s="28"/>
      <c r="F51" s="29"/>
      <c r="G51" s="30"/>
      <c r="H51" s="119"/>
      <c r="I51" s="120"/>
      <c r="J51" s="543"/>
      <c r="K51" s="25"/>
      <c r="L51" s="543"/>
      <c r="M51" s="543">
        <v>0</v>
      </c>
      <c r="N51" s="543"/>
      <c r="O51" s="543">
        <v>0</v>
      </c>
      <c r="P51" s="543">
        <v>0</v>
      </c>
      <c r="Q51" s="543">
        <v>0</v>
      </c>
      <c r="R51" s="543">
        <v>0</v>
      </c>
      <c r="S51" s="543">
        <v>0</v>
      </c>
      <c r="T51" s="543">
        <v>0</v>
      </c>
      <c r="U51" s="543">
        <v>0</v>
      </c>
      <c r="V51" s="543">
        <v>0</v>
      </c>
      <c r="W51" s="543">
        <v>0</v>
      </c>
      <c r="X51" s="543">
        <v>0</v>
      </c>
      <c r="Y51" s="543">
        <v>0</v>
      </c>
      <c r="Z51" s="543">
        <v>0</v>
      </c>
      <c r="AA51" s="543">
        <v>0</v>
      </c>
      <c r="AB51" s="543">
        <v>0</v>
      </c>
      <c r="AC51" s="543">
        <v>0</v>
      </c>
      <c r="AD51" s="32" t="s">
        <v>187</v>
      </c>
      <c r="AE51" s="32"/>
      <c r="AF51" s="32"/>
      <c r="AG51" s="543"/>
      <c r="AH51" s="543"/>
      <c r="AI51" s="543"/>
      <c r="AJ51" s="543">
        <v>0</v>
      </c>
      <c r="AK51" s="543">
        <v>0</v>
      </c>
      <c r="AL51" s="543">
        <v>0</v>
      </c>
      <c r="AM51" s="543">
        <v>0</v>
      </c>
      <c r="AN51" s="543">
        <v>0</v>
      </c>
      <c r="AO51" s="543">
        <v>0</v>
      </c>
      <c r="AP51" s="543">
        <v>0</v>
      </c>
      <c r="AQ51" s="543">
        <v>0</v>
      </c>
      <c r="AR51" s="543">
        <v>0</v>
      </c>
      <c r="AS51" s="543">
        <v>0</v>
      </c>
      <c r="AT51" s="543">
        <v>0</v>
      </c>
      <c r="AU51" s="543">
        <v>0</v>
      </c>
      <c r="AV51" s="543">
        <v>0</v>
      </c>
      <c r="AW51" s="543">
        <v>0</v>
      </c>
      <c r="AX51" s="543">
        <v>0</v>
      </c>
    </row>
    <row r="52" spans="1:51" s="24" customFormat="1" ht="90.75" hidden="1" customHeight="1" x14ac:dyDescent="0.2">
      <c r="B52" s="25"/>
      <c r="C52" s="26"/>
      <c r="D52" s="27"/>
      <c r="E52" s="28"/>
      <c r="F52" s="29"/>
      <c r="G52" s="30"/>
      <c r="H52" s="119"/>
      <c r="I52" s="120"/>
      <c r="J52" s="543"/>
      <c r="K52" s="25"/>
      <c r="L52" s="543"/>
      <c r="M52" s="543">
        <v>0</v>
      </c>
      <c r="N52" s="543"/>
      <c r="O52" s="543">
        <v>0</v>
      </c>
      <c r="P52" s="543">
        <v>0</v>
      </c>
      <c r="Q52" s="543">
        <v>0</v>
      </c>
      <c r="R52" s="543">
        <v>0</v>
      </c>
      <c r="S52" s="543">
        <v>0</v>
      </c>
      <c r="T52" s="543">
        <v>0</v>
      </c>
      <c r="U52" s="543">
        <v>0</v>
      </c>
      <c r="V52" s="543">
        <v>0</v>
      </c>
      <c r="W52" s="543">
        <v>0</v>
      </c>
      <c r="X52" s="543">
        <v>0</v>
      </c>
      <c r="Y52" s="543">
        <v>0</v>
      </c>
      <c r="Z52" s="543">
        <v>0</v>
      </c>
      <c r="AA52" s="543">
        <v>0</v>
      </c>
      <c r="AB52" s="543">
        <v>0</v>
      </c>
      <c r="AC52" s="543">
        <v>0</v>
      </c>
      <c r="AD52" s="32" t="s">
        <v>187</v>
      </c>
      <c r="AE52" s="32"/>
      <c r="AF52" s="32"/>
      <c r="AG52" s="543"/>
      <c r="AH52" s="543"/>
      <c r="AI52" s="543"/>
      <c r="AJ52" s="543">
        <v>0</v>
      </c>
      <c r="AK52" s="543">
        <v>0</v>
      </c>
      <c r="AL52" s="543">
        <v>0</v>
      </c>
      <c r="AM52" s="543">
        <v>0</v>
      </c>
      <c r="AN52" s="543">
        <v>0</v>
      </c>
      <c r="AO52" s="543">
        <v>0</v>
      </c>
      <c r="AP52" s="543">
        <v>0</v>
      </c>
      <c r="AQ52" s="543">
        <v>0</v>
      </c>
      <c r="AR52" s="543">
        <v>0</v>
      </c>
      <c r="AS52" s="543">
        <v>0</v>
      </c>
      <c r="AT52" s="543">
        <v>0</v>
      </c>
      <c r="AU52" s="543">
        <v>0</v>
      </c>
      <c r="AV52" s="543">
        <v>0</v>
      </c>
      <c r="AW52" s="543">
        <v>0</v>
      </c>
      <c r="AX52" s="543">
        <v>0</v>
      </c>
    </row>
    <row r="53" spans="1:51" s="24" customFormat="1" ht="90.75" hidden="1" customHeight="1" x14ac:dyDescent="0.2">
      <c r="B53" s="25"/>
      <c r="C53" s="26"/>
      <c r="D53" s="27"/>
      <c r="E53" s="28"/>
      <c r="F53" s="29"/>
      <c r="G53" s="30"/>
      <c r="H53" s="119"/>
      <c r="I53" s="120"/>
      <c r="J53" s="543"/>
      <c r="K53" s="25"/>
      <c r="L53" s="543"/>
      <c r="M53" s="543">
        <v>0</v>
      </c>
      <c r="N53" s="543"/>
      <c r="O53" s="543">
        <v>0</v>
      </c>
      <c r="P53" s="543">
        <v>0</v>
      </c>
      <c r="Q53" s="543">
        <v>0</v>
      </c>
      <c r="R53" s="543">
        <v>0</v>
      </c>
      <c r="S53" s="543">
        <v>0</v>
      </c>
      <c r="T53" s="543">
        <v>0</v>
      </c>
      <c r="U53" s="543">
        <v>0</v>
      </c>
      <c r="V53" s="543">
        <v>0</v>
      </c>
      <c r="W53" s="543">
        <v>0</v>
      </c>
      <c r="X53" s="543">
        <v>0</v>
      </c>
      <c r="Y53" s="543">
        <v>0</v>
      </c>
      <c r="Z53" s="543">
        <v>0</v>
      </c>
      <c r="AA53" s="543">
        <v>0</v>
      </c>
      <c r="AB53" s="543">
        <v>0</v>
      </c>
      <c r="AC53" s="543">
        <v>0</v>
      </c>
      <c r="AD53" s="32" t="s">
        <v>187</v>
      </c>
      <c r="AE53" s="32"/>
      <c r="AF53" s="32"/>
      <c r="AG53" s="543"/>
      <c r="AH53" s="543"/>
      <c r="AI53" s="543"/>
      <c r="AJ53" s="543">
        <v>0</v>
      </c>
      <c r="AK53" s="543">
        <v>0</v>
      </c>
      <c r="AL53" s="543">
        <v>0</v>
      </c>
      <c r="AM53" s="543">
        <v>0</v>
      </c>
      <c r="AN53" s="543">
        <v>0</v>
      </c>
      <c r="AO53" s="543">
        <v>0</v>
      </c>
      <c r="AP53" s="543">
        <v>0</v>
      </c>
      <c r="AQ53" s="543">
        <v>0</v>
      </c>
      <c r="AR53" s="543">
        <v>0</v>
      </c>
      <c r="AS53" s="543">
        <v>0</v>
      </c>
      <c r="AT53" s="543">
        <v>0</v>
      </c>
      <c r="AU53" s="543">
        <v>0</v>
      </c>
      <c r="AV53" s="543">
        <v>0</v>
      </c>
      <c r="AW53" s="543">
        <v>0</v>
      </c>
      <c r="AX53" s="543">
        <v>0</v>
      </c>
    </row>
    <row r="54" spans="1:51" s="24" customFormat="1" ht="90.75" hidden="1" customHeight="1" x14ac:dyDescent="0.2">
      <c r="B54" s="25"/>
      <c r="C54" s="26"/>
      <c r="D54" s="27"/>
      <c r="E54" s="28"/>
      <c r="F54" s="29"/>
      <c r="G54" s="30"/>
      <c r="H54" s="119"/>
      <c r="I54" s="120"/>
      <c r="J54" s="543"/>
      <c r="K54" s="25"/>
      <c r="L54" s="543"/>
      <c r="M54" s="543">
        <v>0</v>
      </c>
      <c r="N54" s="543"/>
      <c r="O54" s="543">
        <v>0</v>
      </c>
      <c r="P54" s="543">
        <v>0</v>
      </c>
      <c r="Q54" s="543">
        <v>0</v>
      </c>
      <c r="R54" s="543">
        <v>0</v>
      </c>
      <c r="S54" s="543">
        <v>0</v>
      </c>
      <c r="T54" s="543">
        <v>0</v>
      </c>
      <c r="U54" s="543">
        <v>0</v>
      </c>
      <c r="V54" s="543">
        <v>0</v>
      </c>
      <c r="W54" s="543">
        <v>0</v>
      </c>
      <c r="X54" s="543">
        <v>0</v>
      </c>
      <c r="Y54" s="543">
        <v>0</v>
      </c>
      <c r="Z54" s="543">
        <v>0</v>
      </c>
      <c r="AA54" s="543">
        <v>0</v>
      </c>
      <c r="AB54" s="543">
        <v>0</v>
      </c>
      <c r="AC54" s="543">
        <v>0</v>
      </c>
      <c r="AD54" s="32" t="s">
        <v>187</v>
      </c>
      <c r="AE54" s="32"/>
      <c r="AF54" s="32"/>
      <c r="AG54" s="543"/>
      <c r="AH54" s="543"/>
      <c r="AI54" s="543"/>
      <c r="AJ54" s="543">
        <v>0</v>
      </c>
      <c r="AK54" s="543">
        <v>0</v>
      </c>
      <c r="AL54" s="543">
        <v>0</v>
      </c>
      <c r="AM54" s="543">
        <v>0</v>
      </c>
      <c r="AN54" s="543">
        <v>0</v>
      </c>
      <c r="AO54" s="543">
        <v>0</v>
      </c>
      <c r="AP54" s="543">
        <v>0</v>
      </c>
      <c r="AQ54" s="543">
        <v>0</v>
      </c>
      <c r="AR54" s="543">
        <v>0</v>
      </c>
      <c r="AS54" s="543">
        <v>0</v>
      </c>
      <c r="AT54" s="543">
        <v>0</v>
      </c>
      <c r="AU54" s="543">
        <v>0</v>
      </c>
      <c r="AV54" s="543">
        <v>0</v>
      </c>
      <c r="AW54" s="543">
        <v>0</v>
      </c>
      <c r="AX54" s="543">
        <v>0</v>
      </c>
    </row>
    <row r="55" spans="1:51" s="24" customFormat="1" ht="90.75" hidden="1" customHeight="1" x14ac:dyDescent="0.2">
      <c r="B55" s="25"/>
      <c r="C55" s="26"/>
      <c r="D55" s="27"/>
      <c r="E55" s="28"/>
      <c r="F55" s="29"/>
      <c r="G55" s="30"/>
      <c r="H55" s="119"/>
      <c r="I55" s="120"/>
      <c r="J55" s="543"/>
      <c r="K55" s="25"/>
      <c r="L55" s="543"/>
      <c r="M55" s="543">
        <v>0</v>
      </c>
      <c r="N55" s="543"/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v>0</v>
      </c>
      <c r="V55" s="543">
        <v>0</v>
      </c>
      <c r="W55" s="543">
        <v>0</v>
      </c>
      <c r="X55" s="543">
        <v>0</v>
      </c>
      <c r="Y55" s="543">
        <v>0</v>
      </c>
      <c r="Z55" s="543">
        <v>0</v>
      </c>
      <c r="AA55" s="543">
        <v>0</v>
      </c>
      <c r="AB55" s="543">
        <v>0</v>
      </c>
      <c r="AC55" s="543">
        <v>0</v>
      </c>
      <c r="AD55" s="32" t="s">
        <v>187</v>
      </c>
      <c r="AE55" s="32"/>
      <c r="AF55" s="32"/>
      <c r="AG55" s="543"/>
      <c r="AH55" s="543"/>
      <c r="AI55" s="543"/>
      <c r="AJ55" s="543">
        <v>0</v>
      </c>
      <c r="AK55" s="543">
        <v>0</v>
      </c>
      <c r="AL55" s="543">
        <v>0</v>
      </c>
      <c r="AM55" s="543">
        <v>0</v>
      </c>
      <c r="AN55" s="543">
        <v>0</v>
      </c>
      <c r="AO55" s="543">
        <v>0</v>
      </c>
      <c r="AP55" s="543">
        <v>0</v>
      </c>
      <c r="AQ55" s="543">
        <v>0</v>
      </c>
      <c r="AR55" s="543">
        <v>0</v>
      </c>
      <c r="AS55" s="543">
        <v>0</v>
      </c>
      <c r="AT55" s="543">
        <v>0</v>
      </c>
      <c r="AU55" s="543">
        <v>0</v>
      </c>
      <c r="AV55" s="543">
        <v>0</v>
      </c>
      <c r="AW55" s="543">
        <v>0</v>
      </c>
      <c r="AX55" s="543">
        <v>0</v>
      </c>
    </row>
    <row r="56" spans="1:51" s="24" customFormat="1" ht="90.75" hidden="1" customHeight="1" x14ac:dyDescent="0.2">
      <c r="B56" s="25"/>
      <c r="C56" s="26"/>
      <c r="D56" s="27"/>
      <c r="E56" s="28"/>
      <c r="F56" s="29"/>
      <c r="G56" s="30"/>
      <c r="H56" s="119"/>
      <c r="I56" s="120"/>
      <c r="J56" s="543"/>
      <c r="K56" s="25"/>
      <c r="L56" s="543"/>
      <c r="M56" s="543">
        <v>0</v>
      </c>
      <c r="N56" s="543"/>
      <c r="O56" s="543">
        <v>0</v>
      </c>
      <c r="P56" s="543">
        <v>0</v>
      </c>
      <c r="Q56" s="543">
        <v>0</v>
      </c>
      <c r="R56" s="543">
        <v>0</v>
      </c>
      <c r="S56" s="543">
        <v>0</v>
      </c>
      <c r="T56" s="543">
        <v>0</v>
      </c>
      <c r="U56" s="543">
        <v>0</v>
      </c>
      <c r="V56" s="543">
        <v>0</v>
      </c>
      <c r="W56" s="543">
        <v>0</v>
      </c>
      <c r="X56" s="543">
        <v>0</v>
      </c>
      <c r="Y56" s="543">
        <v>0</v>
      </c>
      <c r="Z56" s="543">
        <v>0</v>
      </c>
      <c r="AA56" s="543">
        <v>0</v>
      </c>
      <c r="AB56" s="543">
        <v>0</v>
      </c>
      <c r="AC56" s="543">
        <v>0</v>
      </c>
      <c r="AD56" s="32" t="s">
        <v>187</v>
      </c>
      <c r="AE56" s="32"/>
      <c r="AF56" s="32"/>
      <c r="AG56" s="543"/>
      <c r="AH56" s="543"/>
      <c r="AI56" s="543"/>
      <c r="AJ56" s="543">
        <v>0</v>
      </c>
      <c r="AK56" s="543">
        <v>0</v>
      </c>
      <c r="AL56" s="543">
        <v>0</v>
      </c>
      <c r="AM56" s="543">
        <v>0</v>
      </c>
      <c r="AN56" s="543">
        <v>0</v>
      </c>
      <c r="AO56" s="543">
        <v>0</v>
      </c>
      <c r="AP56" s="543">
        <v>0</v>
      </c>
      <c r="AQ56" s="543">
        <v>0</v>
      </c>
      <c r="AR56" s="543">
        <v>0</v>
      </c>
      <c r="AS56" s="543">
        <v>0</v>
      </c>
      <c r="AT56" s="543">
        <v>0</v>
      </c>
      <c r="AU56" s="543">
        <v>0</v>
      </c>
      <c r="AV56" s="543">
        <v>0</v>
      </c>
      <c r="AW56" s="543">
        <v>0</v>
      </c>
      <c r="AX56" s="543">
        <v>0</v>
      </c>
    </row>
    <row r="57" spans="1:51" s="24" customFormat="1" ht="90.75" hidden="1" customHeight="1" x14ac:dyDescent="0.2">
      <c r="B57" s="25"/>
      <c r="C57" s="26"/>
      <c r="D57" s="27"/>
      <c r="E57" s="28"/>
      <c r="F57" s="29"/>
      <c r="G57" s="30"/>
      <c r="H57" s="119"/>
      <c r="I57" s="120"/>
      <c r="J57" s="543"/>
      <c r="K57" s="25"/>
      <c r="L57" s="543"/>
      <c r="M57" s="543">
        <v>0</v>
      </c>
      <c r="N57" s="543"/>
      <c r="O57" s="543">
        <v>0</v>
      </c>
      <c r="P57" s="543">
        <v>0</v>
      </c>
      <c r="Q57" s="543">
        <v>0</v>
      </c>
      <c r="R57" s="543">
        <v>0</v>
      </c>
      <c r="S57" s="543">
        <v>0</v>
      </c>
      <c r="T57" s="543">
        <v>0</v>
      </c>
      <c r="U57" s="543">
        <v>0</v>
      </c>
      <c r="V57" s="543">
        <v>0</v>
      </c>
      <c r="W57" s="543">
        <v>0</v>
      </c>
      <c r="X57" s="543">
        <v>0</v>
      </c>
      <c r="Y57" s="543">
        <v>0</v>
      </c>
      <c r="Z57" s="543">
        <v>0</v>
      </c>
      <c r="AA57" s="543">
        <v>0</v>
      </c>
      <c r="AB57" s="543">
        <v>0</v>
      </c>
      <c r="AC57" s="543">
        <v>0</v>
      </c>
      <c r="AD57" s="32" t="s">
        <v>187</v>
      </c>
      <c r="AE57" s="32"/>
      <c r="AF57" s="32"/>
      <c r="AG57" s="543"/>
      <c r="AH57" s="543"/>
      <c r="AI57" s="543"/>
      <c r="AJ57" s="543">
        <v>0</v>
      </c>
      <c r="AK57" s="543">
        <v>0</v>
      </c>
      <c r="AL57" s="543">
        <v>0</v>
      </c>
      <c r="AM57" s="543">
        <v>0</v>
      </c>
      <c r="AN57" s="543">
        <v>0</v>
      </c>
      <c r="AO57" s="543">
        <v>0</v>
      </c>
      <c r="AP57" s="543">
        <v>0</v>
      </c>
      <c r="AQ57" s="543">
        <v>0</v>
      </c>
      <c r="AR57" s="543">
        <v>0</v>
      </c>
      <c r="AS57" s="543">
        <v>0</v>
      </c>
      <c r="AT57" s="543">
        <v>0</v>
      </c>
      <c r="AU57" s="543">
        <v>0</v>
      </c>
      <c r="AV57" s="543">
        <v>0</v>
      </c>
      <c r="AW57" s="543">
        <v>0</v>
      </c>
      <c r="AX57" s="543">
        <v>0</v>
      </c>
    </row>
    <row r="58" spans="1:51" s="24" customFormat="1" ht="0.75" hidden="1" customHeight="1" x14ac:dyDescent="0.2">
      <c r="B58" s="25"/>
      <c r="C58" s="26"/>
      <c r="D58" s="27"/>
      <c r="E58" s="28"/>
      <c r="F58" s="29"/>
      <c r="G58" s="30"/>
      <c r="H58" s="119"/>
      <c r="I58" s="120"/>
      <c r="J58" s="543"/>
      <c r="K58" s="25"/>
      <c r="L58" s="543"/>
      <c r="M58" s="543">
        <v>0</v>
      </c>
      <c r="N58" s="543"/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32" t="s">
        <v>187</v>
      </c>
      <c r="AE58" s="32"/>
      <c r="AF58" s="32"/>
      <c r="AG58" s="543"/>
      <c r="AH58" s="543"/>
      <c r="AI58" s="543"/>
      <c r="AJ58" s="543">
        <v>0</v>
      </c>
      <c r="AK58" s="543">
        <v>0</v>
      </c>
      <c r="AL58" s="543">
        <v>0</v>
      </c>
      <c r="AM58" s="543">
        <v>0</v>
      </c>
      <c r="AN58" s="543">
        <v>0</v>
      </c>
      <c r="AO58" s="543">
        <v>0</v>
      </c>
      <c r="AP58" s="543">
        <v>0</v>
      </c>
      <c r="AQ58" s="543">
        <v>0</v>
      </c>
      <c r="AR58" s="543">
        <v>0</v>
      </c>
      <c r="AS58" s="543">
        <v>0</v>
      </c>
      <c r="AT58" s="543">
        <v>0</v>
      </c>
      <c r="AU58" s="543">
        <v>0</v>
      </c>
      <c r="AV58" s="543">
        <v>0</v>
      </c>
      <c r="AW58" s="543">
        <v>0</v>
      </c>
      <c r="AX58" s="543">
        <v>0</v>
      </c>
    </row>
    <row r="59" spans="1:51" s="24" customFormat="1" ht="90.75" hidden="1" customHeight="1" x14ac:dyDescent="0.2">
      <c r="B59" s="25"/>
      <c r="C59" s="26"/>
      <c r="D59" s="27"/>
      <c r="E59" s="28"/>
      <c r="F59" s="29"/>
      <c r="G59" s="30"/>
      <c r="H59" s="119"/>
      <c r="I59" s="120"/>
      <c r="J59" s="543"/>
      <c r="K59" s="25"/>
      <c r="L59" s="543"/>
      <c r="M59" s="543">
        <v>0</v>
      </c>
      <c r="N59" s="543"/>
      <c r="O59" s="543">
        <v>0</v>
      </c>
      <c r="P59" s="543">
        <v>0</v>
      </c>
      <c r="Q59" s="543">
        <v>0</v>
      </c>
      <c r="R59" s="543">
        <v>0</v>
      </c>
      <c r="S59" s="543">
        <v>0</v>
      </c>
      <c r="T59" s="543">
        <v>0</v>
      </c>
      <c r="U59" s="543">
        <v>0</v>
      </c>
      <c r="V59" s="543">
        <v>0</v>
      </c>
      <c r="W59" s="543">
        <v>0</v>
      </c>
      <c r="X59" s="543">
        <v>0</v>
      </c>
      <c r="Y59" s="543">
        <v>0</v>
      </c>
      <c r="Z59" s="543">
        <v>0</v>
      </c>
      <c r="AA59" s="543">
        <v>0</v>
      </c>
      <c r="AB59" s="543">
        <v>0</v>
      </c>
      <c r="AC59" s="543">
        <v>0</v>
      </c>
      <c r="AD59" s="32" t="s">
        <v>187</v>
      </c>
      <c r="AE59" s="32"/>
      <c r="AF59" s="32"/>
      <c r="AG59" s="543"/>
      <c r="AH59" s="543"/>
      <c r="AI59" s="543"/>
      <c r="AJ59" s="543">
        <v>0</v>
      </c>
      <c r="AK59" s="543">
        <v>0</v>
      </c>
      <c r="AL59" s="543">
        <v>0</v>
      </c>
      <c r="AM59" s="543">
        <v>0</v>
      </c>
      <c r="AN59" s="543">
        <v>0</v>
      </c>
      <c r="AO59" s="543">
        <v>0</v>
      </c>
      <c r="AP59" s="543">
        <v>0</v>
      </c>
      <c r="AQ59" s="543">
        <v>0</v>
      </c>
      <c r="AR59" s="543">
        <v>0</v>
      </c>
      <c r="AS59" s="543">
        <v>0</v>
      </c>
      <c r="AT59" s="543">
        <v>0</v>
      </c>
      <c r="AU59" s="543">
        <v>0</v>
      </c>
      <c r="AV59" s="543">
        <v>0</v>
      </c>
      <c r="AW59" s="543">
        <v>0</v>
      </c>
      <c r="AX59" s="543">
        <v>0</v>
      </c>
    </row>
    <row r="60" spans="1:51" s="33" customFormat="1" ht="90.75" hidden="1" customHeight="1" x14ac:dyDescent="0.2">
      <c r="A60" s="24"/>
      <c r="B60" s="25"/>
      <c r="C60" s="26"/>
      <c r="D60" s="27"/>
      <c r="E60" s="28"/>
      <c r="F60" s="29"/>
      <c r="G60" s="30"/>
      <c r="H60" s="119"/>
      <c r="I60" s="120"/>
      <c r="J60" s="543"/>
      <c r="K60" s="25"/>
      <c r="L60" s="543"/>
      <c r="M60" s="543">
        <v>0</v>
      </c>
      <c r="N60" s="543"/>
      <c r="O60" s="543">
        <v>0</v>
      </c>
      <c r="P60" s="543">
        <v>0</v>
      </c>
      <c r="Q60" s="543">
        <v>0</v>
      </c>
      <c r="R60" s="543">
        <v>0</v>
      </c>
      <c r="S60" s="543">
        <v>0</v>
      </c>
      <c r="T60" s="543">
        <v>0</v>
      </c>
      <c r="U60" s="543">
        <v>0</v>
      </c>
      <c r="V60" s="543">
        <v>0</v>
      </c>
      <c r="W60" s="543">
        <v>0</v>
      </c>
      <c r="X60" s="543">
        <v>0</v>
      </c>
      <c r="Y60" s="543">
        <v>0</v>
      </c>
      <c r="Z60" s="543">
        <v>0</v>
      </c>
      <c r="AA60" s="543">
        <v>0</v>
      </c>
      <c r="AB60" s="543">
        <v>0</v>
      </c>
      <c r="AC60" s="543">
        <v>0</v>
      </c>
      <c r="AD60" s="32" t="s">
        <v>187</v>
      </c>
      <c r="AE60" s="32"/>
      <c r="AF60" s="32"/>
      <c r="AG60" s="543"/>
      <c r="AH60" s="543"/>
      <c r="AI60" s="543"/>
      <c r="AJ60" s="543">
        <v>0</v>
      </c>
      <c r="AK60" s="543">
        <v>0</v>
      </c>
      <c r="AL60" s="543">
        <v>0</v>
      </c>
      <c r="AM60" s="543">
        <v>0</v>
      </c>
      <c r="AN60" s="543">
        <v>0</v>
      </c>
      <c r="AO60" s="543">
        <v>0</v>
      </c>
      <c r="AP60" s="543">
        <v>0</v>
      </c>
      <c r="AQ60" s="543">
        <v>0</v>
      </c>
      <c r="AR60" s="543">
        <v>0</v>
      </c>
      <c r="AS60" s="543">
        <v>0</v>
      </c>
      <c r="AT60" s="543">
        <v>0</v>
      </c>
      <c r="AU60" s="543">
        <v>0</v>
      </c>
      <c r="AV60" s="543">
        <v>0</v>
      </c>
      <c r="AW60" s="543">
        <v>0</v>
      </c>
      <c r="AX60" s="543">
        <v>0</v>
      </c>
    </row>
    <row r="61" spans="1:51" s="33" customFormat="1" ht="21.75" hidden="1" customHeight="1" x14ac:dyDescent="0.2">
      <c r="A61" s="24"/>
      <c r="B61" s="25"/>
      <c r="C61" s="26"/>
      <c r="D61" s="27"/>
      <c r="E61" s="28"/>
      <c r="F61" s="29"/>
      <c r="G61" s="30"/>
      <c r="H61" s="119"/>
      <c r="I61" s="120"/>
      <c r="J61" s="543"/>
      <c r="K61" s="25"/>
      <c r="L61" s="543"/>
      <c r="M61" s="543">
        <v>0</v>
      </c>
      <c r="N61" s="543"/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32" t="s">
        <v>187</v>
      </c>
      <c r="AE61" s="32"/>
      <c r="AF61" s="32"/>
      <c r="AG61" s="543"/>
      <c r="AH61" s="543"/>
      <c r="AI61" s="543"/>
      <c r="AJ61" s="543">
        <v>0</v>
      </c>
      <c r="AK61" s="543">
        <v>0</v>
      </c>
      <c r="AL61" s="543">
        <v>0</v>
      </c>
      <c r="AM61" s="543">
        <v>0</v>
      </c>
      <c r="AN61" s="543">
        <v>0</v>
      </c>
      <c r="AO61" s="543">
        <v>0</v>
      </c>
      <c r="AP61" s="543">
        <v>0</v>
      </c>
      <c r="AQ61" s="543">
        <v>0</v>
      </c>
      <c r="AR61" s="543">
        <v>0</v>
      </c>
      <c r="AS61" s="543">
        <v>0</v>
      </c>
      <c r="AT61" s="543">
        <v>0</v>
      </c>
      <c r="AU61" s="543">
        <v>0</v>
      </c>
      <c r="AV61" s="543">
        <v>0</v>
      </c>
      <c r="AW61" s="543">
        <v>0</v>
      </c>
      <c r="AX61" s="543">
        <v>0</v>
      </c>
    </row>
    <row r="62" spans="1:51" s="33" customFormat="1" ht="90.75" hidden="1" customHeight="1" x14ac:dyDescent="0.2">
      <c r="A62" s="24"/>
      <c r="B62" s="25"/>
      <c r="C62" s="26"/>
      <c r="D62" s="27"/>
      <c r="E62" s="28"/>
      <c r="F62" s="29"/>
      <c r="G62" s="30"/>
      <c r="H62" s="119"/>
      <c r="I62" s="120"/>
      <c r="J62" s="543"/>
      <c r="K62" s="25"/>
      <c r="L62" s="543"/>
      <c r="M62" s="543">
        <v>0</v>
      </c>
      <c r="N62" s="543"/>
      <c r="O62" s="543">
        <v>0</v>
      </c>
      <c r="P62" s="543">
        <v>0</v>
      </c>
      <c r="Q62" s="543">
        <v>0</v>
      </c>
      <c r="R62" s="543">
        <v>0</v>
      </c>
      <c r="S62" s="543">
        <v>0</v>
      </c>
      <c r="T62" s="543">
        <v>0</v>
      </c>
      <c r="U62" s="543">
        <v>0</v>
      </c>
      <c r="V62" s="543">
        <v>0</v>
      </c>
      <c r="W62" s="543">
        <v>0</v>
      </c>
      <c r="X62" s="543">
        <v>0</v>
      </c>
      <c r="Y62" s="543">
        <v>0</v>
      </c>
      <c r="Z62" s="543">
        <v>0</v>
      </c>
      <c r="AA62" s="543">
        <v>0</v>
      </c>
      <c r="AB62" s="543">
        <v>0</v>
      </c>
      <c r="AC62" s="543">
        <v>0</v>
      </c>
      <c r="AD62" s="32" t="s">
        <v>187</v>
      </c>
      <c r="AE62" s="32"/>
      <c r="AF62" s="32"/>
      <c r="AG62" s="543"/>
      <c r="AH62" s="543"/>
      <c r="AI62" s="543"/>
      <c r="AJ62" s="543">
        <v>0</v>
      </c>
      <c r="AK62" s="543">
        <v>0</v>
      </c>
      <c r="AL62" s="543">
        <v>0</v>
      </c>
      <c r="AM62" s="543">
        <v>0</v>
      </c>
      <c r="AN62" s="543">
        <v>0</v>
      </c>
      <c r="AO62" s="543">
        <v>0</v>
      </c>
      <c r="AP62" s="543">
        <v>0</v>
      </c>
      <c r="AQ62" s="543">
        <v>0</v>
      </c>
      <c r="AR62" s="543">
        <v>0</v>
      </c>
      <c r="AS62" s="543">
        <v>0</v>
      </c>
      <c r="AT62" s="543">
        <v>0</v>
      </c>
      <c r="AU62" s="543">
        <v>0</v>
      </c>
      <c r="AV62" s="543">
        <v>0</v>
      </c>
      <c r="AW62" s="543">
        <v>0</v>
      </c>
      <c r="AX62" s="543">
        <v>0</v>
      </c>
    </row>
    <row r="63" spans="1:51" s="33" customFormat="1" ht="90.75" hidden="1" customHeight="1" x14ac:dyDescent="0.2">
      <c r="A63" s="24"/>
      <c r="B63" s="25"/>
      <c r="C63" s="26"/>
      <c r="D63" s="27"/>
      <c r="E63" s="28"/>
      <c r="F63" s="29"/>
      <c r="G63" s="30"/>
      <c r="H63" s="119"/>
      <c r="I63" s="120"/>
      <c r="J63" s="543"/>
      <c r="K63" s="25"/>
      <c r="L63" s="543"/>
      <c r="M63" s="543">
        <v>0</v>
      </c>
      <c r="N63" s="543"/>
      <c r="O63" s="543">
        <v>0</v>
      </c>
      <c r="P63" s="543">
        <v>0</v>
      </c>
      <c r="Q63" s="543">
        <v>0</v>
      </c>
      <c r="R63" s="543">
        <v>0</v>
      </c>
      <c r="S63" s="543">
        <v>0</v>
      </c>
      <c r="T63" s="543">
        <v>0</v>
      </c>
      <c r="U63" s="543">
        <v>0</v>
      </c>
      <c r="V63" s="543">
        <v>0</v>
      </c>
      <c r="W63" s="543">
        <v>0</v>
      </c>
      <c r="X63" s="543">
        <v>0</v>
      </c>
      <c r="Y63" s="543">
        <v>0</v>
      </c>
      <c r="Z63" s="543">
        <v>0</v>
      </c>
      <c r="AA63" s="543">
        <v>0</v>
      </c>
      <c r="AB63" s="543">
        <v>0</v>
      </c>
      <c r="AC63" s="543">
        <v>0</v>
      </c>
      <c r="AD63" s="32" t="s">
        <v>187</v>
      </c>
      <c r="AE63" s="32"/>
      <c r="AF63" s="32"/>
      <c r="AG63" s="543"/>
      <c r="AH63" s="543"/>
      <c r="AI63" s="543"/>
      <c r="AJ63" s="543">
        <v>0</v>
      </c>
      <c r="AK63" s="543">
        <v>0</v>
      </c>
      <c r="AL63" s="543">
        <v>0</v>
      </c>
      <c r="AM63" s="543">
        <v>0</v>
      </c>
      <c r="AN63" s="543">
        <v>0</v>
      </c>
      <c r="AO63" s="543">
        <v>0</v>
      </c>
      <c r="AP63" s="543">
        <v>0</v>
      </c>
      <c r="AQ63" s="543">
        <v>0</v>
      </c>
      <c r="AR63" s="543">
        <v>0</v>
      </c>
      <c r="AS63" s="543">
        <v>0</v>
      </c>
      <c r="AT63" s="543">
        <v>0</v>
      </c>
      <c r="AU63" s="543">
        <v>0</v>
      </c>
      <c r="AV63" s="543">
        <v>0</v>
      </c>
      <c r="AW63" s="543">
        <v>0</v>
      </c>
      <c r="AX63" s="543">
        <v>0</v>
      </c>
    </row>
    <row r="64" spans="1:51" s="24" customFormat="1" ht="90.75" hidden="1" customHeight="1" x14ac:dyDescent="0.2">
      <c r="B64" s="25"/>
      <c r="C64" s="26"/>
      <c r="D64" s="27"/>
      <c r="E64" s="28"/>
      <c r="F64" s="29"/>
      <c r="G64" s="30"/>
      <c r="H64" s="119"/>
      <c r="I64" s="120"/>
      <c r="J64" s="543"/>
      <c r="K64" s="25"/>
      <c r="L64" s="543"/>
      <c r="M64" s="543">
        <v>0</v>
      </c>
      <c r="N64" s="543"/>
      <c r="O64" s="543">
        <v>0</v>
      </c>
      <c r="P64" s="543">
        <v>0</v>
      </c>
      <c r="Q64" s="543">
        <v>0</v>
      </c>
      <c r="R64" s="543">
        <v>0</v>
      </c>
      <c r="S64" s="543">
        <v>0</v>
      </c>
      <c r="T64" s="543">
        <v>0</v>
      </c>
      <c r="U64" s="543">
        <v>0</v>
      </c>
      <c r="V64" s="543">
        <v>0</v>
      </c>
      <c r="W64" s="543">
        <v>0</v>
      </c>
      <c r="X64" s="543">
        <v>0</v>
      </c>
      <c r="Y64" s="543">
        <v>0</v>
      </c>
      <c r="Z64" s="543">
        <v>0</v>
      </c>
      <c r="AA64" s="543">
        <v>0</v>
      </c>
      <c r="AB64" s="543">
        <v>0</v>
      </c>
      <c r="AC64" s="543">
        <v>0</v>
      </c>
      <c r="AD64" s="32" t="s">
        <v>187</v>
      </c>
      <c r="AE64" s="32"/>
      <c r="AF64" s="32"/>
      <c r="AG64" s="543"/>
      <c r="AH64" s="543"/>
      <c r="AI64" s="543"/>
      <c r="AJ64" s="543">
        <v>0</v>
      </c>
      <c r="AK64" s="543">
        <v>0</v>
      </c>
      <c r="AL64" s="543">
        <v>0</v>
      </c>
      <c r="AM64" s="543">
        <v>0</v>
      </c>
      <c r="AN64" s="543">
        <v>0</v>
      </c>
      <c r="AO64" s="543">
        <v>0</v>
      </c>
      <c r="AP64" s="543">
        <v>0</v>
      </c>
      <c r="AQ64" s="543">
        <v>0</v>
      </c>
      <c r="AR64" s="543">
        <v>0</v>
      </c>
      <c r="AS64" s="543">
        <v>0</v>
      </c>
      <c r="AT64" s="543">
        <v>0</v>
      </c>
      <c r="AU64" s="543">
        <v>0</v>
      </c>
      <c r="AV64" s="543">
        <v>0</v>
      </c>
      <c r="AW64" s="543">
        <v>0</v>
      </c>
      <c r="AX64" s="543">
        <v>0</v>
      </c>
    </row>
    <row r="65" spans="1:50" s="24" customFormat="1" ht="90.75" hidden="1" customHeight="1" x14ac:dyDescent="0.2">
      <c r="B65" s="25"/>
      <c r="C65" s="26"/>
      <c r="D65" s="27"/>
      <c r="E65" s="28"/>
      <c r="F65" s="29"/>
      <c r="G65" s="30"/>
      <c r="H65" s="119"/>
      <c r="I65" s="120"/>
      <c r="J65" s="543"/>
      <c r="K65" s="25"/>
      <c r="L65" s="543"/>
      <c r="M65" s="543">
        <v>0</v>
      </c>
      <c r="N65" s="543"/>
      <c r="O65" s="543">
        <v>0</v>
      </c>
      <c r="P65" s="543">
        <v>0</v>
      </c>
      <c r="Q65" s="543">
        <v>0</v>
      </c>
      <c r="R65" s="543">
        <v>0</v>
      </c>
      <c r="S65" s="543">
        <v>0</v>
      </c>
      <c r="T65" s="543">
        <v>0</v>
      </c>
      <c r="U65" s="543">
        <v>0</v>
      </c>
      <c r="V65" s="543">
        <v>0</v>
      </c>
      <c r="W65" s="543">
        <v>0</v>
      </c>
      <c r="X65" s="543">
        <v>0</v>
      </c>
      <c r="Y65" s="543">
        <v>0</v>
      </c>
      <c r="Z65" s="543">
        <v>0</v>
      </c>
      <c r="AA65" s="543">
        <v>0</v>
      </c>
      <c r="AB65" s="543">
        <v>0</v>
      </c>
      <c r="AC65" s="543">
        <v>0</v>
      </c>
      <c r="AD65" s="32" t="s">
        <v>187</v>
      </c>
      <c r="AE65" s="32"/>
      <c r="AF65" s="32"/>
      <c r="AG65" s="543"/>
      <c r="AH65" s="543"/>
      <c r="AI65" s="543"/>
      <c r="AJ65" s="543">
        <v>0</v>
      </c>
      <c r="AK65" s="543">
        <v>0</v>
      </c>
      <c r="AL65" s="543">
        <v>0</v>
      </c>
      <c r="AM65" s="543">
        <v>0</v>
      </c>
      <c r="AN65" s="543">
        <v>0</v>
      </c>
      <c r="AO65" s="543">
        <v>0</v>
      </c>
      <c r="AP65" s="543">
        <v>0</v>
      </c>
      <c r="AQ65" s="543">
        <v>0</v>
      </c>
      <c r="AR65" s="543">
        <v>0</v>
      </c>
      <c r="AS65" s="543">
        <v>0</v>
      </c>
      <c r="AT65" s="543">
        <v>0</v>
      </c>
      <c r="AU65" s="543">
        <v>0</v>
      </c>
      <c r="AV65" s="543">
        <v>0</v>
      </c>
      <c r="AW65" s="543">
        <v>0</v>
      </c>
      <c r="AX65" s="543">
        <v>0</v>
      </c>
    </row>
    <row r="66" spans="1:50" s="24" customFormat="1" ht="90.75" hidden="1" customHeight="1" x14ac:dyDescent="0.2">
      <c r="B66" s="25"/>
      <c r="C66" s="26"/>
      <c r="D66" s="27"/>
      <c r="E66" s="28"/>
      <c r="F66" s="29"/>
      <c r="G66" s="30"/>
      <c r="H66" s="119"/>
      <c r="I66" s="120"/>
      <c r="J66" s="543"/>
      <c r="K66" s="25"/>
      <c r="L66" s="543"/>
      <c r="M66" s="543">
        <v>0</v>
      </c>
      <c r="N66" s="543"/>
      <c r="O66" s="543">
        <v>0</v>
      </c>
      <c r="P66" s="543">
        <v>0</v>
      </c>
      <c r="Q66" s="543">
        <v>0</v>
      </c>
      <c r="R66" s="543">
        <v>0</v>
      </c>
      <c r="S66" s="543">
        <v>0</v>
      </c>
      <c r="T66" s="543">
        <v>0</v>
      </c>
      <c r="U66" s="543">
        <v>0</v>
      </c>
      <c r="V66" s="543">
        <v>0</v>
      </c>
      <c r="W66" s="543">
        <v>0</v>
      </c>
      <c r="X66" s="543">
        <v>0</v>
      </c>
      <c r="Y66" s="543">
        <v>0</v>
      </c>
      <c r="Z66" s="543">
        <v>0</v>
      </c>
      <c r="AA66" s="543">
        <v>0</v>
      </c>
      <c r="AB66" s="543">
        <v>0</v>
      </c>
      <c r="AC66" s="543">
        <v>0</v>
      </c>
      <c r="AD66" s="32" t="s">
        <v>187</v>
      </c>
      <c r="AE66" s="32"/>
      <c r="AF66" s="32"/>
      <c r="AG66" s="543"/>
      <c r="AH66" s="543"/>
      <c r="AI66" s="543"/>
      <c r="AJ66" s="543">
        <v>0</v>
      </c>
      <c r="AK66" s="543">
        <v>0</v>
      </c>
      <c r="AL66" s="543">
        <v>0</v>
      </c>
      <c r="AM66" s="543">
        <v>0</v>
      </c>
      <c r="AN66" s="543">
        <v>0</v>
      </c>
      <c r="AO66" s="543">
        <v>0</v>
      </c>
      <c r="AP66" s="543">
        <v>0</v>
      </c>
      <c r="AQ66" s="543">
        <v>0</v>
      </c>
      <c r="AR66" s="543">
        <v>0</v>
      </c>
      <c r="AS66" s="543">
        <v>0</v>
      </c>
      <c r="AT66" s="543">
        <v>0</v>
      </c>
      <c r="AU66" s="543">
        <v>0</v>
      </c>
      <c r="AV66" s="543">
        <v>0</v>
      </c>
      <c r="AW66" s="543">
        <v>0</v>
      </c>
      <c r="AX66" s="543">
        <v>0</v>
      </c>
    </row>
    <row r="67" spans="1:50" s="24" customFormat="1" ht="1.5" hidden="1" customHeight="1" x14ac:dyDescent="0.2">
      <c r="B67" s="25"/>
      <c r="C67" s="26"/>
      <c r="D67" s="27"/>
      <c r="E67" s="28"/>
      <c r="F67" s="29"/>
      <c r="G67" s="30"/>
      <c r="H67" s="119"/>
      <c r="I67" s="120"/>
      <c r="J67" s="543"/>
      <c r="K67" s="25"/>
      <c r="L67" s="543"/>
      <c r="M67" s="543">
        <v>0</v>
      </c>
      <c r="N67" s="543"/>
      <c r="O67" s="543">
        <v>0</v>
      </c>
      <c r="P67" s="543">
        <v>0</v>
      </c>
      <c r="Q67" s="543">
        <v>0</v>
      </c>
      <c r="R67" s="543">
        <v>0</v>
      </c>
      <c r="S67" s="543">
        <v>0</v>
      </c>
      <c r="T67" s="543">
        <v>0</v>
      </c>
      <c r="U67" s="543">
        <v>0</v>
      </c>
      <c r="V67" s="543">
        <v>0</v>
      </c>
      <c r="W67" s="543">
        <v>0</v>
      </c>
      <c r="X67" s="543">
        <v>0</v>
      </c>
      <c r="Y67" s="543">
        <v>0</v>
      </c>
      <c r="Z67" s="543">
        <v>0</v>
      </c>
      <c r="AA67" s="543">
        <v>0</v>
      </c>
      <c r="AB67" s="543">
        <v>0</v>
      </c>
      <c r="AC67" s="543">
        <v>0</v>
      </c>
      <c r="AD67" s="32" t="s">
        <v>187</v>
      </c>
      <c r="AE67" s="32"/>
      <c r="AF67" s="32"/>
      <c r="AG67" s="543"/>
      <c r="AH67" s="543"/>
      <c r="AI67" s="543"/>
      <c r="AJ67" s="543">
        <v>0</v>
      </c>
      <c r="AK67" s="543">
        <v>0</v>
      </c>
      <c r="AL67" s="543">
        <v>0</v>
      </c>
      <c r="AM67" s="543">
        <v>0</v>
      </c>
      <c r="AN67" s="543">
        <v>0</v>
      </c>
      <c r="AO67" s="543">
        <v>0</v>
      </c>
      <c r="AP67" s="543">
        <v>0</v>
      </c>
      <c r="AQ67" s="543">
        <v>0</v>
      </c>
      <c r="AR67" s="543">
        <v>0</v>
      </c>
      <c r="AS67" s="543">
        <v>0</v>
      </c>
      <c r="AT67" s="543">
        <v>0</v>
      </c>
      <c r="AU67" s="543">
        <v>0</v>
      </c>
      <c r="AV67" s="543">
        <v>0</v>
      </c>
      <c r="AW67" s="543">
        <v>0</v>
      </c>
      <c r="AX67" s="543">
        <v>0</v>
      </c>
    </row>
    <row r="68" spans="1:50" s="33" customFormat="1" ht="95.25" hidden="1" customHeight="1" x14ac:dyDescent="0.2">
      <c r="A68" s="24"/>
      <c r="B68" s="25"/>
      <c r="C68" s="26"/>
      <c r="D68" s="27"/>
      <c r="E68" s="28"/>
      <c r="F68" s="29"/>
      <c r="G68" s="30"/>
      <c r="H68" s="119"/>
      <c r="I68" s="120"/>
      <c r="J68" s="543"/>
      <c r="K68" s="25"/>
      <c r="L68" s="543"/>
      <c r="M68" s="543">
        <v>0</v>
      </c>
      <c r="N68" s="543"/>
      <c r="O68" s="543">
        <v>0</v>
      </c>
      <c r="P68" s="543">
        <v>0</v>
      </c>
      <c r="Q68" s="543">
        <v>0</v>
      </c>
      <c r="R68" s="543">
        <v>0</v>
      </c>
      <c r="S68" s="543">
        <v>0</v>
      </c>
      <c r="T68" s="543">
        <v>0</v>
      </c>
      <c r="U68" s="543">
        <v>0</v>
      </c>
      <c r="V68" s="543">
        <v>0</v>
      </c>
      <c r="W68" s="543">
        <v>0</v>
      </c>
      <c r="X68" s="543">
        <v>0</v>
      </c>
      <c r="Y68" s="543">
        <v>0</v>
      </c>
      <c r="Z68" s="543">
        <v>0</v>
      </c>
      <c r="AA68" s="543">
        <v>0</v>
      </c>
      <c r="AB68" s="543">
        <v>0</v>
      </c>
      <c r="AC68" s="543">
        <v>0</v>
      </c>
      <c r="AD68" s="32" t="s">
        <v>187</v>
      </c>
      <c r="AE68" s="32"/>
      <c r="AF68" s="32"/>
      <c r="AG68" s="543"/>
      <c r="AH68" s="543"/>
      <c r="AI68" s="543"/>
      <c r="AJ68" s="543">
        <v>0</v>
      </c>
      <c r="AK68" s="543">
        <v>0</v>
      </c>
      <c r="AL68" s="543">
        <v>0</v>
      </c>
      <c r="AM68" s="543">
        <v>0</v>
      </c>
      <c r="AN68" s="543">
        <v>0</v>
      </c>
      <c r="AO68" s="543">
        <v>0</v>
      </c>
      <c r="AP68" s="543">
        <v>0</v>
      </c>
      <c r="AQ68" s="543">
        <v>0</v>
      </c>
      <c r="AR68" s="543">
        <v>0</v>
      </c>
      <c r="AS68" s="543">
        <v>0</v>
      </c>
      <c r="AT68" s="543">
        <v>0</v>
      </c>
      <c r="AU68" s="543">
        <v>0</v>
      </c>
      <c r="AV68" s="543">
        <v>0</v>
      </c>
      <c r="AW68" s="543">
        <v>0</v>
      </c>
      <c r="AX68" s="543">
        <v>0</v>
      </c>
    </row>
    <row r="69" spans="1:50" s="33" customFormat="1" ht="95.25" hidden="1" customHeight="1" x14ac:dyDescent="0.2">
      <c r="A69" s="24"/>
      <c r="B69" s="25"/>
      <c r="C69" s="26"/>
      <c r="D69" s="27"/>
      <c r="E69" s="28"/>
      <c r="F69" s="29"/>
      <c r="G69" s="30"/>
      <c r="H69" s="119"/>
      <c r="I69" s="120"/>
      <c r="J69" s="543"/>
      <c r="K69" s="25"/>
      <c r="L69" s="543"/>
      <c r="M69" s="543">
        <v>0</v>
      </c>
      <c r="N69" s="543"/>
      <c r="O69" s="543">
        <v>0</v>
      </c>
      <c r="P69" s="543">
        <v>0</v>
      </c>
      <c r="Q69" s="543">
        <v>0</v>
      </c>
      <c r="R69" s="543">
        <v>0</v>
      </c>
      <c r="S69" s="543">
        <v>0</v>
      </c>
      <c r="T69" s="543">
        <v>0</v>
      </c>
      <c r="U69" s="543">
        <v>0</v>
      </c>
      <c r="V69" s="543">
        <v>0</v>
      </c>
      <c r="W69" s="543">
        <v>0</v>
      </c>
      <c r="X69" s="543">
        <v>0</v>
      </c>
      <c r="Y69" s="543">
        <v>0</v>
      </c>
      <c r="Z69" s="543">
        <v>0</v>
      </c>
      <c r="AA69" s="543">
        <v>0</v>
      </c>
      <c r="AB69" s="543">
        <v>0</v>
      </c>
      <c r="AC69" s="543">
        <v>0</v>
      </c>
      <c r="AD69" s="32" t="s">
        <v>187</v>
      </c>
      <c r="AE69" s="32"/>
      <c r="AF69" s="32"/>
      <c r="AG69" s="543"/>
      <c r="AH69" s="543"/>
      <c r="AI69" s="543"/>
      <c r="AJ69" s="543">
        <v>0</v>
      </c>
      <c r="AK69" s="543">
        <v>0</v>
      </c>
      <c r="AL69" s="543">
        <v>0</v>
      </c>
      <c r="AM69" s="543">
        <v>0</v>
      </c>
      <c r="AN69" s="543">
        <v>0</v>
      </c>
      <c r="AO69" s="543">
        <v>0</v>
      </c>
      <c r="AP69" s="543">
        <v>0</v>
      </c>
      <c r="AQ69" s="543">
        <v>0</v>
      </c>
      <c r="AR69" s="543">
        <v>0</v>
      </c>
      <c r="AS69" s="543">
        <v>0</v>
      </c>
      <c r="AT69" s="543">
        <v>0</v>
      </c>
      <c r="AU69" s="543">
        <v>0</v>
      </c>
      <c r="AV69" s="543">
        <v>0</v>
      </c>
      <c r="AW69" s="543">
        <v>0</v>
      </c>
      <c r="AX69" s="543">
        <v>0</v>
      </c>
    </row>
    <row r="70" spans="1:50" s="33" customFormat="1" ht="95.25" hidden="1" customHeight="1" x14ac:dyDescent="0.2">
      <c r="A70" s="24"/>
      <c r="B70" s="25"/>
      <c r="C70" s="26"/>
      <c r="D70" s="27"/>
      <c r="E70" s="28"/>
      <c r="F70" s="29"/>
      <c r="G70" s="30"/>
      <c r="H70" s="119"/>
      <c r="I70" s="120"/>
      <c r="J70" s="543"/>
      <c r="K70" s="25"/>
      <c r="L70" s="543"/>
      <c r="M70" s="543">
        <v>0</v>
      </c>
      <c r="N70" s="543"/>
      <c r="O70" s="543">
        <v>0</v>
      </c>
      <c r="P70" s="543">
        <v>0</v>
      </c>
      <c r="Q70" s="543">
        <v>0</v>
      </c>
      <c r="R70" s="543">
        <v>0</v>
      </c>
      <c r="S70" s="543">
        <v>0</v>
      </c>
      <c r="T70" s="543">
        <v>0</v>
      </c>
      <c r="U70" s="543">
        <v>0</v>
      </c>
      <c r="V70" s="543">
        <v>0</v>
      </c>
      <c r="W70" s="543">
        <v>0</v>
      </c>
      <c r="X70" s="543">
        <v>0</v>
      </c>
      <c r="Y70" s="543">
        <v>0</v>
      </c>
      <c r="Z70" s="543">
        <v>0</v>
      </c>
      <c r="AA70" s="543">
        <v>0</v>
      </c>
      <c r="AB70" s="543">
        <v>0</v>
      </c>
      <c r="AC70" s="543">
        <v>0</v>
      </c>
      <c r="AD70" s="32" t="s">
        <v>187</v>
      </c>
      <c r="AE70" s="32"/>
      <c r="AF70" s="32"/>
      <c r="AG70" s="543"/>
      <c r="AH70" s="543"/>
      <c r="AI70" s="543"/>
      <c r="AJ70" s="543">
        <v>0</v>
      </c>
      <c r="AK70" s="543">
        <v>0</v>
      </c>
      <c r="AL70" s="543">
        <v>0</v>
      </c>
      <c r="AM70" s="543">
        <v>0</v>
      </c>
      <c r="AN70" s="543">
        <v>0</v>
      </c>
      <c r="AO70" s="543">
        <v>0</v>
      </c>
      <c r="AP70" s="543">
        <v>0</v>
      </c>
      <c r="AQ70" s="543">
        <v>0</v>
      </c>
      <c r="AR70" s="543">
        <v>0</v>
      </c>
      <c r="AS70" s="543">
        <v>0</v>
      </c>
      <c r="AT70" s="543">
        <v>0</v>
      </c>
      <c r="AU70" s="543">
        <v>0</v>
      </c>
      <c r="AV70" s="543">
        <v>0</v>
      </c>
      <c r="AW70" s="543">
        <v>0</v>
      </c>
      <c r="AX70" s="543">
        <v>0</v>
      </c>
    </row>
    <row r="71" spans="1:50" s="24" customFormat="1" ht="95.25" hidden="1" customHeight="1" x14ac:dyDescent="0.2">
      <c r="B71" s="25"/>
      <c r="C71" s="26"/>
      <c r="D71" s="27"/>
      <c r="E71" s="28"/>
      <c r="F71" s="29"/>
      <c r="G71" s="30"/>
      <c r="H71" s="119"/>
      <c r="I71" s="120"/>
      <c r="J71" s="543"/>
      <c r="K71" s="25"/>
      <c r="L71" s="543"/>
      <c r="M71" s="543">
        <v>0</v>
      </c>
      <c r="N71" s="543"/>
      <c r="O71" s="543">
        <v>0</v>
      </c>
      <c r="P71" s="543">
        <v>0</v>
      </c>
      <c r="Q71" s="543">
        <v>0</v>
      </c>
      <c r="R71" s="543">
        <v>0</v>
      </c>
      <c r="S71" s="543">
        <v>0</v>
      </c>
      <c r="T71" s="543">
        <v>0</v>
      </c>
      <c r="U71" s="543">
        <v>0</v>
      </c>
      <c r="V71" s="543">
        <v>0</v>
      </c>
      <c r="W71" s="543">
        <v>0</v>
      </c>
      <c r="X71" s="543">
        <v>0</v>
      </c>
      <c r="Y71" s="543">
        <v>0</v>
      </c>
      <c r="Z71" s="543">
        <v>0</v>
      </c>
      <c r="AA71" s="543">
        <v>0</v>
      </c>
      <c r="AB71" s="543">
        <v>0</v>
      </c>
      <c r="AC71" s="543">
        <v>0</v>
      </c>
      <c r="AD71" s="32" t="s">
        <v>187</v>
      </c>
      <c r="AE71" s="32"/>
      <c r="AF71" s="32"/>
      <c r="AG71" s="543"/>
      <c r="AH71" s="543"/>
      <c r="AI71" s="543"/>
      <c r="AJ71" s="543">
        <v>0</v>
      </c>
      <c r="AK71" s="543">
        <v>0</v>
      </c>
      <c r="AL71" s="543">
        <v>0</v>
      </c>
      <c r="AM71" s="543">
        <v>0</v>
      </c>
      <c r="AN71" s="543">
        <v>0</v>
      </c>
      <c r="AO71" s="543">
        <v>0</v>
      </c>
      <c r="AP71" s="543">
        <v>0</v>
      </c>
      <c r="AQ71" s="543">
        <v>0</v>
      </c>
      <c r="AR71" s="543">
        <v>0</v>
      </c>
      <c r="AS71" s="543">
        <v>0</v>
      </c>
      <c r="AT71" s="543">
        <v>0</v>
      </c>
      <c r="AU71" s="543">
        <v>0</v>
      </c>
      <c r="AV71" s="543">
        <v>0</v>
      </c>
      <c r="AW71" s="543">
        <v>0</v>
      </c>
      <c r="AX71" s="543">
        <v>0</v>
      </c>
    </row>
    <row r="72" spans="1:50" s="24" customFormat="1" ht="95.25" hidden="1" customHeight="1" x14ac:dyDescent="0.2">
      <c r="B72" s="25"/>
      <c r="C72" s="26"/>
      <c r="D72" s="27"/>
      <c r="E72" s="28"/>
      <c r="F72" s="29"/>
      <c r="G72" s="30"/>
      <c r="H72" s="119"/>
      <c r="I72" s="121"/>
      <c r="J72" s="543"/>
      <c r="K72" s="25"/>
      <c r="L72" s="543"/>
      <c r="M72" s="543">
        <v>0</v>
      </c>
      <c r="N72" s="543"/>
      <c r="O72" s="543">
        <v>0</v>
      </c>
      <c r="P72" s="543">
        <v>0</v>
      </c>
      <c r="Q72" s="543">
        <v>0</v>
      </c>
      <c r="R72" s="543">
        <v>0</v>
      </c>
      <c r="S72" s="543">
        <v>0</v>
      </c>
      <c r="T72" s="543">
        <v>0</v>
      </c>
      <c r="U72" s="543">
        <v>0</v>
      </c>
      <c r="V72" s="543">
        <v>0</v>
      </c>
      <c r="W72" s="543">
        <v>0</v>
      </c>
      <c r="X72" s="543">
        <v>0</v>
      </c>
      <c r="Y72" s="543">
        <v>0</v>
      </c>
      <c r="Z72" s="543">
        <v>0</v>
      </c>
      <c r="AA72" s="543">
        <v>0</v>
      </c>
      <c r="AB72" s="543">
        <v>0</v>
      </c>
      <c r="AC72" s="543">
        <v>0</v>
      </c>
      <c r="AD72" s="32"/>
      <c r="AE72" s="32"/>
      <c r="AF72" s="32"/>
      <c r="AG72" s="543"/>
      <c r="AH72" s="543"/>
      <c r="AI72" s="543"/>
      <c r="AJ72" s="543">
        <v>0</v>
      </c>
      <c r="AK72" s="543">
        <v>0</v>
      </c>
      <c r="AL72" s="543">
        <v>0</v>
      </c>
      <c r="AM72" s="543">
        <v>0</v>
      </c>
      <c r="AN72" s="543">
        <v>0</v>
      </c>
      <c r="AO72" s="543">
        <v>0</v>
      </c>
      <c r="AP72" s="543">
        <v>0</v>
      </c>
      <c r="AQ72" s="543">
        <v>0</v>
      </c>
      <c r="AR72" s="543">
        <v>0</v>
      </c>
      <c r="AS72" s="543">
        <v>0</v>
      </c>
      <c r="AT72" s="543">
        <v>0</v>
      </c>
      <c r="AU72" s="543">
        <v>0</v>
      </c>
      <c r="AV72" s="543">
        <v>0</v>
      </c>
      <c r="AW72" s="543">
        <v>0</v>
      </c>
      <c r="AX72" s="543">
        <v>0</v>
      </c>
    </row>
    <row r="73" spans="1:50" s="33" customFormat="1" ht="9" hidden="1" customHeight="1" x14ac:dyDescent="0.2">
      <c r="A73" s="24"/>
      <c r="B73" s="25"/>
      <c r="C73" s="26"/>
      <c r="D73" s="27"/>
      <c r="E73" s="28"/>
      <c r="F73" s="29"/>
      <c r="G73" s="30"/>
      <c r="H73" s="119"/>
      <c r="I73" s="120"/>
      <c r="J73" s="543"/>
      <c r="K73" s="25"/>
      <c r="L73" s="543"/>
      <c r="M73" s="543">
        <v>0</v>
      </c>
      <c r="N73" s="543"/>
      <c r="O73" s="543">
        <v>0</v>
      </c>
      <c r="P73" s="543">
        <v>0</v>
      </c>
      <c r="Q73" s="543">
        <v>0</v>
      </c>
      <c r="R73" s="543">
        <v>0</v>
      </c>
      <c r="S73" s="543">
        <v>0</v>
      </c>
      <c r="T73" s="543">
        <v>0</v>
      </c>
      <c r="U73" s="543">
        <v>0</v>
      </c>
      <c r="V73" s="543">
        <v>0</v>
      </c>
      <c r="W73" s="543">
        <v>0</v>
      </c>
      <c r="X73" s="543">
        <v>0</v>
      </c>
      <c r="Y73" s="543">
        <v>0</v>
      </c>
      <c r="Z73" s="543">
        <v>0</v>
      </c>
      <c r="AA73" s="543">
        <v>0</v>
      </c>
      <c r="AB73" s="543">
        <v>0</v>
      </c>
      <c r="AC73" s="543">
        <v>0</v>
      </c>
      <c r="AD73" s="32" t="s">
        <v>187</v>
      </c>
      <c r="AE73" s="32"/>
      <c r="AF73" s="32"/>
      <c r="AG73" s="543"/>
      <c r="AH73" s="543"/>
      <c r="AI73" s="543"/>
      <c r="AJ73" s="543">
        <v>0</v>
      </c>
      <c r="AK73" s="543">
        <v>0</v>
      </c>
      <c r="AL73" s="543">
        <v>0</v>
      </c>
      <c r="AM73" s="543">
        <v>0</v>
      </c>
      <c r="AN73" s="543">
        <v>0</v>
      </c>
      <c r="AO73" s="543">
        <v>0</v>
      </c>
      <c r="AP73" s="543">
        <v>0</v>
      </c>
      <c r="AQ73" s="543">
        <v>0</v>
      </c>
      <c r="AR73" s="543">
        <v>0</v>
      </c>
      <c r="AS73" s="543">
        <v>0</v>
      </c>
      <c r="AT73" s="543">
        <v>0</v>
      </c>
      <c r="AU73" s="543">
        <v>0</v>
      </c>
      <c r="AV73" s="543">
        <v>0</v>
      </c>
      <c r="AW73" s="543">
        <v>0</v>
      </c>
      <c r="AX73" s="543">
        <v>0</v>
      </c>
    </row>
    <row r="74" spans="1:50" s="24" customFormat="1" ht="95.25" hidden="1" customHeight="1" x14ac:dyDescent="0.2">
      <c r="B74" s="25"/>
      <c r="C74" s="26"/>
      <c r="D74" s="27"/>
      <c r="E74" s="28"/>
      <c r="F74" s="29"/>
      <c r="G74" s="30"/>
      <c r="H74" s="119"/>
      <c r="I74" s="120"/>
      <c r="J74" s="543"/>
      <c r="K74" s="25"/>
      <c r="L74" s="543"/>
      <c r="M74" s="543">
        <v>0</v>
      </c>
      <c r="N74" s="543"/>
      <c r="O74" s="543">
        <v>0</v>
      </c>
      <c r="P74" s="543">
        <v>0</v>
      </c>
      <c r="Q74" s="543">
        <v>0</v>
      </c>
      <c r="R74" s="543">
        <v>0</v>
      </c>
      <c r="S74" s="543">
        <v>0</v>
      </c>
      <c r="T74" s="543">
        <v>0</v>
      </c>
      <c r="U74" s="543">
        <v>0</v>
      </c>
      <c r="V74" s="543">
        <v>0</v>
      </c>
      <c r="W74" s="543">
        <v>0</v>
      </c>
      <c r="X74" s="543">
        <v>0</v>
      </c>
      <c r="Y74" s="543">
        <v>0</v>
      </c>
      <c r="Z74" s="543">
        <v>0</v>
      </c>
      <c r="AA74" s="543">
        <v>0</v>
      </c>
      <c r="AB74" s="543">
        <v>0</v>
      </c>
      <c r="AC74" s="543">
        <v>0</v>
      </c>
      <c r="AD74" s="32" t="s">
        <v>187</v>
      </c>
      <c r="AE74" s="32"/>
      <c r="AF74" s="32"/>
      <c r="AG74" s="543"/>
      <c r="AH74" s="543"/>
      <c r="AI74" s="543"/>
      <c r="AJ74" s="543">
        <v>0</v>
      </c>
      <c r="AK74" s="543">
        <v>0</v>
      </c>
      <c r="AL74" s="543">
        <v>0</v>
      </c>
      <c r="AM74" s="543">
        <v>0</v>
      </c>
      <c r="AN74" s="543">
        <v>0</v>
      </c>
      <c r="AO74" s="543">
        <v>0</v>
      </c>
      <c r="AP74" s="543">
        <v>0</v>
      </c>
      <c r="AQ74" s="543">
        <v>0</v>
      </c>
      <c r="AR74" s="543">
        <v>0</v>
      </c>
      <c r="AS74" s="543">
        <v>0</v>
      </c>
      <c r="AT74" s="543">
        <v>0</v>
      </c>
      <c r="AU74" s="543">
        <v>0</v>
      </c>
      <c r="AV74" s="543">
        <v>0</v>
      </c>
      <c r="AW74" s="543">
        <v>0</v>
      </c>
      <c r="AX74" s="543">
        <v>0</v>
      </c>
    </row>
    <row r="75" spans="1:50" s="24" customFormat="1" ht="94.5" hidden="1" customHeight="1" x14ac:dyDescent="0.2">
      <c r="B75" s="25"/>
      <c r="C75" s="26"/>
      <c r="D75" s="27"/>
      <c r="E75" s="28"/>
      <c r="F75" s="29"/>
      <c r="G75" s="30"/>
      <c r="H75" s="119"/>
      <c r="I75" s="120"/>
      <c r="J75" s="543"/>
      <c r="K75" s="25"/>
      <c r="L75" s="543"/>
      <c r="M75" s="543">
        <v>0</v>
      </c>
      <c r="N75" s="543"/>
      <c r="O75" s="543">
        <v>0</v>
      </c>
      <c r="P75" s="543">
        <v>0</v>
      </c>
      <c r="Q75" s="543">
        <v>0</v>
      </c>
      <c r="R75" s="543">
        <v>0</v>
      </c>
      <c r="S75" s="543">
        <v>0</v>
      </c>
      <c r="T75" s="543">
        <v>0</v>
      </c>
      <c r="U75" s="543">
        <v>0</v>
      </c>
      <c r="V75" s="543">
        <v>0</v>
      </c>
      <c r="W75" s="543">
        <v>0</v>
      </c>
      <c r="X75" s="543">
        <v>0</v>
      </c>
      <c r="Y75" s="543">
        <v>0</v>
      </c>
      <c r="Z75" s="543">
        <v>0</v>
      </c>
      <c r="AA75" s="543">
        <v>0</v>
      </c>
      <c r="AB75" s="543">
        <v>0</v>
      </c>
      <c r="AC75" s="543">
        <v>0</v>
      </c>
      <c r="AD75" s="32" t="s">
        <v>187</v>
      </c>
      <c r="AE75" s="32"/>
      <c r="AF75" s="32"/>
      <c r="AG75" s="543"/>
      <c r="AH75" s="543"/>
      <c r="AI75" s="543"/>
      <c r="AJ75" s="543">
        <v>0</v>
      </c>
      <c r="AK75" s="543">
        <v>0</v>
      </c>
      <c r="AL75" s="543">
        <v>0</v>
      </c>
      <c r="AM75" s="543">
        <v>0</v>
      </c>
      <c r="AN75" s="543">
        <v>0</v>
      </c>
      <c r="AO75" s="543">
        <v>0</v>
      </c>
      <c r="AP75" s="543">
        <v>0</v>
      </c>
      <c r="AQ75" s="543">
        <v>0</v>
      </c>
      <c r="AR75" s="543">
        <v>0</v>
      </c>
      <c r="AS75" s="543">
        <v>0</v>
      </c>
      <c r="AT75" s="543">
        <v>0</v>
      </c>
      <c r="AU75" s="543">
        <v>0</v>
      </c>
      <c r="AV75" s="543">
        <v>0</v>
      </c>
      <c r="AW75" s="543">
        <v>0</v>
      </c>
      <c r="AX75" s="543">
        <v>0</v>
      </c>
    </row>
    <row r="76" spans="1:50" s="33" customFormat="1" ht="94.5" hidden="1" customHeight="1" x14ac:dyDescent="0.2">
      <c r="A76" s="24"/>
      <c r="B76" s="25"/>
      <c r="C76" s="26"/>
      <c r="D76" s="27"/>
      <c r="E76" s="28"/>
      <c r="F76" s="29"/>
      <c r="G76" s="30"/>
      <c r="H76" s="119"/>
      <c r="I76" s="120"/>
      <c r="J76" s="543"/>
      <c r="K76" s="25"/>
      <c r="L76" s="543"/>
      <c r="M76" s="543">
        <v>0</v>
      </c>
      <c r="N76" s="543"/>
      <c r="O76" s="543">
        <v>0</v>
      </c>
      <c r="P76" s="543">
        <v>0</v>
      </c>
      <c r="Q76" s="543">
        <v>0</v>
      </c>
      <c r="R76" s="543">
        <v>0</v>
      </c>
      <c r="S76" s="543">
        <v>0</v>
      </c>
      <c r="T76" s="543">
        <v>0</v>
      </c>
      <c r="U76" s="543">
        <v>0</v>
      </c>
      <c r="V76" s="543">
        <v>0</v>
      </c>
      <c r="W76" s="543">
        <v>0</v>
      </c>
      <c r="X76" s="543">
        <v>0</v>
      </c>
      <c r="Y76" s="543">
        <v>0</v>
      </c>
      <c r="Z76" s="543">
        <v>0</v>
      </c>
      <c r="AA76" s="543">
        <v>0</v>
      </c>
      <c r="AB76" s="543">
        <v>0</v>
      </c>
      <c r="AC76" s="543">
        <v>0</v>
      </c>
      <c r="AD76" s="32"/>
      <c r="AE76" s="32"/>
      <c r="AF76" s="32"/>
      <c r="AG76" s="543"/>
      <c r="AH76" s="543"/>
      <c r="AI76" s="543"/>
      <c r="AJ76" s="543">
        <v>0</v>
      </c>
      <c r="AK76" s="543">
        <v>0</v>
      </c>
      <c r="AL76" s="543">
        <v>0</v>
      </c>
      <c r="AM76" s="543">
        <v>0</v>
      </c>
      <c r="AN76" s="543">
        <v>0</v>
      </c>
      <c r="AO76" s="543">
        <v>0</v>
      </c>
      <c r="AP76" s="543">
        <v>0</v>
      </c>
      <c r="AQ76" s="543">
        <v>0</v>
      </c>
      <c r="AR76" s="543">
        <v>0</v>
      </c>
      <c r="AS76" s="543">
        <v>0</v>
      </c>
      <c r="AT76" s="543">
        <v>0</v>
      </c>
      <c r="AU76" s="543">
        <v>0</v>
      </c>
      <c r="AV76" s="543">
        <v>0</v>
      </c>
      <c r="AW76" s="543">
        <v>0</v>
      </c>
      <c r="AX76" s="543">
        <v>0</v>
      </c>
    </row>
    <row r="77" spans="1:50" s="33" customFormat="1" ht="30" hidden="1" x14ac:dyDescent="0.2">
      <c r="A77" s="24"/>
      <c r="B77" s="25"/>
      <c r="C77" s="26"/>
      <c r="D77" s="27"/>
      <c r="E77" s="28"/>
      <c r="F77" s="29"/>
      <c r="G77" s="30"/>
      <c r="H77" s="119"/>
      <c r="I77" s="120"/>
      <c r="J77" s="543"/>
      <c r="K77" s="25"/>
      <c r="L77" s="543"/>
      <c r="M77" s="543">
        <v>0</v>
      </c>
      <c r="N77" s="543"/>
      <c r="O77" s="543">
        <v>0</v>
      </c>
      <c r="P77" s="543">
        <v>0</v>
      </c>
      <c r="Q77" s="543">
        <v>0</v>
      </c>
      <c r="R77" s="543">
        <v>0</v>
      </c>
      <c r="S77" s="543">
        <v>0</v>
      </c>
      <c r="T77" s="543">
        <v>0</v>
      </c>
      <c r="U77" s="543">
        <v>0</v>
      </c>
      <c r="V77" s="543">
        <v>0</v>
      </c>
      <c r="W77" s="543">
        <v>0</v>
      </c>
      <c r="X77" s="543">
        <v>0</v>
      </c>
      <c r="Y77" s="543">
        <v>0</v>
      </c>
      <c r="Z77" s="543">
        <v>0</v>
      </c>
      <c r="AA77" s="543">
        <v>0</v>
      </c>
      <c r="AB77" s="543">
        <v>0</v>
      </c>
      <c r="AC77" s="543">
        <v>0</v>
      </c>
      <c r="AD77" s="32" t="s">
        <v>187</v>
      </c>
      <c r="AE77" s="32"/>
      <c r="AF77" s="32"/>
      <c r="AG77" s="543"/>
      <c r="AH77" s="543"/>
      <c r="AI77" s="543"/>
      <c r="AJ77" s="543">
        <v>0</v>
      </c>
      <c r="AK77" s="543">
        <v>0</v>
      </c>
      <c r="AL77" s="543">
        <v>0</v>
      </c>
      <c r="AM77" s="543">
        <v>0</v>
      </c>
      <c r="AN77" s="543">
        <v>0</v>
      </c>
      <c r="AO77" s="543">
        <v>0</v>
      </c>
      <c r="AP77" s="543">
        <v>0</v>
      </c>
      <c r="AQ77" s="543">
        <v>0</v>
      </c>
      <c r="AR77" s="543">
        <v>0</v>
      </c>
      <c r="AS77" s="543">
        <v>0</v>
      </c>
      <c r="AT77" s="543">
        <v>0</v>
      </c>
      <c r="AU77" s="543">
        <v>0</v>
      </c>
      <c r="AV77" s="543">
        <v>0</v>
      </c>
      <c r="AW77" s="543">
        <v>0</v>
      </c>
      <c r="AX77" s="543">
        <v>0</v>
      </c>
    </row>
    <row r="78" spans="1:50" s="24" customFormat="1" ht="95.1" customHeight="1" x14ac:dyDescent="0.2">
      <c r="B78" s="713" t="s">
        <v>920</v>
      </c>
      <c r="C78" s="714"/>
      <c r="D78" s="714"/>
      <c r="E78" s="714"/>
      <c r="F78" s="714"/>
      <c r="G78" s="714"/>
      <c r="H78" s="714"/>
      <c r="I78" s="714"/>
      <c r="J78" s="715"/>
      <c r="K78" s="25"/>
      <c r="L78" s="543">
        <v>0</v>
      </c>
      <c r="M78" s="543">
        <v>0</v>
      </c>
      <c r="N78" s="543">
        <v>0</v>
      </c>
      <c r="O78" s="543">
        <v>0</v>
      </c>
      <c r="P78" s="543">
        <v>0</v>
      </c>
      <c r="Q78" s="543">
        <v>0</v>
      </c>
      <c r="R78" s="543">
        <v>0</v>
      </c>
      <c r="S78" s="543">
        <v>0</v>
      </c>
      <c r="T78" s="543">
        <v>0</v>
      </c>
      <c r="U78" s="543">
        <v>0</v>
      </c>
      <c r="V78" s="543">
        <v>0</v>
      </c>
      <c r="W78" s="543">
        <v>0</v>
      </c>
      <c r="X78" s="543">
        <v>0</v>
      </c>
      <c r="Y78" s="543">
        <v>0</v>
      </c>
      <c r="Z78" s="543">
        <v>0</v>
      </c>
      <c r="AA78" s="543">
        <v>0</v>
      </c>
      <c r="AB78" s="543">
        <v>0</v>
      </c>
      <c r="AC78" s="543">
        <v>0</v>
      </c>
      <c r="AD78" s="55" t="s">
        <v>896</v>
      </c>
      <c r="AE78" s="55" t="s">
        <v>919</v>
      </c>
      <c r="AF78" s="55" t="s">
        <v>919</v>
      </c>
      <c r="AG78" s="543">
        <v>0</v>
      </c>
      <c r="AH78" s="543"/>
      <c r="AI78" s="543">
        <v>0</v>
      </c>
      <c r="AJ78" s="543">
        <v>0</v>
      </c>
      <c r="AK78" s="543">
        <v>0</v>
      </c>
      <c r="AL78" s="543">
        <v>0</v>
      </c>
      <c r="AM78" s="543">
        <v>0</v>
      </c>
      <c r="AN78" s="543">
        <v>0</v>
      </c>
      <c r="AO78" s="543">
        <v>0</v>
      </c>
      <c r="AP78" s="543">
        <v>0</v>
      </c>
      <c r="AQ78" s="543">
        <v>0</v>
      </c>
      <c r="AR78" s="543">
        <v>0</v>
      </c>
      <c r="AS78" s="543">
        <v>0</v>
      </c>
      <c r="AT78" s="543">
        <v>0</v>
      </c>
      <c r="AU78" s="543">
        <v>0</v>
      </c>
      <c r="AV78" s="543">
        <v>0</v>
      </c>
      <c r="AW78" s="543">
        <v>0</v>
      </c>
      <c r="AX78" s="543">
        <v>0</v>
      </c>
    </row>
    <row r="79" spans="1:50" s="38" customFormat="1" x14ac:dyDescent="0.2">
      <c r="A79" s="24"/>
      <c r="G79" s="39"/>
      <c r="H79" s="40"/>
      <c r="I79" s="39"/>
      <c r="L79" s="41">
        <f t="shared" ref="L79:AX79" si="0">SUM(L15:L78)</f>
        <v>928700</v>
      </c>
      <c r="M79" s="41">
        <f t="shared" si="0"/>
        <v>0</v>
      </c>
      <c r="N79" s="41">
        <f t="shared" si="0"/>
        <v>928700</v>
      </c>
      <c r="O79" s="41">
        <f t="shared" si="0"/>
        <v>0</v>
      </c>
      <c r="P79" s="41">
        <f t="shared" si="0"/>
        <v>0</v>
      </c>
      <c r="Q79" s="41">
        <f t="shared" si="0"/>
        <v>0</v>
      </c>
      <c r="R79" s="41">
        <f t="shared" si="0"/>
        <v>0</v>
      </c>
      <c r="S79" s="41">
        <f t="shared" si="0"/>
        <v>0</v>
      </c>
      <c r="T79" s="41">
        <f t="shared" si="0"/>
        <v>0</v>
      </c>
      <c r="U79" s="41">
        <f t="shared" si="0"/>
        <v>0</v>
      </c>
      <c r="V79" s="41">
        <f t="shared" si="0"/>
        <v>0</v>
      </c>
      <c r="W79" s="41">
        <f t="shared" si="0"/>
        <v>0</v>
      </c>
      <c r="X79" s="41">
        <f t="shared" si="0"/>
        <v>0</v>
      </c>
      <c r="Y79" s="41">
        <f t="shared" si="0"/>
        <v>0</v>
      </c>
      <c r="Z79" s="41">
        <f t="shared" si="0"/>
        <v>0</v>
      </c>
      <c r="AA79" s="41">
        <f t="shared" si="0"/>
        <v>0</v>
      </c>
      <c r="AB79" s="41">
        <f t="shared" si="0"/>
        <v>0</v>
      </c>
      <c r="AC79" s="41">
        <f t="shared" si="0"/>
        <v>0</v>
      </c>
      <c r="AD79" s="41">
        <f t="shared" si="0"/>
        <v>0</v>
      </c>
      <c r="AE79" s="41">
        <f t="shared" si="0"/>
        <v>0</v>
      </c>
      <c r="AF79" s="41">
        <f t="shared" si="0"/>
        <v>0</v>
      </c>
      <c r="AG79" s="544">
        <f>SUM(AG15:AG78)</f>
        <v>904289</v>
      </c>
      <c r="AH79" s="41">
        <f t="shared" si="0"/>
        <v>0</v>
      </c>
      <c r="AI79" s="545">
        <f>SUM(AI15:AI78)</f>
        <v>904289</v>
      </c>
      <c r="AJ79" s="41">
        <f t="shared" si="0"/>
        <v>0</v>
      </c>
      <c r="AK79" s="41">
        <f t="shared" si="0"/>
        <v>0</v>
      </c>
      <c r="AL79" s="41">
        <f t="shared" si="0"/>
        <v>0</v>
      </c>
      <c r="AM79" s="41">
        <f t="shared" si="0"/>
        <v>0</v>
      </c>
      <c r="AN79" s="41">
        <f t="shared" si="0"/>
        <v>0</v>
      </c>
      <c r="AO79" s="41">
        <f t="shared" si="0"/>
        <v>0</v>
      </c>
      <c r="AP79" s="41">
        <f t="shared" si="0"/>
        <v>0</v>
      </c>
      <c r="AQ79" s="41">
        <f t="shared" si="0"/>
        <v>0</v>
      </c>
      <c r="AR79" s="41">
        <f t="shared" si="0"/>
        <v>0</v>
      </c>
      <c r="AS79" s="41">
        <f t="shared" si="0"/>
        <v>0</v>
      </c>
      <c r="AT79" s="41">
        <f t="shared" si="0"/>
        <v>0</v>
      </c>
      <c r="AU79" s="41">
        <f t="shared" si="0"/>
        <v>0</v>
      </c>
      <c r="AV79" s="41">
        <f t="shared" si="0"/>
        <v>0</v>
      </c>
      <c r="AW79" s="41">
        <f t="shared" si="0"/>
        <v>0</v>
      </c>
      <c r="AX79" s="41">
        <f t="shared" si="0"/>
        <v>0</v>
      </c>
    </row>
    <row r="80" spans="1:50" s="38" customFormat="1" x14ac:dyDescent="0.2">
      <c r="A80" s="24"/>
      <c r="G80" s="39"/>
      <c r="H80" s="40"/>
      <c r="I80" s="39"/>
      <c r="O80" s="24"/>
      <c r="P80" s="24"/>
      <c r="T80" s="24"/>
      <c r="X80" s="24"/>
      <c r="Y80" s="24"/>
      <c r="AG80" s="24"/>
      <c r="AI80" s="546"/>
      <c r="AJ80" s="24"/>
      <c r="AK80" s="24"/>
      <c r="AO80" s="24"/>
      <c r="AS80" s="24"/>
      <c r="AT80" s="24"/>
    </row>
    <row r="83" spans="12:12" x14ac:dyDescent="0.2">
      <c r="L83" s="547">
        <v>928700000</v>
      </c>
    </row>
  </sheetData>
  <mergeCells count="37"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AU13:AU14"/>
    <mergeCell ref="AV13:AV14"/>
    <mergeCell ref="AW13:AW14"/>
    <mergeCell ref="AX13:AX14"/>
    <mergeCell ref="B78:J78"/>
    <mergeCell ref="AD13:AD14"/>
    <mergeCell ref="AE13:AE14"/>
    <mergeCell ref="AF13:AF14"/>
    <mergeCell ref="AH13:AI13"/>
    <mergeCell ref="AJ13:AK13"/>
    <mergeCell ref="AL13:AS13"/>
    <mergeCell ref="O13:P13"/>
    <mergeCell ref="Q13:X13"/>
    <mergeCell ref="Z13:Z14"/>
    <mergeCell ref="AA13:AA14"/>
    <mergeCell ref="AB13:AB1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Y170"/>
  <sheetViews>
    <sheetView topLeftCell="AI39" zoomScale="80" zoomScaleNormal="80" workbookViewId="0">
      <selection activeCell="B12" sqref="B12:AX39"/>
    </sheetView>
  </sheetViews>
  <sheetFormatPr baseColWidth="10" defaultColWidth="1.42578125" defaultRowHeight="12.75" x14ac:dyDescent="0.2"/>
  <cols>
    <col min="1" max="1" width="3.7109375" style="38" customWidth="1"/>
    <col min="2" max="2" width="5.5703125" style="38" customWidth="1"/>
    <col min="3" max="3" width="18.42578125" style="38" customWidth="1"/>
    <col min="4" max="4" width="8.28515625" style="38" customWidth="1"/>
    <col min="5" max="5" width="18.42578125" style="38" customWidth="1"/>
    <col min="6" max="6" width="12.42578125" style="38" customWidth="1"/>
    <col min="7" max="8" width="16.28515625" style="38" customWidth="1"/>
    <col min="9" max="9" width="27.28515625" style="38" customWidth="1"/>
    <col min="10" max="10" width="13.140625" style="38" customWidth="1"/>
    <col min="11" max="11" width="24.7109375" style="38" customWidth="1"/>
    <col min="12" max="12" width="16.42578125" style="35" customWidth="1"/>
    <col min="13" max="13" width="11.5703125" style="38" customWidth="1"/>
    <col min="14" max="14" width="23.42578125" style="35" customWidth="1"/>
    <col min="15" max="16" width="18.28515625" style="16" customWidth="1"/>
    <col min="17" max="17" width="4.28515625" style="38" customWidth="1"/>
    <col min="18" max="18" width="4" style="38" customWidth="1"/>
    <col min="19" max="20" width="11.42578125" style="38" customWidth="1"/>
    <col min="21" max="21" width="8.42578125" style="38" customWidth="1"/>
    <col min="22" max="22" width="9.42578125" style="38" customWidth="1"/>
    <col min="23" max="25" width="12.28515625" style="38" customWidth="1"/>
    <col min="26" max="26" width="3.85546875" style="38" customWidth="1"/>
    <col min="27" max="27" width="3" style="38" customWidth="1"/>
    <col min="28" max="28" width="3.7109375" style="38" customWidth="1"/>
    <col min="29" max="29" width="3.28515625" style="38" customWidth="1"/>
    <col min="30" max="30" width="12.140625" style="38" customWidth="1"/>
    <col min="31" max="31" width="17.42578125" style="38" customWidth="1"/>
    <col min="32" max="32" width="19.28515625" style="38" customWidth="1"/>
    <col min="33" max="33" width="17.85546875" style="147" customWidth="1"/>
    <col min="34" max="34" width="12.7109375" style="16" customWidth="1"/>
    <col min="35" max="35" width="15.5703125" style="16" customWidth="1"/>
    <col min="36" max="36" width="12.5703125" style="14" customWidth="1"/>
    <col min="37" max="37" width="11.28515625" style="14" customWidth="1"/>
    <col min="38" max="38" width="13.42578125" style="16" customWidth="1"/>
    <col min="39" max="39" width="14.140625" style="16" customWidth="1"/>
    <col min="40" max="40" width="12.140625" style="16" customWidth="1"/>
    <col min="41" max="41" width="14" style="14" customWidth="1"/>
    <col min="42" max="42" width="16.42578125" style="16" customWidth="1"/>
    <col min="43" max="43" width="14.42578125" style="16" customWidth="1"/>
    <col min="44" max="44" width="15.42578125" style="16" customWidth="1"/>
    <col min="45" max="45" width="12.85546875" style="14" customWidth="1"/>
    <col min="46" max="46" width="13" style="14" customWidth="1"/>
    <col min="47" max="47" width="14.85546875" style="16" customWidth="1"/>
    <col min="48" max="48" width="10.5703125" style="16" customWidth="1"/>
    <col min="49" max="49" width="10.7109375" style="16" customWidth="1"/>
    <col min="50" max="50" width="21.42578125" style="16" customWidth="1"/>
    <col min="51" max="51" width="11.42578125" style="147" customWidth="1"/>
    <col min="52" max="52" width="17.28515625" style="147" customWidth="1"/>
    <col min="53" max="77" width="11.42578125" style="147" customWidth="1"/>
    <col min="78" max="276" width="11.42578125" style="38" customWidth="1"/>
    <col min="277" max="16384" width="1.42578125" style="38"/>
  </cols>
  <sheetData>
    <row r="2" spans="2:77" x14ac:dyDescent="0.2">
      <c r="B2" s="24"/>
      <c r="C2" s="24"/>
      <c r="D2" s="24"/>
      <c r="E2" s="24"/>
      <c r="F2" s="24"/>
      <c r="G2" s="24"/>
      <c r="H2" s="24"/>
      <c r="I2" s="24"/>
      <c r="J2" s="24"/>
      <c r="K2" s="24"/>
      <c r="M2" s="24"/>
      <c r="O2" s="14"/>
      <c r="P2" s="1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H2" s="14"/>
    </row>
    <row r="3" spans="2:77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M3" s="24"/>
      <c r="O3" s="14"/>
      <c r="P3" s="1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14"/>
    </row>
    <row r="4" spans="2:77" x14ac:dyDescent="0.2">
      <c r="B4" s="24"/>
      <c r="C4" s="24"/>
      <c r="D4" s="24"/>
      <c r="E4" s="24"/>
      <c r="F4" s="24"/>
      <c r="G4" s="24"/>
      <c r="H4" s="24"/>
      <c r="I4" s="24"/>
      <c r="J4" s="24"/>
      <c r="K4" s="24"/>
      <c r="M4" s="24"/>
      <c r="O4" s="14"/>
      <c r="P4" s="1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H4" s="14"/>
    </row>
    <row r="5" spans="2:77" ht="12.75" customHeight="1" x14ac:dyDescent="0.2">
      <c r="B5" s="148"/>
      <c r="C5" s="724" t="s">
        <v>1077</v>
      </c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  <c r="AB5" s="724"/>
      <c r="AC5" s="724"/>
      <c r="AD5" s="373"/>
      <c r="AE5" s="373"/>
      <c r="AF5" s="148"/>
      <c r="AH5" s="14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</row>
    <row r="6" spans="2:77" ht="12.75" customHeight="1" x14ac:dyDescent="0.2">
      <c r="B6" s="148"/>
      <c r="C6" s="724" t="s">
        <v>1078</v>
      </c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373"/>
      <c r="AE6" s="373"/>
      <c r="AF6" s="148"/>
      <c r="AH6" s="14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</row>
    <row r="7" spans="2:77" ht="13.15" customHeight="1" x14ac:dyDescent="0.2">
      <c r="B7" s="148"/>
      <c r="C7" s="373"/>
      <c r="D7" s="373"/>
      <c r="E7" s="373"/>
      <c r="F7" s="373"/>
      <c r="G7" s="373"/>
      <c r="H7" s="373"/>
      <c r="I7" s="373"/>
      <c r="J7" s="373"/>
      <c r="K7" s="373"/>
      <c r="L7" s="149"/>
      <c r="M7" s="373"/>
      <c r="N7" s="149"/>
      <c r="O7" s="372"/>
      <c r="P7" s="372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148"/>
      <c r="AH7" s="19"/>
      <c r="AI7" s="19"/>
      <c r="AJ7" s="18"/>
      <c r="AK7" s="18"/>
      <c r="AL7" s="19"/>
      <c r="AM7" s="19"/>
      <c r="AN7" s="19"/>
      <c r="AO7" s="18"/>
      <c r="AP7" s="19"/>
    </row>
    <row r="8" spans="2:77" ht="13.15" customHeight="1" x14ac:dyDescent="0.2">
      <c r="B8" s="148"/>
      <c r="C8" s="150" t="s">
        <v>1612</v>
      </c>
      <c r="D8" s="150">
        <v>2019</v>
      </c>
      <c r="E8" s="150">
        <v>2019</v>
      </c>
      <c r="F8" s="151"/>
      <c r="G8" s="151"/>
      <c r="H8" s="151"/>
      <c r="I8" s="151"/>
      <c r="J8" s="151"/>
      <c r="K8" s="151"/>
      <c r="L8" s="152"/>
      <c r="M8" s="151"/>
      <c r="N8" s="153"/>
      <c r="O8" s="22"/>
      <c r="P8" s="22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48"/>
      <c r="AH8" s="19"/>
      <c r="AI8" s="19"/>
      <c r="AJ8" s="18"/>
      <c r="AK8" s="18"/>
      <c r="AL8" s="19"/>
      <c r="AM8" s="19"/>
      <c r="AN8" s="19"/>
      <c r="AO8" s="18"/>
      <c r="AP8" s="19"/>
    </row>
    <row r="9" spans="2:77" ht="27.75" customHeight="1" x14ac:dyDescent="0.2">
      <c r="B9" s="725" t="s">
        <v>2</v>
      </c>
      <c r="C9" s="725"/>
      <c r="D9" s="725"/>
      <c r="E9" s="725"/>
      <c r="F9" s="725"/>
      <c r="G9" s="725"/>
      <c r="H9" s="613"/>
      <c r="I9" s="81"/>
      <c r="J9" s="81"/>
      <c r="K9" s="721" t="s">
        <v>823</v>
      </c>
      <c r="L9" s="726" t="s">
        <v>4</v>
      </c>
      <c r="M9" s="727" t="s">
        <v>825</v>
      </c>
      <c r="N9" s="728"/>
      <c r="O9" s="728"/>
      <c r="P9" s="72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728"/>
      <c r="AB9" s="728"/>
      <c r="AC9" s="729"/>
      <c r="AD9" s="720" t="s">
        <v>5</v>
      </c>
      <c r="AE9" s="720"/>
      <c r="AF9" s="720"/>
      <c r="AH9" s="634" t="s">
        <v>36</v>
      </c>
      <c r="AI9" s="635"/>
      <c r="AJ9" s="635"/>
      <c r="AK9" s="635"/>
      <c r="AL9" s="635"/>
      <c r="AM9" s="635"/>
      <c r="AN9" s="635"/>
      <c r="AO9" s="635"/>
      <c r="AP9" s="635"/>
      <c r="AQ9" s="635"/>
      <c r="AR9" s="635"/>
      <c r="AS9" s="635"/>
      <c r="AT9" s="635"/>
      <c r="AU9" s="635"/>
      <c r="AV9" s="635"/>
      <c r="AW9" s="635"/>
      <c r="AX9" s="666"/>
    </row>
    <row r="10" spans="2:77" ht="28.5" customHeight="1" x14ac:dyDescent="0.2">
      <c r="B10" s="719" t="s">
        <v>6</v>
      </c>
      <c r="C10" s="721" t="s">
        <v>7</v>
      </c>
      <c r="D10" s="719" t="s">
        <v>6</v>
      </c>
      <c r="E10" s="721" t="s">
        <v>8</v>
      </c>
      <c r="F10" s="722" t="s">
        <v>957</v>
      </c>
      <c r="G10" s="721" t="s">
        <v>9</v>
      </c>
      <c r="H10" s="716" t="s">
        <v>1613</v>
      </c>
      <c r="I10" s="716" t="s">
        <v>10</v>
      </c>
      <c r="J10" s="716" t="s">
        <v>11</v>
      </c>
      <c r="K10" s="721"/>
      <c r="L10" s="726"/>
      <c r="M10" s="730" t="s">
        <v>12</v>
      </c>
      <c r="N10" s="730"/>
      <c r="O10" s="629" t="s">
        <v>1478</v>
      </c>
      <c r="P10" s="630"/>
      <c r="Q10" s="730" t="s">
        <v>13</v>
      </c>
      <c r="R10" s="730"/>
      <c r="S10" s="730"/>
      <c r="T10" s="730"/>
      <c r="U10" s="730"/>
      <c r="V10" s="730"/>
      <c r="W10" s="730"/>
      <c r="X10" s="374"/>
      <c r="Y10" s="374"/>
      <c r="Z10" s="719" t="s">
        <v>14</v>
      </c>
      <c r="AA10" s="719" t="s">
        <v>15</v>
      </c>
      <c r="AB10" s="719" t="s">
        <v>16</v>
      </c>
      <c r="AC10" s="719" t="s">
        <v>17</v>
      </c>
      <c r="AD10" s="719" t="s">
        <v>18</v>
      </c>
      <c r="AE10" s="719" t="s">
        <v>19</v>
      </c>
      <c r="AF10" s="716" t="s">
        <v>20</v>
      </c>
      <c r="AG10" s="717" t="s">
        <v>1614</v>
      </c>
      <c r="AH10" s="629" t="s">
        <v>12</v>
      </c>
      <c r="AI10" s="630"/>
      <c r="AJ10" s="629" t="s">
        <v>31</v>
      </c>
      <c r="AK10" s="630"/>
      <c r="AL10" s="631" t="s">
        <v>13</v>
      </c>
      <c r="AM10" s="632"/>
      <c r="AN10" s="632"/>
      <c r="AO10" s="632"/>
      <c r="AP10" s="632"/>
      <c r="AQ10" s="632"/>
      <c r="AR10" s="632"/>
      <c r="AS10" s="633"/>
      <c r="AT10" s="362"/>
      <c r="AU10" s="625" t="s">
        <v>14</v>
      </c>
      <c r="AV10" s="625" t="s">
        <v>15</v>
      </c>
      <c r="AW10" s="625" t="s">
        <v>16</v>
      </c>
      <c r="AX10" s="625" t="s">
        <v>17</v>
      </c>
    </row>
    <row r="11" spans="2:77" ht="78.75" customHeight="1" thickBot="1" x14ac:dyDescent="0.25">
      <c r="B11" s="719"/>
      <c r="C11" s="721"/>
      <c r="D11" s="719"/>
      <c r="E11" s="721"/>
      <c r="F11" s="723"/>
      <c r="G11" s="721"/>
      <c r="H11" s="716"/>
      <c r="I11" s="716"/>
      <c r="J11" s="716"/>
      <c r="K11" s="721"/>
      <c r="L11" s="726"/>
      <c r="M11" s="371" t="s">
        <v>21</v>
      </c>
      <c r="N11" s="154" t="s">
        <v>22</v>
      </c>
      <c r="O11" s="370" t="s">
        <v>828</v>
      </c>
      <c r="P11" s="370" t="s">
        <v>829</v>
      </c>
      <c r="Q11" s="371" t="s">
        <v>23</v>
      </c>
      <c r="R11" s="371" t="s">
        <v>24</v>
      </c>
      <c r="S11" s="371" t="s">
        <v>25</v>
      </c>
      <c r="T11" s="371" t="s">
        <v>29</v>
      </c>
      <c r="U11" s="371" t="s">
        <v>26</v>
      </c>
      <c r="V11" s="371" t="s">
        <v>27</v>
      </c>
      <c r="W11" s="371" t="s">
        <v>28</v>
      </c>
      <c r="X11" s="371" t="s">
        <v>1480</v>
      </c>
      <c r="Y11" s="371" t="s">
        <v>1481</v>
      </c>
      <c r="Z11" s="719"/>
      <c r="AA11" s="719"/>
      <c r="AB11" s="719"/>
      <c r="AC11" s="719"/>
      <c r="AD11" s="719"/>
      <c r="AE11" s="719"/>
      <c r="AF11" s="716"/>
      <c r="AG11" s="718"/>
      <c r="AH11" s="370" t="s">
        <v>21</v>
      </c>
      <c r="AI11" s="370" t="s">
        <v>22</v>
      </c>
      <c r="AJ11" s="370" t="s">
        <v>33</v>
      </c>
      <c r="AK11" s="370" t="s">
        <v>34</v>
      </c>
      <c r="AL11" s="370" t="s">
        <v>23</v>
      </c>
      <c r="AM11" s="370" t="s">
        <v>24</v>
      </c>
      <c r="AN11" s="370" t="s">
        <v>25</v>
      </c>
      <c r="AO11" s="370" t="s">
        <v>29</v>
      </c>
      <c r="AP11" s="370" t="s">
        <v>26</v>
      </c>
      <c r="AQ11" s="370" t="s">
        <v>27</v>
      </c>
      <c r="AR11" s="370" t="s">
        <v>28</v>
      </c>
      <c r="AS11" s="370" t="s">
        <v>30</v>
      </c>
      <c r="AT11" s="370" t="s">
        <v>37</v>
      </c>
      <c r="AU11" s="626"/>
      <c r="AV11" s="626"/>
      <c r="AW11" s="626"/>
      <c r="AX11" s="626"/>
    </row>
    <row r="12" spans="2:77" ht="138.75" customHeight="1" x14ac:dyDescent="0.2">
      <c r="B12" s="155" t="s">
        <v>816</v>
      </c>
      <c r="C12" s="155" t="s">
        <v>889</v>
      </c>
      <c r="D12" s="156" t="s">
        <v>890</v>
      </c>
      <c r="E12" s="156" t="s">
        <v>891</v>
      </c>
      <c r="F12" s="142">
        <v>2016730010033</v>
      </c>
      <c r="G12" s="155" t="s">
        <v>1079</v>
      </c>
      <c r="H12" s="155" t="s">
        <v>1615</v>
      </c>
      <c r="I12" s="155" t="s">
        <v>1080</v>
      </c>
      <c r="J12" s="60">
        <v>5</v>
      </c>
      <c r="K12" s="155" t="s">
        <v>895</v>
      </c>
      <c r="L12" s="157">
        <v>50000</v>
      </c>
      <c r="M12" s="157">
        <v>0</v>
      </c>
      <c r="N12" s="157">
        <v>50000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/>
      <c r="Y12" s="157"/>
      <c r="Z12" s="157">
        <v>0</v>
      </c>
      <c r="AA12" s="157">
        <v>0</v>
      </c>
      <c r="AB12" s="157">
        <v>0</v>
      </c>
      <c r="AC12" s="157">
        <v>0</v>
      </c>
      <c r="AD12" s="157" t="s">
        <v>896</v>
      </c>
      <c r="AE12" s="157" t="s">
        <v>1081</v>
      </c>
      <c r="AF12" s="157" t="s">
        <v>1082</v>
      </c>
      <c r="AG12" s="157">
        <v>0</v>
      </c>
      <c r="AH12" s="157">
        <v>0</v>
      </c>
      <c r="AI12" s="157">
        <f>AG12</f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</row>
    <row r="13" spans="2:77" ht="84.75" customHeight="1" x14ac:dyDescent="0.2">
      <c r="B13" s="155" t="s">
        <v>816</v>
      </c>
      <c r="C13" s="155" t="s">
        <v>889</v>
      </c>
      <c r="D13" s="156" t="s">
        <v>904</v>
      </c>
      <c r="E13" s="156" t="s">
        <v>1010</v>
      </c>
      <c r="F13" s="142">
        <v>2016730010033</v>
      </c>
      <c r="G13" s="155" t="s">
        <v>1079</v>
      </c>
      <c r="H13" s="155" t="s">
        <v>1616</v>
      </c>
      <c r="I13" s="155" t="s">
        <v>1083</v>
      </c>
      <c r="J13" s="72">
        <v>1</v>
      </c>
      <c r="K13" s="155" t="s">
        <v>895</v>
      </c>
      <c r="L13" s="157">
        <v>50000</v>
      </c>
      <c r="M13" s="157">
        <v>0</v>
      </c>
      <c r="N13" s="157">
        <v>50000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/>
      <c r="Y13" s="157"/>
      <c r="Z13" s="157">
        <v>0</v>
      </c>
      <c r="AA13" s="157">
        <v>0</v>
      </c>
      <c r="AB13" s="157">
        <v>0</v>
      </c>
      <c r="AC13" s="157">
        <v>0</v>
      </c>
      <c r="AD13" s="157" t="s">
        <v>896</v>
      </c>
      <c r="AE13" s="157" t="s">
        <v>1081</v>
      </c>
      <c r="AF13" s="157" t="s">
        <v>1082</v>
      </c>
      <c r="AG13" s="157">
        <v>0</v>
      </c>
      <c r="AH13" s="157">
        <v>0</v>
      </c>
      <c r="AI13" s="157">
        <f t="shared" ref="AI13:AI39" si="0">AG13</f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</row>
    <row r="14" spans="2:77" ht="85.5" customHeight="1" x14ac:dyDescent="0.2">
      <c r="B14" s="155" t="s">
        <v>816</v>
      </c>
      <c r="C14" s="155" t="s">
        <v>889</v>
      </c>
      <c r="D14" s="156" t="s">
        <v>904</v>
      </c>
      <c r="E14" s="155" t="s">
        <v>905</v>
      </c>
      <c r="F14" s="142">
        <v>2016730010033</v>
      </c>
      <c r="G14" s="155" t="s">
        <v>1079</v>
      </c>
      <c r="H14" s="155" t="s">
        <v>1617</v>
      </c>
      <c r="I14" s="28" t="s">
        <v>1084</v>
      </c>
      <c r="J14" s="158">
        <v>0.1</v>
      </c>
      <c r="K14" s="155" t="s">
        <v>895</v>
      </c>
      <c r="L14" s="157">
        <v>150000</v>
      </c>
      <c r="M14" s="157">
        <v>0</v>
      </c>
      <c r="N14" s="157">
        <v>150000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7">
        <v>0</v>
      </c>
      <c r="W14" s="157">
        <v>0</v>
      </c>
      <c r="X14" s="157"/>
      <c r="Y14" s="157"/>
      <c r="Z14" s="157">
        <v>0</v>
      </c>
      <c r="AA14" s="157">
        <v>0</v>
      </c>
      <c r="AB14" s="157">
        <v>0</v>
      </c>
      <c r="AC14" s="157">
        <v>0</v>
      </c>
      <c r="AD14" s="157" t="s">
        <v>896</v>
      </c>
      <c r="AE14" s="157" t="s">
        <v>1081</v>
      </c>
      <c r="AF14" s="157" t="s">
        <v>1082</v>
      </c>
      <c r="AG14" s="157">
        <v>6061</v>
      </c>
      <c r="AH14" s="157">
        <v>0</v>
      </c>
      <c r="AI14" s="157">
        <f t="shared" si="0"/>
        <v>6061</v>
      </c>
      <c r="AJ14" s="157">
        <v>0</v>
      </c>
      <c r="AK14" s="157">
        <v>0</v>
      </c>
      <c r="AL14" s="157">
        <v>0</v>
      </c>
      <c r="AM14" s="157">
        <v>0</v>
      </c>
      <c r="AN14" s="157">
        <v>0</v>
      </c>
      <c r="AO14" s="157">
        <v>0</v>
      </c>
      <c r="AP14" s="157">
        <v>0</v>
      </c>
      <c r="AQ14" s="157">
        <v>0</v>
      </c>
      <c r="AR14" s="157">
        <v>0</v>
      </c>
      <c r="AS14" s="157">
        <v>0</v>
      </c>
      <c r="AT14" s="157">
        <v>0</v>
      </c>
      <c r="AU14" s="157">
        <v>0</v>
      </c>
      <c r="AV14" s="157">
        <v>0</v>
      </c>
      <c r="AW14" s="157">
        <v>0</v>
      </c>
      <c r="AX14" s="157">
        <v>0</v>
      </c>
    </row>
    <row r="15" spans="2:77" ht="98.25" customHeight="1" x14ac:dyDescent="0.2">
      <c r="B15" s="155" t="s">
        <v>816</v>
      </c>
      <c r="C15" s="155" t="s">
        <v>889</v>
      </c>
      <c r="D15" s="156" t="s">
        <v>904</v>
      </c>
      <c r="E15" s="155" t="s">
        <v>905</v>
      </c>
      <c r="F15" s="142">
        <v>2016730010033</v>
      </c>
      <c r="G15" s="155" t="s">
        <v>1079</v>
      </c>
      <c r="H15" s="155" t="s">
        <v>1618</v>
      </c>
      <c r="I15" s="59" t="s">
        <v>1085</v>
      </c>
      <c r="J15" s="72">
        <v>1</v>
      </c>
      <c r="K15" s="155" t="s">
        <v>895</v>
      </c>
      <c r="L15" s="157">
        <v>60000</v>
      </c>
      <c r="M15" s="157">
        <v>0</v>
      </c>
      <c r="N15" s="157">
        <v>60000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/>
      <c r="Y15" s="157"/>
      <c r="Z15" s="157">
        <v>0</v>
      </c>
      <c r="AA15" s="157">
        <v>0</v>
      </c>
      <c r="AB15" s="157">
        <v>0</v>
      </c>
      <c r="AC15" s="157">
        <v>0</v>
      </c>
      <c r="AD15" s="157" t="s">
        <v>896</v>
      </c>
      <c r="AE15" s="157" t="s">
        <v>1081</v>
      </c>
      <c r="AF15" s="157" t="s">
        <v>1082</v>
      </c>
      <c r="AG15" s="157">
        <v>74933</v>
      </c>
      <c r="AH15" s="157">
        <v>0</v>
      </c>
      <c r="AI15" s="157">
        <f t="shared" si="0"/>
        <v>74933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</row>
    <row r="16" spans="2:77" ht="90.75" customHeight="1" x14ac:dyDescent="0.2">
      <c r="B16" s="155" t="s">
        <v>816</v>
      </c>
      <c r="C16" s="155" t="s">
        <v>889</v>
      </c>
      <c r="D16" s="156" t="s">
        <v>904</v>
      </c>
      <c r="E16" s="155" t="s">
        <v>905</v>
      </c>
      <c r="F16" s="142">
        <v>2016730010033</v>
      </c>
      <c r="G16" s="155" t="s">
        <v>1079</v>
      </c>
      <c r="H16" s="155" t="s">
        <v>1619</v>
      </c>
      <c r="I16" s="59" t="s">
        <v>1086</v>
      </c>
      <c r="J16" s="158">
        <v>7.0000000000000007E-2</v>
      </c>
      <c r="K16" s="155" t="s">
        <v>895</v>
      </c>
      <c r="L16" s="157">
        <v>40000</v>
      </c>
      <c r="M16" s="157">
        <v>0</v>
      </c>
      <c r="N16" s="157">
        <v>40000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/>
      <c r="Y16" s="157"/>
      <c r="Z16" s="157">
        <v>0</v>
      </c>
      <c r="AA16" s="157">
        <v>0</v>
      </c>
      <c r="AB16" s="157">
        <v>0</v>
      </c>
      <c r="AC16" s="157">
        <v>0</v>
      </c>
      <c r="AD16" s="157" t="s">
        <v>896</v>
      </c>
      <c r="AE16" s="157" t="s">
        <v>1081</v>
      </c>
      <c r="AF16" s="157" t="s">
        <v>1082</v>
      </c>
      <c r="AG16" s="157">
        <v>0</v>
      </c>
      <c r="AH16" s="157">
        <v>0</v>
      </c>
      <c r="AI16" s="157">
        <f t="shared" si="0"/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</row>
    <row r="17" spans="2:77" ht="123.75" customHeight="1" x14ac:dyDescent="0.2">
      <c r="B17" s="155" t="s">
        <v>830</v>
      </c>
      <c r="C17" s="155" t="s">
        <v>1087</v>
      </c>
      <c r="D17" s="156" t="s">
        <v>1088</v>
      </c>
      <c r="E17" s="155" t="s">
        <v>1089</v>
      </c>
      <c r="F17" s="142">
        <v>2016730010032</v>
      </c>
      <c r="G17" s="155" t="s">
        <v>1090</v>
      </c>
      <c r="H17" s="155" t="s">
        <v>1620</v>
      </c>
      <c r="I17" s="155" t="s">
        <v>1091</v>
      </c>
      <c r="J17" s="34">
        <v>1500</v>
      </c>
      <c r="K17" s="155" t="s">
        <v>1092</v>
      </c>
      <c r="L17" s="157">
        <v>2000</v>
      </c>
      <c r="M17" s="157">
        <v>0</v>
      </c>
      <c r="N17" s="157">
        <v>2000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/>
      <c r="Y17" s="157"/>
      <c r="Z17" s="157">
        <v>0</v>
      </c>
      <c r="AA17" s="157">
        <v>0</v>
      </c>
      <c r="AB17" s="157">
        <v>0</v>
      </c>
      <c r="AC17" s="157">
        <v>0</v>
      </c>
      <c r="AD17" s="157" t="s">
        <v>896</v>
      </c>
      <c r="AE17" s="157" t="s">
        <v>1081</v>
      </c>
      <c r="AF17" s="157" t="s">
        <v>1082</v>
      </c>
      <c r="AG17" s="157">
        <v>0</v>
      </c>
      <c r="AH17" s="157">
        <v>0</v>
      </c>
      <c r="AI17" s="157">
        <f t="shared" si="0"/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</row>
    <row r="18" spans="2:77" ht="87.75" customHeight="1" x14ac:dyDescent="0.2">
      <c r="B18" s="155" t="s">
        <v>830</v>
      </c>
      <c r="C18" s="155" t="s">
        <v>1087</v>
      </c>
      <c r="D18" s="156" t="s">
        <v>1088</v>
      </c>
      <c r="E18" s="155" t="s">
        <v>1089</v>
      </c>
      <c r="F18" s="142">
        <v>2016730010032</v>
      </c>
      <c r="G18" s="155" t="s">
        <v>1090</v>
      </c>
      <c r="H18" s="155" t="s">
        <v>1621</v>
      </c>
      <c r="I18" s="155" t="s">
        <v>1093</v>
      </c>
      <c r="J18" s="34">
        <v>250</v>
      </c>
      <c r="K18" s="155" t="s">
        <v>1092</v>
      </c>
      <c r="L18" s="157">
        <v>6000</v>
      </c>
      <c r="M18" s="157">
        <v>0</v>
      </c>
      <c r="N18" s="157">
        <v>6000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/>
      <c r="Y18" s="157"/>
      <c r="Z18" s="157">
        <v>0</v>
      </c>
      <c r="AA18" s="157">
        <v>0</v>
      </c>
      <c r="AB18" s="157">
        <v>0</v>
      </c>
      <c r="AC18" s="157">
        <v>0</v>
      </c>
      <c r="AD18" s="157" t="s">
        <v>896</v>
      </c>
      <c r="AE18" s="157" t="s">
        <v>1081</v>
      </c>
      <c r="AF18" s="157" t="s">
        <v>1082</v>
      </c>
      <c r="AG18" s="157">
        <v>0</v>
      </c>
      <c r="AH18" s="157">
        <v>0</v>
      </c>
      <c r="AI18" s="157">
        <f t="shared" si="0"/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</row>
    <row r="19" spans="2:77" ht="104.25" customHeight="1" x14ac:dyDescent="0.2">
      <c r="B19" s="155" t="s">
        <v>830</v>
      </c>
      <c r="C19" s="155" t="s">
        <v>1087</v>
      </c>
      <c r="D19" s="156" t="s">
        <v>1088</v>
      </c>
      <c r="E19" s="155" t="s">
        <v>1089</v>
      </c>
      <c r="F19" s="142">
        <v>2016730010032</v>
      </c>
      <c r="G19" s="155" t="s">
        <v>1090</v>
      </c>
      <c r="H19" s="155" t="s">
        <v>1622</v>
      </c>
      <c r="I19" s="155" t="s">
        <v>1094</v>
      </c>
      <c r="J19" s="34">
        <v>130</v>
      </c>
      <c r="K19" s="155" t="s">
        <v>1092</v>
      </c>
      <c r="L19" s="157">
        <v>2000</v>
      </c>
      <c r="M19" s="157">
        <v>0</v>
      </c>
      <c r="N19" s="157">
        <v>2000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/>
      <c r="Y19" s="157"/>
      <c r="Z19" s="157">
        <v>0</v>
      </c>
      <c r="AA19" s="157">
        <v>0</v>
      </c>
      <c r="AB19" s="157">
        <v>0</v>
      </c>
      <c r="AC19" s="157">
        <v>0</v>
      </c>
      <c r="AD19" s="157" t="s">
        <v>896</v>
      </c>
      <c r="AE19" s="157" t="s">
        <v>1081</v>
      </c>
      <c r="AF19" s="157" t="s">
        <v>1082</v>
      </c>
      <c r="AG19" s="157">
        <v>0</v>
      </c>
      <c r="AH19" s="157">
        <v>0</v>
      </c>
      <c r="AI19" s="157">
        <f t="shared" si="0"/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</row>
    <row r="20" spans="2:77" ht="82.5" customHeight="1" x14ac:dyDescent="0.2">
      <c r="B20" s="155" t="s">
        <v>830</v>
      </c>
      <c r="C20" s="155" t="s">
        <v>1087</v>
      </c>
      <c r="D20" s="156" t="s">
        <v>1088</v>
      </c>
      <c r="E20" s="155" t="s">
        <v>1089</v>
      </c>
      <c r="F20" s="142">
        <v>2016730010032</v>
      </c>
      <c r="G20" s="155" t="s">
        <v>1090</v>
      </c>
      <c r="H20" s="155" t="s">
        <v>1623</v>
      </c>
      <c r="I20" s="155" t="s">
        <v>1095</v>
      </c>
      <c r="J20" s="122">
        <v>20</v>
      </c>
      <c r="K20" s="155" t="s">
        <v>1092</v>
      </c>
      <c r="L20" s="157">
        <v>100000</v>
      </c>
      <c r="M20" s="157">
        <v>0</v>
      </c>
      <c r="N20" s="157">
        <v>100000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/>
      <c r="Y20" s="157"/>
      <c r="Z20" s="157">
        <v>0</v>
      </c>
      <c r="AA20" s="157">
        <v>0</v>
      </c>
      <c r="AB20" s="157">
        <v>0</v>
      </c>
      <c r="AC20" s="157">
        <v>0</v>
      </c>
      <c r="AD20" s="157" t="s">
        <v>896</v>
      </c>
      <c r="AE20" s="157" t="s">
        <v>1081</v>
      </c>
      <c r="AF20" s="157" t="s">
        <v>1082</v>
      </c>
      <c r="AG20" s="157">
        <v>0</v>
      </c>
      <c r="AH20" s="157">
        <v>0</v>
      </c>
      <c r="AI20" s="157">
        <f t="shared" si="0"/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</row>
    <row r="21" spans="2:77" ht="86.25" customHeight="1" x14ac:dyDescent="0.2">
      <c r="B21" s="155" t="s">
        <v>830</v>
      </c>
      <c r="C21" s="155" t="s">
        <v>1087</v>
      </c>
      <c r="D21" s="156" t="s">
        <v>1088</v>
      </c>
      <c r="E21" s="155" t="s">
        <v>1089</v>
      </c>
      <c r="F21" s="142">
        <v>2016730010032</v>
      </c>
      <c r="G21" s="155" t="s">
        <v>1090</v>
      </c>
      <c r="H21" s="155" t="s">
        <v>1624</v>
      </c>
      <c r="I21" s="155" t="s">
        <v>1096</v>
      </c>
      <c r="J21" s="59">
        <v>3</v>
      </c>
      <c r="K21" s="155" t="s">
        <v>1092</v>
      </c>
      <c r="L21" s="157">
        <v>112000</v>
      </c>
      <c r="M21" s="157">
        <v>0</v>
      </c>
      <c r="N21" s="157">
        <v>112000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/>
      <c r="Y21" s="157"/>
      <c r="Z21" s="157">
        <v>0</v>
      </c>
      <c r="AA21" s="157">
        <v>0</v>
      </c>
      <c r="AB21" s="157">
        <v>0</v>
      </c>
      <c r="AC21" s="157">
        <v>0</v>
      </c>
      <c r="AD21" s="157" t="s">
        <v>896</v>
      </c>
      <c r="AE21" s="157" t="s">
        <v>1081</v>
      </c>
      <c r="AF21" s="157" t="s">
        <v>1082</v>
      </c>
      <c r="AG21" s="157">
        <v>0</v>
      </c>
      <c r="AH21" s="157">
        <v>0</v>
      </c>
      <c r="AI21" s="157">
        <f t="shared" si="0"/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</row>
    <row r="22" spans="2:77" ht="83.25" customHeight="1" x14ac:dyDescent="0.2">
      <c r="B22" s="155" t="s">
        <v>830</v>
      </c>
      <c r="C22" s="155" t="s">
        <v>1087</v>
      </c>
      <c r="D22" s="156" t="s">
        <v>1088</v>
      </c>
      <c r="E22" s="155" t="s">
        <v>1089</v>
      </c>
      <c r="F22" s="142">
        <v>2016730010032</v>
      </c>
      <c r="G22" s="155" t="s">
        <v>1090</v>
      </c>
      <c r="H22" s="155" t="s">
        <v>1625</v>
      </c>
      <c r="I22" s="155" t="s">
        <v>1097</v>
      </c>
      <c r="J22" s="59">
        <v>30</v>
      </c>
      <c r="K22" s="155" t="s">
        <v>1092</v>
      </c>
      <c r="L22" s="157">
        <v>150000</v>
      </c>
      <c r="M22" s="157">
        <v>0</v>
      </c>
      <c r="N22" s="157">
        <v>150000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/>
      <c r="Y22" s="157"/>
      <c r="Z22" s="157">
        <v>0</v>
      </c>
      <c r="AA22" s="157">
        <v>0</v>
      </c>
      <c r="AB22" s="157">
        <v>0</v>
      </c>
      <c r="AC22" s="157">
        <v>0</v>
      </c>
      <c r="AD22" s="157" t="s">
        <v>896</v>
      </c>
      <c r="AE22" s="157" t="s">
        <v>1081</v>
      </c>
      <c r="AF22" s="157" t="s">
        <v>1082</v>
      </c>
      <c r="AG22" s="157">
        <v>0</v>
      </c>
      <c r="AH22" s="157">
        <v>0</v>
      </c>
      <c r="AI22" s="157">
        <f t="shared" si="0"/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</row>
    <row r="23" spans="2:77" ht="145.5" customHeight="1" x14ac:dyDescent="0.2">
      <c r="B23" s="155" t="s">
        <v>830</v>
      </c>
      <c r="C23" s="155" t="s">
        <v>1087</v>
      </c>
      <c r="D23" s="156" t="s">
        <v>1088</v>
      </c>
      <c r="E23" s="155" t="s">
        <v>1089</v>
      </c>
      <c r="F23" s="142">
        <v>2016730010032</v>
      </c>
      <c r="G23" s="155" t="s">
        <v>1090</v>
      </c>
      <c r="H23" s="155" t="s">
        <v>1626</v>
      </c>
      <c r="I23" s="155" t="s">
        <v>1098</v>
      </c>
      <c r="J23" s="59">
        <v>5</v>
      </c>
      <c r="K23" s="155" t="s">
        <v>1092</v>
      </c>
      <c r="L23" s="157">
        <v>40000</v>
      </c>
      <c r="M23" s="157">
        <v>0</v>
      </c>
      <c r="N23" s="157">
        <v>40000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7">
        <v>0</v>
      </c>
      <c r="X23" s="157"/>
      <c r="Y23" s="157"/>
      <c r="Z23" s="157">
        <v>0</v>
      </c>
      <c r="AA23" s="157">
        <v>0</v>
      </c>
      <c r="AB23" s="157">
        <v>0</v>
      </c>
      <c r="AC23" s="157">
        <v>0</v>
      </c>
      <c r="AD23" s="157" t="s">
        <v>896</v>
      </c>
      <c r="AE23" s="157" t="s">
        <v>1081</v>
      </c>
      <c r="AF23" s="157" t="s">
        <v>1082</v>
      </c>
      <c r="AG23" s="157">
        <v>16931</v>
      </c>
      <c r="AH23" s="157">
        <v>0</v>
      </c>
      <c r="AI23" s="157">
        <f t="shared" si="0"/>
        <v>16931</v>
      </c>
      <c r="AJ23" s="157">
        <v>0</v>
      </c>
      <c r="AK23" s="157">
        <v>0</v>
      </c>
      <c r="AL23" s="157">
        <v>0</v>
      </c>
      <c r="AM23" s="157">
        <v>0</v>
      </c>
      <c r="AN23" s="157">
        <v>0</v>
      </c>
      <c r="AO23" s="157">
        <v>0</v>
      </c>
      <c r="AP23" s="157">
        <v>0</v>
      </c>
      <c r="AQ23" s="157">
        <v>0</v>
      </c>
      <c r="AR23" s="157">
        <v>0</v>
      </c>
      <c r="AS23" s="157">
        <v>0</v>
      </c>
      <c r="AT23" s="157">
        <v>0</v>
      </c>
      <c r="AU23" s="157">
        <v>0</v>
      </c>
      <c r="AV23" s="157">
        <v>0</v>
      </c>
      <c r="AW23" s="157">
        <v>0</v>
      </c>
      <c r="AX23" s="157">
        <v>0</v>
      </c>
    </row>
    <row r="24" spans="2:77" ht="88.5" customHeight="1" x14ac:dyDescent="0.2">
      <c r="B24" s="155" t="s">
        <v>830</v>
      </c>
      <c r="C24" s="155" t="s">
        <v>1087</v>
      </c>
      <c r="D24" s="156" t="s">
        <v>1088</v>
      </c>
      <c r="E24" s="155" t="s">
        <v>1089</v>
      </c>
      <c r="F24" s="142">
        <v>2016730010032</v>
      </c>
      <c r="G24" s="155" t="s">
        <v>1090</v>
      </c>
      <c r="H24" s="155" t="s">
        <v>1627</v>
      </c>
      <c r="I24" s="159" t="s">
        <v>1099</v>
      </c>
      <c r="J24" s="59">
        <v>4</v>
      </c>
      <c r="K24" s="155" t="s">
        <v>1092</v>
      </c>
      <c r="L24" s="157">
        <v>2000</v>
      </c>
      <c r="M24" s="157">
        <v>0</v>
      </c>
      <c r="N24" s="157">
        <v>2000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/>
      <c r="Y24" s="157"/>
      <c r="Z24" s="157">
        <v>0</v>
      </c>
      <c r="AA24" s="157">
        <v>0</v>
      </c>
      <c r="AB24" s="157">
        <v>0</v>
      </c>
      <c r="AC24" s="157">
        <v>0</v>
      </c>
      <c r="AD24" s="157" t="s">
        <v>896</v>
      </c>
      <c r="AE24" s="157" t="s">
        <v>1081</v>
      </c>
      <c r="AF24" s="157" t="s">
        <v>1082</v>
      </c>
      <c r="AG24" s="157">
        <v>0</v>
      </c>
      <c r="AH24" s="157">
        <v>0</v>
      </c>
      <c r="AI24" s="157">
        <f t="shared" si="0"/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</row>
    <row r="25" spans="2:77" ht="88.5" customHeight="1" x14ac:dyDescent="0.2">
      <c r="B25" s="155" t="s">
        <v>830</v>
      </c>
      <c r="C25" s="155" t="s">
        <v>1087</v>
      </c>
      <c r="D25" s="156" t="s">
        <v>1088</v>
      </c>
      <c r="E25" s="155" t="s">
        <v>1089</v>
      </c>
      <c r="F25" s="142">
        <v>2016730010032</v>
      </c>
      <c r="G25" s="155" t="s">
        <v>1090</v>
      </c>
      <c r="H25" s="155" t="s">
        <v>1628</v>
      </c>
      <c r="I25" s="155" t="s">
        <v>1100</v>
      </c>
      <c r="J25" s="59">
        <v>0</v>
      </c>
      <c r="K25" s="155" t="s">
        <v>1092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/>
      <c r="Y25" s="157"/>
      <c r="Z25" s="157">
        <v>0</v>
      </c>
      <c r="AA25" s="157">
        <v>0</v>
      </c>
      <c r="AB25" s="157">
        <v>0</v>
      </c>
      <c r="AC25" s="157">
        <v>0</v>
      </c>
      <c r="AD25" s="157" t="s">
        <v>896</v>
      </c>
      <c r="AE25" s="157" t="s">
        <v>1081</v>
      </c>
      <c r="AF25" s="157" t="s">
        <v>1082</v>
      </c>
      <c r="AG25" s="157">
        <v>0</v>
      </c>
      <c r="AH25" s="157">
        <v>0</v>
      </c>
      <c r="AI25" s="157">
        <f t="shared" si="0"/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0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</row>
    <row r="26" spans="2:77" ht="88.5" customHeight="1" x14ac:dyDescent="0.2">
      <c r="B26" s="155" t="s">
        <v>830</v>
      </c>
      <c r="C26" s="155" t="s">
        <v>1087</v>
      </c>
      <c r="D26" s="156" t="s">
        <v>1088</v>
      </c>
      <c r="E26" s="155" t="s">
        <v>1089</v>
      </c>
      <c r="F26" s="142">
        <v>2016730010032</v>
      </c>
      <c r="G26" s="155" t="s">
        <v>1090</v>
      </c>
      <c r="H26" s="155" t="s">
        <v>1629</v>
      </c>
      <c r="I26" s="155" t="s">
        <v>1101</v>
      </c>
      <c r="J26" s="59">
        <v>1</v>
      </c>
      <c r="K26" s="155" t="s">
        <v>1092</v>
      </c>
      <c r="L26" s="157">
        <v>10000</v>
      </c>
      <c r="M26" s="157">
        <v>0</v>
      </c>
      <c r="N26" s="157">
        <v>10000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/>
      <c r="Y26" s="157"/>
      <c r="Z26" s="157">
        <v>0</v>
      </c>
      <c r="AA26" s="157">
        <v>0</v>
      </c>
      <c r="AB26" s="157">
        <v>0</v>
      </c>
      <c r="AC26" s="157">
        <v>0</v>
      </c>
      <c r="AD26" s="157" t="s">
        <v>896</v>
      </c>
      <c r="AE26" s="157" t="s">
        <v>1081</v>
      </c>
      <c r="AF26" s="157" t="s">
        <v>1082</v>
      </c>
      <c r="AG26" s="157">
        <v>0</v>
      </c>
      <c r="AH26" s="157">
        <v>0</v>
      </c>
      <c r="AI26" s="157">
        <f t="shared" si="0"/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57">
        <v>0</v>
      </c>
      <c r="AV26" s="157">
        <v>0</v>
      </c>
      <c r="AW26" s="157">
        <v>0</v>
      </c>
      <c r="AX26" s="157">
        <v>0</v>
      </c>
    </row>
    <row r="27" spans="2:77" s="161" customFormat="1" ht="98.25" customHeight="1" x14ac:dyDescent="0.2">
      <c r="B27" s="155" t="s">
        <v>830</v>
      </c>
      <c r="C27" s="155" t="s">
        <v>1087</v>
      </c>
      <c r="D27" s="156" t="s">
        <v>1088</v>
      </c>
      <c r="E27" s="155" t="s">
        <v>1102</v>
      </c>
      <c r="F27" s="142">
        <v>2016730010032</v>
      </c>
      <c r="G27" s="155" t="s">
        <v>1090</v>
      </c>
      <c r="H27" s="155" t="s">
        <v>1630</v>
      </c>
      <c r="I27" s="75" t="s">
        <v>1103</v>
      </c>
      <c r="J27" s="160">
        <v>0.01</v>
      </c>
      <c r="K27" s="155" t="s">
        <v>1092</v>
      </c>
      <c r="L27" s="157">
        <v>17000</v>
      </c>
      <c r="M27" s="157">
        <v>0</v>
      </c>
      <c r="N27" s="157">
        <v>17000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/>
      <c r="Y27" s="157"/>
      <c r="Z27" s="157">
        <v>0</v>
      </c>
      <c r="AA27" s="157">
        <v>0</v>
      </c>
      <c r="AB27" s="157">
        <v>0</v>
      </c>
      <c r="AC27" s="157">
        <v>0</v>
      </c>
      <c r="AD27" s="157" t="s">
        <v>896</v>
      </c>
      <c r="AE27" s="157" t="s">
        <v>1081</v>
      </c>
      <c r="AF27" s="157" t="s">
        <v>1082</v>
      </c>
      <c r="AG27" s="157">
        <v>0</v>
      </c>
      <c r="AH27" s="157">
        <v>0</v>
      </c>
      <c r="AI27" s="157">
        <f t="shared" si="0"/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</row>
    <row r="28" spans="2:77" s="161" customFormat="1" ht="85.5" customHeight="1" x14ac:dyDescent="0.2">
      <c r="B28" s="155" t="s">
        <v>830</v>
      </c>
      <c r="C28" s="155" t="s">
        <v>1087</v>
      </c>
      <c r="D28" s="156" t="s">
        <v>1088</v>
      </c>
      <c r="E28" s="155" t="s">
        <v>1102</v>
      </c>
      <c r="F28" s="142">
        <v>2016730010032</v>
      </c>
      <c r="G28" s="155" t="s">
        <v>1090</v>
      </c>
      <c r="H28" s="155" t="s">
        <v>1631</v>
      </c>
      <c r="I28" s="75" t="s">
        <v>1104</v>
      </c>
      <c r="J28" s="160">
        <v>0.01</v>
      </c>
      <c r="K28" s="155" t="s">
        <v>1092</v>
      </c>
      <c r="L28" s="157">
        <v>17000</v>
      </c>
      <c r="M28" s="157">
        <v>0</v>
      </c>
      <c r="N28" s="157">
        <v>17000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/>
      <c r="Y28" s="157"/>
      <c r="Z28" s="157">
        <v>0</v>
      </c>
      <c r="AA28" s="157">
        <v>0</v>
      </c>
      <c r="AB28" s="157">
        <v>0</v>
      </c>
      <c r="AC28" s="157">
        <v>0</v>
      </c>
      <c r="AD28" s="157" t="s">
        <v>896</v>
      </c>
      <c r="AE28" s="157" t="s">
        <v>1081</v>
      </c>
      <c r="AF28" s="157" t="s">
        <v>1082</v>
      </c>
      <c r="AG28" s="157">
        <v>0</v>
      </c>
      <c r="AH28" s="157">
        <v>0</v>
      </c>
      <c r="AI28" s="157">
        <f t="shared" si="0"/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</row>
    <row r="29" spans="2:77" s="161" customFormat="1" ht="99" customHeight="1" x14ac:dyDescent="0.2">
      <c r="B29" s="155" t="s">
        <v>830</v>
      </c>
      <c r="C29" s="155" t="s">
        <v>1087</v>
      </c>
      <c r="D29" s="156" t="s">
        <v>1088</v>
      </c>
      <c r="E29" s="155" t="s">
        <v>1102</v>
      </c>
      <c r="F29" s="142">
        <v>2016730010032</v>
      </c>
      <c r="G29" s="155" t="s">
        <v>1090</v>
      </c>
      <c r="H29" s="155" t="s">
        <v>1632</v>
      </c>
      <c r="I29" s="75" t="s">
        <v>1105</v>
      </c>
      <c r="J29" s="162">
        <v>0.01</v>
      </c>
      <c r="K29" s="155" t="s">
        <v>1092</v>
      </c>
      <c r="L29" s="157">
        <v>30000</v>
      </c>
      <c r="M29" s="157">
        <v>0</v>
      </c>
      <c r="N29" s="157">
        <v>30000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/>
      <c r="Y29" s="157"/>
      <c r="Z29" s="157">
        <v>0</v>
      </c>
      <c r="AA29" s="157">
        <v>0</v>
      </c>
      <c r="AB29" s="157">
        <v>0</v>
      </c>
      <c r="AC29" s="157">
        <v>0</v>
      </c>
      <c r="AD29" s="157" t="s">
        <v>896</v>
      </c>
      <c r="AE29" s="157" t="s">
        <v>1081</v>
      </c>
      <c r="AF29" s="157" t="s">
        <v>1082</v>
      </c>
      <c r="AG29" s="157">
        <v>0</v>
      </c>
      <c r="AH29" s="157">
        <v>0</v>
      </c>
      <c r="AI29" s="157">
        <f t="shared" si="0"/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</row>
    <row r="30" spans="2:77" s="161" customFormat="1" ht="109.5" customHeight="1" x14ac:dyDescent="0.2">
      <c r="B30" s="155" t="s">
        <v>830</v>
      </c>
      <c r="C30" s="155" t="s">
        <v>1087</v>
      </c>
      <c r="D30" s="156" t="s">
        <v>1088</v>
      </c>
      <c r="E30" s="155" t="s">
        <v>1102</v>
      </c>
      <c r="F30" s="142">
        <v>2016730010032</v>
      </c>
      <c r="G30" s="155" t="s">
        <v>1090</v>
      </c>
      <c r="H30" s="155" t="s">
        <v>1633</v>
      </c>
      <c r="I30" s="75" t="s">
        <v>1106</v>
      </c>
      <c r="J30" s="162">
        <v>0.08</v>
      </c>
      <c r="K30" s="155" t="s">
        <v>1092</v>
      </c>
      <c r="L30" s="157">
        <v>100000</v>
      </c>
      <c r="M30" s="157">
        <v>0</v>
      </c>
      <c r="N30" s="157">
        <v>100000</v>
      </c>
      <c r="O30" s="157">
        <v>0</v>
      </c>
      <c r="P30" s="157">
        <v>0</v>
      </c>
      <c r="Q30" s="157">
        <v>0</v>
      </c>
      <c r="R30" s="157">
        <v>0</v>
      </c>
      <c r="S30" s="157">
        <v>0</v>
      </c>
      <c r="T30" s="157">
        <v>0</v>
      </c>
      <c r="U30" s="157">
        <v>0</v>
      </c>
      <c r="V30" s="157">
        <v>0</v>
      </c>
      <c r="W30" s="157">
        <v>0</v>
      </c>
      <c r="X30" s="157"/>
      <c r="Y30" s="157"/>
      <c r="Z30" s="157">
        <v>0</v>
      </c>
      <c r="AA30" s="157">
        <v>0</v>
      </c>
      <c r="AB30" s="157">
        <v>0</v>
      </c>
      <c r="AC30" s="157">
        <v>0</v>
      </c>
      <c r="AD30" s="157" t="s">
        <v>896</v>
      </c>
      <c r="AE30" s="157" t="s">
        <v>1081</v>
      </c>
      <c r="AF30" s="157" t="s">
        <v>1082</v>
      </c>
      <c r="AG30" s="157">
        <v>0</v>
      </c>
      <c r="AH30" s="157">
        <v>0</v>
      </c>
      <c r="AI30" s="157">
        <f t="shared" si="0"/>
        <v>0</v>
      </c>
      <c r="AJ30" s="157">
        <v>0</v>
      </c>
      <c r="AK30" s="157">
        <v>0</v>
      </c>
      <c r="AL30" s="157">
        <v>0</v>
      </c>
      <c r="AM30" s="157">
        <v>0</v>
      </c>
      <c r="AN30" s="157">
        <v>0</v>
      </c>
      <c r="AO30" s="157">
        <v>0</v>
      </c>
      <c r="AP30" s="157">
        <v>0</v>
      </c>
      <c r="AQ30" s="157">
        <v>0</v>
      </c>
      <c r="AR30" s="157">
        <v>0</v>
      </c>
      <c r="AS30" s="157">
        <v>0</v>
      </c>
      <c r="AT30" s="157">
        <v>0</v>
      </c>
      <c r="AU30" s="157">
        <v>0</v>
      </c>
      <c r="AV30" s="157">
        <v>0</v>
      </c>
      <c r="AW30" s="157">
        <v>0</v>
      </c>
      <c r="AX30" s="157">
        <v>0</v>
      </c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</row>
    <row r="31" spans="2:77" s="161" customFormat="1" ht="108" customHeight="1" x14ac:dyDescent="0.2">
      <c r="B31" s="155" t="s">
        <v>830</v>
      </c>
      <c r="C31" s="155" t="s">
        <v>1087</v>
      </c>
      <c r="D31" s="156" t="s">
        <v>1088</v>
      </c>
      <c r="E31" s="155" t="s">
        <v>1102</v>
      </c>
      <c r="F31" s="142">
        <v>2016730010032</v>
      </c>
      <c r="G31" s="155" t="s">
        <v>1090</v>
      </c>
      <c r="H31" s="155" t="s">
        <v>1634</v>
      </c>
      <c r="I31" s="75" t="s">
        <v>1107</v>
      </c>
      <c r="J31" s="59">
        <v>1</v>
      </c>
      <c r="K31" s="155" t="s">
        <v>1092</v>
      </c>
      <c r="L31" s="157">
        <v>70000</v>
      </c>
      <c r="M31" s="157">
        <v>0</v>
      </c>
      <c r="N31" s="157">
        <v>70000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/>
      <c r="Y31" s="157"/>
      <c r="Z31" s="157">
        <v>0</v>
      </c>
      <c r="AA31" s="157">
        <v>0</v>
      </c>
      <c r="AB31" s="157">
        <v>0</v>
      </c>
      <c r="AC31" s="157">
        <v>0</v>
      </c>
      <c r="AD31" s="157" t="s">
        <v>896</v>
      </c>
      <c r="AE31" s="157" t="s">
        <v>1081</v>
      </c>
      <c r="AF31" s="157" t="s">
        <v>1082</v>
      </c>
      <c r="AG31" s="157">
        <v>0</v>
      </c>
      <c r="AH31" s="157">
        <v>0</v>
      </c>
      <c r="AI31" s="157">
        <f t="shared" si="0"/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</row>
    <row r="32" spans="2:77" s="161" customFormat="1" ht="99.75" customHeight="1" x14ac:dyDescent="0.2">
      <c r="B32" s="155" t="s">
        <v>830</v>
      </c>
      <c r="C32" s="155" t="s">
        <v>1087</v>
      </c>
      <c r="D32" s="156" t="s">
        <v>1088</v>
      </c>
      <c r="E32" s="155" t="s">
        <v>1102</v>
      </c>
      <c r="F32" s="142">
        <v>2016730010032</v>
      </c>
      <c r="G32" s="155" t="s">
        <v>1090</v>
      </c>
      <c r="H32" s="155" t="s">
        <v>1635</v>
      </c>
      <c r="I32" s="75" t="s">
        <v>1108</v>
      </c>
      <c r="J32" s="59">
        <v>1</v>
      </c>
      <c r="K32" s="155" t="s">
        <v>1092</v>
      </c>
      <c r="L32" s="157">
        <v>30000</v>
      </c>
      <c r="M32" s="157">
        <v>0</v>
      </c>
      <c r="N32" s="157">
        <v>30000</v>
      </c>
      <c r="O32" s="157">
        <v>0</v>
      </c>
      <c r="P32" s="157">
        <v>0</v>
      </c>
      <c r="Q32" s="157">
        <v>0</v>
      </c>
      <c r="R32" s="157">
        <v>0</v>
      </c>
      <c r="S32" s="157">
        <v>0</v>
      </c>
      <c r="T32" s="157">
        <v>0</v>
      </c>
      <c r="U32" s="157">
        <v>0</v>
      </c>
      <c r="V32" s="157">
        <v>0</v>
      </c>
      <c r="W32" s="157">
        <v>0</v>
      </c>
      <c r="X32" s="157"/>
      <c r="Y32" s="157"/>
      <c r="Z32" s="157">
        <v>0</v>
      </c>
      <c r="AA32" s="157">
        <v>0</v>
      </c>
      <c r="AB32" s="157">
        <v>0</v>
      </c>
      <c r="AC32" s="157">
        <v>0</v>
      </c>
      <c r="AD32" s="157" t="s">
        <v>896</v>
      </c>
      <c r="AE32" s="157" t="s">
        <v>1081</v>
      </c>
      <c r="AF32" s="157" t="s">
        <v>1082</v>
      </c>
      <c r="AG32" s="157">
        <v>0</v>
      </c>
      <c r="AH32" s="157">
        <v>0</v>
      </c>
      <c r="AI32" s="157">
        <f t="shared" si="0"/>
        <v>0</v>
      </c>
      <c r="AJ32" s="157">
        <v>0</v>
      </c>
      <c r="AK32" s="157">
        <v>0</v>
      </c>
      <c r="AL32" s="157">
        <v>0</v>
      </c>
      <c r="AM32" s="157">
        <v>0</v>
      </c>
      <c r="AN32" s="157">
        <v>0</v>
      </c>
      <c r="AO32" s="157">
        <v>0</v>
      </c>
      <c r="AP32" s="157">
        <v>0</v>
      </c>
      <c r="AQ32" s="157">
        <v>0</v>
      </c>
      <c r="AR32" s="157">
        <v>0</v>
      </c>
      <c r="AS32" s="157">
        <v>0</v>
      </c>
      <c r="AT32" s="157">
        <v>0</v>
      </c>
      <c r="AU32" s="157">
        <v>0</v>
      </c>
      <c r="AV32" s="157">
        <v>0</v>
      </c>
      <c r="AW32" s="157">
        <v>0</v>
      </c>
      <c r="AX32" s="157">
        <v>0</v>
      </c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</row>
    <row r="33" spans="1:77" s="161" customFormat="1" ht="96.75" customHeight="1" x14ac:dyDescent="0.2">
      <c r="B33" s="155" t="s">
        <v>830</v>
      </c>
      <c r="C33" s="155" t="s">
        <v>1087</v>
      </c>
      <c r="D33" s="156" t="s">
        <v>1088</v>
      </c>
      <c r="E33" s="155" t="s">
        <v>1102</v>
      </c>
      <c r="F33" s="142">
        <v>2016730010032</v>
      </c>
      <c r="G33" s="155" t="s">
        <v>1090</v>
      </c>
      <c r="H33" s="155" t="s">
        <v>1636</v>
      </c>
      <c r="I33" s="75" t="s">
        <v>1109</v>
      </c>
      <c r="J33" s="59">
        <v>1</v>
      </c>
      <c r="K33" s="155" t="s">
        <v>1092</v>
      </c>
      <c r="L33" s="157">
        <v>50000</v>
      </c>
      <c r="M33" s="157">
        <v>0</v>
      </c>
      <c r="N33" s="157">
        <v>50000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/>
      <c r="Y33" s="157"/>
      <c r="Z33" s="157">
        <v>0</v>
      </c>
      <c r="AA33" s="157">
        <v>0</v>
      </c>
      <c r="AB33" s="157">
        <v>0</v>
      </c>
      <c r="AC33" s="157">
        <v>0</v>
      </c>
      <c r="AD33" s="157" t="s">
        <v>896</v>
      </c>
      <c r="AE33" s="157" t="s">
        <v>1081</v>
      </c>
      <c r="AF33" s="157" t="s">
        <v>1082</v>
      </c>
      <c r="AG33" s="157">
        <v>0</v>
      </c>
      <c r="AH33" s="157">
        <v>0</v>
      </c>
      <c r="AI33" s="157">
        <f t="shared" si="0"/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  <c r="AW33" s="157">
        <v>0</v>
      </c>
      <c r="AX33" s="157">
        <v>0</v>
      </c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</row>
    <row r="34" spans="1:77" s="161" customFormat="1" ht="107.25" customHeight="1" x14ac:dyDescent="0.2">
      <c r="B34" s="155" t="s">
        <v>830</v>
      </c>
      <c r="C34" s="155" t="s">
        <v>1087</v>
      </c>
      <c r="D34" s="156" t="s">
        <v>1088</v>
      </c>
      <c r="E34" s="155" t="s">
        <v>1102</v>
      </c>
      <c r="F34" s="142">
        <v>2016730010032</v>
      </c>
      <c r="G34" s="155" t="s">
        <v>1090</v>
      </c>
      <c r="H34" s="155" t="s">
        <v>1637</v>
      </c>
      <c r="I34" s="75" t="s">
        <v>1110</v>
      </c>
      <c r="J34" s="59">
        <v>2</v>
      </c>
      <c r="K34" s="155" t="s">
        <v>1092</v>
      </c>
      <c r="L34" s="157">
        <v>20000</v>
      </c>
      <c r="M34" s="157">
        <v>0</v>
      </c>
      <c r="N34" s="157">
        <v>20000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/>
      <c r="Y34" s="157"/>
      <c r="Z34" s="157">
        <v>0</v>
      </c>
      <c r="AA34" s="157">
        <v>0</v>
      </c>
      <c r="AB34" s="157">
        <v>0</v>
      </c>
      <c r="AC34" s="157">
        <v>0</v>
      </c>
      <c r="AD34" s="157" t="s">
        <v>896</v>
      </c>
      <c r="AE34" s="157" t="s">
        <v>1081</v>
      </c>
      <c r="AF34" s="157" t="s">
        <v>1082</v>
      </c>
      <c r="AG34" s="157">
        <v>0</v>
      </c>
      <c r="AH34" s="157">
        <v>0</v>
      </c>
      <c r="AI34" s="157">
        <f t="shared" si="0"/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>
        <v>0</v>
      </c>
      <c r="AW34" s="157">
        <v>0</v>
      </c>
      <c r="AX34" s="157">
        <v>0</v>
      </c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</row>
    <row r="35" spans="1:77" s="161" customFormat="1" ht="104.25" customHeight="1" x14ac:dyDescent="0.2">
      <c r="B35" s="155" t="s">
        <v>830</v>
      </c>
      <c r="C35" s="155" t="s">
        <v>1087</v>
      </c>
      <c r="D35" s="156" t="s">
        <v>1088</v>
      </c>
      <c r="E35" s="155" t="s">
        <v>1102</v>
      </c>
      <c r="F35" s="142">
        <v>2016730010032</v>
      </c>
      <c r="G35" s="155" t="s">
        <v>1090</v>
      </c>
      <c r="H35" s="155" t="s">
        <v>1638</v>
      </c>
      <c r="I35" s="75" t="s">
        <v>1111</v>
      </c>
      <c r="J35" s="59">
        <v>1</v>
      </c>
      <c r="K35" s="155" t="s">
        <v>1092</v>
      </c>
      <c r="L35" s="157">
        <v>54000</v>
      </c>
      <c r="M35" s="157">
        <v>0</v>
      </c>
      <c r="N35" s="157">
        <v>54000</v>
      </c>
      <c r="O35" s="157">
        <v>0</v>
      </c>
      <c r="P35" s="157">
        <v>0</v>
      </c>
      <c r="Q35" s="157">
        <v>0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/>
      <c r="Y35" s="157"/>
      <c r="Z35" s="157">
        <v>0</v>
      </c>
      <c r="AA35" s="157">
        <v>0</v>
      </c>
      <c r="AB35" s="157">
        <v>0</v>
      </c>
      <c r="AC35" s="157">
        <v>0</v>
      </c>
      <c r="AD35" s="157" t="s">
        <v>896</v>
      </c>
      <c r="AE35" s="157" t="s">
        <v>1081</v>
      </c>
      <c r="AF35" s="157" t="s">
        <v>1082</v>
      </c>
      <c r="AG35" s="157">
        <v>0</v>
      </c>
      <c r="AH35" s="157">
        <v>0</v>
      </c>
      <c r="AI35" s="157">
        <f t="shared" si="0"/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0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</row>
    <row r="36" spans="1:77" s="161" customFormat="1" ht="97.5" customHeight="1" x14ac:dyDescent="0.2">
      <c r="B36" s="155" t="s">
        <v>830</v>
      </c>
      <c r="C36" s="155" t="s">
        <v>1087</v>
      </c>
      <c r="D36" s="156" t="s">
        <v>1088</v>
      </c>
      <c r="E36" s="155" t="s">
        <v>1102</v>
      </c>
      <c r="F36" s="142">
        <v>2016730010032</v>
      </c>
      <c r="G36" s="155" t="s">
        <v>1090</v>
      </c>
      <c r="H36" s="155" t="s">
        <v>1639</v>
      </c>
      <c r="I36" s="75" t="s">
        <v>1112</v>
      </c>
      <c r="J36" s="59">
        <v>1</v>
      </c>
      <c r="K36" s="155" t="s">
        <v>1092</v>
      </c>
      <c r="L36" s="157">
        <v>20000</v>
      </c>
      <c r="M36" s="157">
        <v>0</v>
      </c>
      <c r="N36" s="157">
        <v>20000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/>
      <c r="Y36" s="157"/>
      <c r="Z36" s="157">
        <v>0</v>
      </c>
      <c r="AA36" s="157">
        <v>0</v>
      </c>
      <c r="AB36" s="157">
        <v>0</v>
      </c>
      <c r="AC36" s="157">
        <v>0</v>
      </c>
      <c r="AD36" s="157" t="s">
        <v>896</v>
      </c>
      <c r="AE36" s="157" t="s">
        <v>1081</v>
      </c>
      <c r="AF36" s="157" t="s">
        <v>1082</v>
      </c>
      <c r="AG36" s="157">
        <v>43800</v>
      </c>
      <c r="AH36" s="157">
        <v>0</v>
      </c>
      <c r="AI36" s="157">
        <f t="shared" si="0"/>
        <v>43800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</row>
    <row r="37" spans="1:77" s="161" customFormat="1" ht="108.75" customHeight="1" x14ac:dyDescent="0.2">
      <c r="B37" s="155" t="s">
        <v>830</v>
      </c>
      <c r="C37" s="155" t="s">
        <v>1087</v>
      </c>
      <c r="D37" s="156" t="s">
        <v>1088</v>
      </c>
      <c r="E37" s="155" t="s">
        <v>1102</v>
      </c>
      <c r="F37" s="142">
        <v>2016730010032</v>
      </c>
      <c r="G37" s="155" t="s">
        <v>1090</v>
      </c>
      <c r="H37" s="155" t="s">
        <v>1640</v>
      </c>
      <c r="I37" s="75" t="s">
        <v>1113</v>
      </c>
      <c r="J37" s="59">
        <v>1</v>
      </c>
      <c r="K37" s="155" t="s">
        <v>1092</v>
      </c>
      <c r="L37" s="157">
        <v>50000</v>
      </c>
      <c r="M37" s="157">
        <v>0</v>
      </c>
      <c r="N37" s="157">
        <v>50000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7">
        <v>0</v>
      </c>
      <c r="W37" s="157">
        <v>0</v>
      </c>
      <c r="X37" s="157"/>
      <c r="Y37" s="157"/>
      <c r="Z37" s="157">
        <v>0</v>
      </c>
      <c r="AA37" s="157">
        <v>0</v>
      </c>
      <c r="AB37" s="157">
        <v>0</v>
      </c>
      <c r="AC37" s="157">
        <v>0</v>
      </c>
      <c r="AD37" s="157" t="s">
        <v>896</v>
      </c>
      <c r="AE37" s="157" t="s">
        <v>1081</v>
      </c>
      <c r="AF37" s="157" t="s">
        <v>1082</v>
      </c>
      <c r="AG37" s="157">
        <v>0</v>
      </c>
      <c r="AH37" s="157">
        <v>0</v>
      </c>
      <c r="AI37" s="157">
        <f t="shared" si="0"/>
        <v>0</v>
      </c>
      <c r="AJ37" s="157">
        <v>0</v>
      </c>
      <c r="AK37" s="157">
        <v>0</v>
      </c>
      <c r="AL37" s="157">
        <v>0</v>
      </c>
      <c r="AM37" s="157">
        <v>0</v>
      </c>
      <c r="AN37" s="157">
        <v>0</v>
      </c>
      <c r="AO37" s="157">
        <v>0</v>
      </c>
      <c r="AP37" s="157">
        <v>0</v>
      </c>
      <c r="AQ37" s="157">
        <v>0</v>
      </c>
      <c r="AR37" s="157">
        <v>0</v>
      </c>
      <c r="AS37" s="157">
        <v>0</v>
      </c>
      <c r="AT37" s="157">
        <v>0</v>
      </c>
      <c r="AU37" s="157">
        <v>0</v>
      </c>
      <c r="AV37" s="157">
        <v>0</v>
      </c>
      <c r="AW37" s="157">
        <v>0</v>
      </c>
      <c r="AX37" s="157">
        <v>0</v>
      </c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</row>
    <row r="38" spans="1:77" s="161" customFormat="1" ht="102" customHeight="1" x14ac:dyDescent="0.2">
      <c r="B38" s="155" t="s">
        <v>830</v>
      </c>
      <c r="C38" s="155" t="s">
        <v>1087</v>
      </c>
      <c r="D38" s="156" t="s">
        <v>1088</v>
      </c>
      <c r="E38" s="155" t="s">
        <v>1102</v>
      </c>
      <c r="F38" s="142">
        <v>2016730010032</v>
      </c>
      <c r="G38" s="155" t="s">
        <v>1090</v>
      </c>
      <c r="H38" s="155" t="s">
        <v>1641</v>
      </c>
      <c r="I38" s="75" t="s">
        <v>1114</v>
      </c>
      <c r="J38" s="59">
        <v>3</v>
      </c>
      <c r="K38" s="155" t="s">
        <v>1092</v>
      </c>
      <c r="L38" s="157">
        <v>22000</v>
      </c>
      <c r="M38" s="157">
        <v>0</v>
      </c>
      <c r="N38" s="157">
        <v>22000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7">
        <v>0</v>
      </c>
      <c r="W38" s="157">
        <v>0</v>
      </c>
      <c r="X38" s="157"/>
      <c r="Y38" s="157"/>
      <c r="Z38" s="157">
        <v>0</v>
      </c>
      <c r="AA38" s="157">
        <v>0</v>
      </c>
      <c r="AB38" s="157">
        <v>0</v>
      </c>
      <c r="AC38" s="157">
        <v>0</v>
      </c>
      <c r="AD38" s="157" t="s">
        <v>896</v>
      </c>
      <c r="AE38" s="157" t="s">
        <v>1081</v>
      </c>
      <c r="AF38" s="157" t="s">
        <v>1082</v>
      </c>
      <c r="AG38" s="157">
        <v>0</v>
      </c>
      <c r="AH38" s="157">
        <v>0</v>
      </c>
      <c r="AI38" s="157">
        <f t="shared" si="0"/>
        <v>0</v>
      </c>
      <c r="AJ38" s="157">
        <v>0</v>
      </c>
      <c r="AK38" s="157">
        <v>0</v>
      </c>
      <c r="AL38" s="157">
        <v>0</v>
      </c>
      <c r="AM38" s="157">
        <v>0</v>
      </c>
      <c r="AN38" s="157">
        <v>0</v>
      </c>
      <c r="AO38" s="157">
        <v>0</v>
      </c>
      <c r="AP38" s="157">
        <v>0</v>
      </c>
      <c r="AQ38" s="157">
        <v>0</v>
      </c>
      <c r="AR38" s="157">
        <v>0</v>
      </c>
      <c r="AS38" s="157">
        <v>0</v>
      </c>
      <c r="AT38" s="157">
        <v>0</v>
      </c>
      <c r="AU38" s="157">
        <v>0</v>
      </c>
      <c r="AV38" s="157">
        <v>0</v>
      </c>
      <c r="AW38" s="157">
        <v>0</v>
      </c>
      <c r="AX38" s="157">
        <v>0</v>
      </c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</row>
    <row r="39" spans="1:77" s="161" customFormat="1" ht="99" customHeight="1" x14ac:dyDescent="0.2">
      <c r="B39" s="155" t="s">
        <v>830</v>
      </c>
      <c r="C39" s="155" t="s">
        <v>1087</v>
      </c>
      <c r="D39" s="156" t="s">
        <v>1088</v>
      </c>
      <c r="E39" s="155" t="s">
        <v>1102</v>
      </c>
      <c r="F39" s="142">
        <v>2016730010032</v>
      </c>
      <c r="G39" s="155" t="s">
        <v>1090</v>
      </c>
      <c r="H39" s="155" t="s">
        <v>1642</v>
      </c>
      <c r="I39" s="75" t="s">
        <v>1115</v>
      </c>
      <c r="J39" s="59">
        <v>1</v>
      </c>
      <c r="K39" s="155" t="s">
        <v>1092</v>
      </c>
      <c r="L39" s="157">
        <v>20000</v>
      </c>
      <c r="M39" s="157">
        <v>0</v>
      </c>
      <c r="N39" s="157">
        <v>20000</v>
      </c>
      <c r="O39" s="157">
        <v>0</v>
      </c>
      <c r="P39" s="157">
        <v>0</v>
      </c>
      <c r="Q39" s="157">
        <v>0</v>
      </c>
      <c r="R39" s="157">
        <v>0</v>
      </c>
      <c r="S39" s="157">
        <v>0</v>
      </c>
      <c r="T39" s="157">
        <v>0</v>
      </c>
      <c r="U39" s="157">
        <v>0</v>
      </c>
      <c r="V39" s="157">
        <v>0</v>
      </c>
      <c r="W39" s="157">
        <v>0</v>
      </c>
      <c r="X39" s="157"/>
      <c r="Y39" s="157"/>
      <c r="Z39" s="157">
        <v>0</v>
      </c>
      <c r="AA39" s="157">
        <v>0</v>
      </c>
      <c r="AB39" s="157">
        <v>0</v>
      </c>
      <c r="AC39" s="157">
        <v>0</v>
      </c>
      <c r="AD39" s="157" t="s">
        <v>896</v>
      </c>
      <c r="AE39" s="157" t="s">
        <v>1081</v>
      </c>
      <c r="AF39" s="157" t="s">
        <v>1082</v>
      </c>
      <c r="AG39" s="157">
        <v>0</v>
      </c>
      <c r="AH39" s="157">
        <v>0</v>
      </c>
      <c r="AI39" s="157">
        <f t="shared" si="0"/>
        <v>0</v>
      </c>
      <c r="AJ39" s="157">
        <v>0</v>
      </c>
      <c r="AK39" s="157">
        <v>0</v>
      </c>
      <c r="AL39" s="157">
        <v>0</v>
      </c>
      <c r="AM39" s="157">
        <v>0</v>
      </c>
      <c r="AN39" s="157">
        <v>0</v>
      </c>
      <c r="AO39" s="157">
        <v>0</v>
      </c>
      <c r="AP39" s="157">
        <v>0</v>
      </c>
      <c r="AQ39" s="157">
        <v>0</v>
      </c>
      <c r="AR39" s="157">
        <v>0</v>
      </c>
      <c r="AS39" s="157">
        <v>0</v>
      </c>
      <c r="AT39" s="157">
        <v>0</v>
      </c>
      <c r="AU39" s="157">
        <v>0</v>
      </c>
      <c r="AV39" s="157">
        <v>0</v>
      </c>
      <c r="AW39" s="157">
        <v>0</v>
      </c>
      <c r="AX39" s="157">
        <v>0</v>
      </c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</row>
    <row r="40" spans="1:77" ht="58.15" customHeight="1" x14ac:dyDescent="0.2">
      <c r="A40" s="614"/>
      <c r="B40" s="614"/>
      <c r="C40" s="614"/>
      <c r="D40" s="614"/>
      <c r="E40" s="614"/>
      <c r="F40" s="614"/>
      <c r="G40" s="614"/>
      <c r="H40" s="614"/>
      <c r="I40" s="614"/>
      <c r="J40" s="614"/>
      <c r="K40" s="615"/>
      <c r="L40" s="616">
        <f>SUM(L12:L39)</f>
        <v>1274000</v>
      </c>
      <c r="M40" s="616">
        <v>0</v>
      </c>
      <c r="N40" s="616">
        <f t="shared" ref="N40:AC40" si="1">SUM(N12:N39)</f>
        <v>1274000</v>
      </c>
      <c r="O40" s="616">
        <v>0</v>
      </c>
      <c r="P40" s="616">
        <v>0</v>
      </c>
      <c r="Q40" s="616">
        <f t="shared" si="1"/>
        <v>0</v>
      </c>
      <c r="R40" s="616">
        <f t="shared" si="1"/>
        <v>0</v>
      </c>
      <c r="S40" s="616">
        <f t="shared" si="1"/>
        <v>0</v>
      </c>
      <c r="T40" s="616">
        <v>0</v>
      </c>
      <c r="U40" s="616">
        <f t="shared" si="1"/>
        <v>0</v>
      </c>
      <c r="V40" s="616">
        <f t="shared" si="1"/>
        <v>0</v>
      </c>
      <c r="W40" s="616">
        <f t="shared" si="1"/>
        <v>0</v>
      </c>
      <c r="X40" s="616"/>
      <c r="Y40" s="616"/>
      <c r="Z40" s="616">
        <f t="shared" si="1"/>
        <v>0</v>
      </c>
      <c r="AA40" s="616">
        <f t="shared" si="1"/>
        <v>0</v>
      </c>
      <c r="AB40" s="616">
        <f t="shared" si="1"/>
        <v>0</v>
      </c>
      <c r="AC40" s="616">
        <f t="shared" si="1"/>
        <v>0</v>
      </c>
      <c r="AD40" s="616"/>
      <c r="AE40" s="616"/>
      <c r="AF40" s="616"/>
      <c r="AG40" s="616">
        <f>SUM(AG12:AG39)</f>
        <v>141725</v>
      </c>
      <c r="AH40" s="616">
        <v>0</v>
      </c>
      <c r="AI40" s="616">
        <v>0</v>
      </c>
      <c r="AJ40" s="616">
        <v>0</v>
      </c>
      <c r="AK40" s="616">
        <v>0</v>
      </c>
      <c r="AL40" s="616">
        <v>0</v>
      </c>
      <c r="AM40" s="616">
        <v>0</v>
      </c>
      <c r="AN40" s="616">
        <v>0</v>
      </c>
      <c r="AO40" s="616">
        <v>0</v>
      </c>
      <c r="AP40" s="616">
        <v>0</v>
      </c>
      <c r="AQ40" s="616">
        <v>0</v>
      </c>
      <c r="AR40" s="616">
        <v>0</v>
      </c>
      <c r="AS40" s="616">
        <v>0</v>
      </c>
      <c r="AT40" s="616">
        <v>0</v>
      </c>
      <c r="AU40" s="616">
        <v>0</v>
      </c>
      <c r="AV40" s="616">
        <v>0</v>
      </c>
      <c r="AW40" s="616">
        <v>0</v>
      </c>
      <c r="AX40" s="616">
        <v>0</v>
      </c>
      <c r="AZ40" s="617"/>
    </row>
    <row r="41" spans="1:77" s="147" customFormat="1" x14ac:dyDescent="0.2"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18"/>
      <c r="AE41" s="618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</row>
    <row r="42" spans="1:77" s="147" customFormat="1" x14ac:dyDescent="0.2"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  <c r="AC42" s="618"/>
      <c r="AD42" s="618"/>
      <c r="AE42" s="618"/>
      <c r="AF42" s="618"/>
      <c r="AG42" s="618"/>
      <c r="AH42" s="618"/>
      <c r="AI42" s="618"/>
      <c r="AJ42" s="618"/>
      <c r="AK42" s="618"/>
      <c r="AL42" s="618"/>
      <c r="AM42" s="618"/>
      <c r="AN42" s="618"/>
      <c r="AO42" s="618"/>
      <c r="AP42" s="618"/>
      <c r="AQ42" s="618"/>
      <c r="AR42" s="618"/>
      <c r="AS42" s="618"/>
      <c r="AT42" s="618"/>
      <c r="AU42" s="618"/>
      <c r="AV42" s="618"/>
      <c r="AW42" s="618"/>
      <c r="AX42" s="618"/>
    </row>
    <row r="43" spans="1:77" s="147" customFormat="1" x14ac:dyDescent="0.2"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  <c r="AC43" s="618"/>
      <c r="AD43" s="618"/>
      <c r="AE43" s="618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</row>
    <row r="44" spans="1:77" s="147" customFormat="1" x14ac:dyDescent="0.2"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  <c r="AC44" s="618"/>
      <c r="AD44" s="618"/>
      <c r="AE44" s="618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</row>
    <row r="45" spans="1:77" s="147" customFormat="1" x14ac:dyDescent="0.2"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  <c r="AC45" s="618"/>
      <c r="AD45" s="618"/>
      <c r="AE45" s="618"/>
      <c r="AF45" s="618"/>
      <c r="AG45" s="618"/>
      <c r="AH45" s="618"/>
      <c r="AI45" s="618"/>
      <c r="AJ45" s="618"/>
      <c r="AK45" s="618"/>
      <c r="AL45" s="618"/>
      <c r="AM45" s="618"/>
      <c r="AN45" s="618"/>
      <c r="AO45" s="618"/>
      <c r="AP45" s="618"/>
      <c r="AQ45" s="618"/>
      <c r="AR45" s="618"/>
      <c r="AS45" s="618"/>
      <c r="AT45" s="618"/>
      <c r="AU45" s="618"/>
      <c r="AV45" s="618"/>
      <c r="AW45" s="618"/>
      <c r="AX45" s="618"/>
    </row>
    <row r="46" spans="1:77" s="147" customFormat="1" x14ac:dyDescent="0.2"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  <c r="AC46" s="618"/>
      <c r="AD46" s="618"/>
      <c r="AE46" s="618"/>
      <c r="AF46" s="618"/>
      <c r="AG46" s="618"/>
      <c r="AH46" s="618"/>
      <c r="AI46" s="618"/>
      <c r="AJ46" s="618"/>
      <c r="AK46" s="618"/>
      <c r="AL46" s="618"/>
      <c r="AM46" s="618"/>
      <c r="AN46" s="618"/>
      <c r="AO46" s="618"/>
      <c r="AP46" s="618"/>
      <c r="AQ46" s="618"/>
      <c r="AR46" s="618"/>
      <c r="AS46" s="618"/>
      <c r="AT46" s="618"/>
      <c r="AU46" s="618"/>
      <c r="AV46" s="618"/>
      <c r="AW46" s="618"/>
      <c r="AX46" s="618"/>
    </row>
    <row r="47" spans="1:77" s="147" customFormat="1" x14ac:dyDescent="0.2"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  <c r="AC47" s="618"/>
      <c r="AD47" s="618"/>
      <c r="AE47" s="618"/>
      <c r="AF47" s="618"/>
      <c r="AG47" s="618"/>
      <c r="AH47" s="618"/>
      <c r="AI47" s="618"/>
      <c r="AJ47" s="618"/>
      <c r="AK47" s="618"/>
      <c r="AL47" s="618"/>
      <c r="AM47" s="618"/>
      <c r="AN47" s="618"/>
      <c r="AO47" s="618"/>
      <c r="AP47" s="618"/>
      <c r="AQ47" s="618"/>
      <c r="AR47" s="618"/>
      <c r="AS47" s="618"/>
      <c r="AT47" s="618"/>
      <c r="AU47" s="618"/>
      <c r="AV47" s="618"/>
      <c r="AW47" s="618"/>
      <c r="AX47" s="618"/>
    </row>
    <row r="48" spans="1:77" s="147" customFormat="1" ht="38.25" x14ac:dyDescent="0.2">
      <c r="E48" s="619" t="s">
        <v>1116</v>
      </c>
      <c r="F48" s="619"/>
      <c r="G48" s="619"/>
      <c r="H48" s="619"/>
      <c r="I48" s="619"/>
      <c r="J48" s="619"/>
      <c r="K48" s="619"/>
      <c r="L48" s="618"/>
      <c r="M48" s="618" t="s">
        <v>964</v>
      </c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618"/>
      <c r="AL48" s="618"/>
      <c r="AM48" s="618"/>
      <c r="AN48" s="618"/>
      <c r="AO48" s="618"/>
      <c r="AP48" s="618"/>
      <c r="AQ48" s="618"/>
      <c r="AR48" s="618"/>
      <c r="AS48" s="618"/>
      <c r="AT48" s="618"/>
      <c r="AU48" s="618"/>
      <c r="AV48" s="618"/>
      <c r="AW48" s="618"/>
      <c r="AX48" s="618"/>
    </row>
    <row r="49" spans="5:50" s="147" customFormat="1" ht="38.25" x14ac:dyDescent="0.2">
      <c r="E49" s="619" t="s">
        <v>1117</v>
      </c>
      <c r="F49" s="619"/>
      <c r="G49" s="619"/>
      <c r="H49" s="619"/>
      <c r="I49" s="619"/>
      <c r="J49" s="619"/>
      <c r="K49" s="619"/>
      <c r="L49" s="618"/>
      <c r="M49" s="618" t="s">
        <v>1118</v>
      </c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  <c r="AC49" s="618"/>
      <c r="AD49" s="618"/>
      <c r="AE49" s="618"/>
      <c r="AF49" s="618"/>
      <c r="AG49" s="618"/>
      <c r="AH49" s="618"/>
      <c r="AI49" s="618"/>
      <c r="AJ49" s="618"/>
      <c r="AK49" s="618"/>
      <c r="AL49" s="618"/>
      <c r="AM49" s="618"/>
      <c r="AN49" s="618"/>
      <c r="AO49" s="618"/>
      <c r="AP49" s="618"/>
      <c r="AQ49" s="618"/>
      <c r="AR49" s="618"/>
      <c r="AS49" s="618"/>
      <c r="AT49" s="618"/>
      <c r="AU49" s="618"/>
      <c r="AV49" s="618"/>
      <c r="AW49" s="618"/>
      <c r="AX49" s="618"/>
    </row>
    <row r="50" spans="5:50" s="147" customFormat="1" x14ac:dyDescent="0.2"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  <c r="AC50" s="618"/>
      <c r="AD50" s="618"/>
      <c r="AE50" s="618"/>
      <c r="AF50" s="618"/>
      <c r="AG50" s="618"/>
      <c r="AH50" s="618"/>
      <c r="AI50" s="618"/>
      <c r="AJ50" s="618"/>
      <c r="AK50" s="618"/>
      <c r="AL50" s="618"/>
      <c r="AM50" s="618"/>
      <c r="AN50" s="618"/>
      <c r="AO50" s="618"/>
      <c r="AP50" s="618"/>
      <c r="AQ50" s="618"/>
      <c r="AR50" s="618"/>
      <c r="AS50" s="618"/>
      <c r="AT50" s="618"/>
      <c r="AU50" s="618"/>
      <c r="AV50" s="618"/>
      <c r="AW50" s="618"/>
      <c r="AX50" s="618"/>
    </row>
    <row r="51" spans="5:50" s="147" customFormat="1" x14ac:dyDescent="0.2"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  <c r="AC51" s="618"/>
      <c r="AD51" s="618"/>
      <c r="AE51" s="618"/>
      <c r="AF51" s="618"/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8"/>
      <c r="AW51" s="618"/>
      <c r="AX51" s="618"/>
    </row>
    <row r="52" spans="5:50" s="147" customFormat="1" x14ac:dyDescent="0.2"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  <c r="AC52" s="618"/>
      <c r="AD52" s="618"/>
      <c r="AE52" s="61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618"/>
      <c r="AS52" s="618"/>
      <c r="AT52" s="618"/>
      <c r="AU52" s="618"/>
      <c r="AV52" s="618"/>
      <c r="AW52" s="618"/>
      <c r="AX52" s="618"/>
    </row>
    <row r="53" spans="5:50" s="147" customFormat="1" x14ac:dyDescent="0.2"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  <c r="AC53" s="618"/>
      <c r="AD53" s="618"/>
      <c r="AE53" s="618"/>
      <c r="AF53" s="618"/>
      <c r="AG53" s="618"/>
      <c r="AH53" s="618"/>
      <c r="AI53" s="618"/>
      <c r="AJ53" s="618"/>
      <c r="AK53" s="618"/>
      <c r="AL53" s="618"/>
      <c r="AM53" s="618"/>
      <c r="AN53" s="618"/>
      <c r="AO53" s="618"/>
      <c r="AP53" s="618"/>
      <c r="AQ53" s="618"/>
      <c r="AR53" s="618"/>
      <c r="AS53" s="618"/>
      <c r="AT53" s="618"/>
      <c r="AU53" s="618"/>
      <c r="AV53" s="618"/>
      <c r="AW53" s="618"/>
      <c r="AX53" s="618"/>
    </row>
    <row r="54" spans="5:50" s="147" customFormat="1" x14ac:dyDescent="0.2"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  <c r="AC54" s="618"/>
      <c r="AD54" s="618"/>
      <c r="AE54" s="618"/>
      <c r="AF54" s="618"/>
      <c r="AG54" s="618"/>
      <c r="AH54" s="618"/>
      <c r="AI54" s="618"/>
      <c r="AJ54" s="618"/>
      <c r="AK54" s="618"/>
      <c r="AL54" s="618"/>
      <c r="AM54" s="618"/>
      <c r="AN54" s="618"/>
      <c r="AO54" s="618"/>
      <c r="AP54" s="618"/>
      <c r="AQ54" s="618"/>
      <c r="AR54" s="618"/>
      <c r="AS54" s="618"/>
      <c r="AT54" s="618"/>
      <c r="AU54" s="618"/>
      <c r="AV54" s="618"/>
      <c r="AW54" s="618"/>
      <c r="AX54" s="618"/>
    </row>
    <row r="55" spans="5:50" s="147" customFormat="1" x14ac:dyDescent="0.2">
      <c r="L55" s="123"/>
      <c r="N55" s="123"/>
      <c r="O55" s="19"/>
      <c r="P55" s="19"/>
      <c r="AH55" s="620"/>
      <c r="AI55" s="621"/>
      <c r="AJ55" s="621"/>
      <c r="AK55" s="621"/>
      <c r="AL55" s="620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620"/>
    </row>
    <row r="56" spans="5:50" s="147" customFormat="1" x14ac:dyDescent="0.2">
      <c r="L56" s="123"/>
      <c r="N56" s="123"/>
      <c r="O56" s="19"/>
      <c r="P56" s="19"/>
      <c r="AH56" s="620"/>
      <c r="AI56" s="621"/>
      <c r="AJ56" s="621"/>
      <c r="AK56" s="621"/>
      <c r="AL56" s="620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620"/>
    </row>
    <row r="57" spans="5:50" s="147" customFormat="1" x14ac:dyDescent="0.2">
      <c r="L57" s="123"/>
      <c r="N57" s="123"/>
      <c r="O57" s="19"/>
      <c r="P57" s="19"/>
      <c r="AH57" s="620"/>
      <c r="AI57" s="621"/>
      <c r="AJ57" s="621"/>
      <c r="AK57" s="621"/>
      <c r="AL57" s="620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620"/>
    </row>
    <row r="58" spans="5:50" s="147" customFormat="1" x14ac:dyDescent="0.2">
      <c r="L58" s="123"/>
      <c r="N58" s="123"/>
      <c r="O58" s="19"/>
      <c r="P58" s="19"/>
      <c r="AH58" s="620"/>
      <c r="AI58" s="621"/>
      <c r="AJ58" s="621"/>
      <c r="AK58" s="621"/>
      <c r="AL58" s="620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620"/>
    </row>
    <row r="59" spans="5:50" s="147" customFormat="1" x14ac:dyDescent="0.2">
      <c r="L59" s="123"/>
      <c r="N59" s="123"/>
      <c r="O59" s="19"/>
      <c r="P59" s="19"/>
      <c r="AH59" s="620"/>
      <c r="AI59" s="621"/>
      <c r="AJ59" s="621"/>
      <c r="AK59" s="621"/>
      <c r="AL59" s="620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620"/>
    </row>
    <row r="60" spans="5:50" s="147" customFormat="1" x14ac:dyDescent="0.2">
      <c r="L60" s="123"/>
      <c r="N60" s="123"/>
      <c r="O60" s="19"/>
      <c r="P60" s="19"/>
      <c r="AH60" s="620"/>
      <c r="AI60" s="621"/>
      <c r="AJ60" s="621"/>
      <c r="AK60" s="621"/>
      <c r="AL60" s="620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620"/>
    </row>
    <row r="61" spans="5:50" s="147" customFormat="1" x14ac:dyDescent="0.2">
      <c r="L61" s="123"/>
      <c r="N61" s="123"/>
      <c r="O61" s="19"/>
      <c r="P61" s="19"/>
      <c r="AH61" s="620"/>
      <c r="AI61" s="621"/>
      <c r="AJ61" s="621"/>
      <c r="AK61" s="621"/>
      <c r="AL61" s="620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620"/>
    </row>
    <row r="62" spans="5:50" s="147" customFormat="1" x14ac:dyDescent="0.2">
      <c r="L62" s="123"/>
      <c r="N62" s="123"/>
      <c r="O62" s="19"/>
      <c r="P62" s="19"/>
      <c r="AH62" s="620"/>
      <c r="AI62" s="621"/>
      <c r="AJ62" s="621"/>
      <c r="AK62" s="621"/>
      <c r="AL62" s="620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620"/>
    </row>
    <row r="63" spans="5:50" s="147" customFormat="1" x14ac:dyDescent="0.2">
      <c r="L63" s="123"/>
      <c r="N63" s="123"/>
      <c r="O63" s="19"/>
      <c r="P63" s="19"/>
      <c r="AH63" s="620"/>
      <c r="AI63" s="621"/>
      <c r="AJ63" s="621"/>
      <c r="AK63" s="621"/>
      <c r="AL63" s="620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620"/>
    </row>
    <row r="64" spans="5:50" s="147" customFormat="1" x14ac:dyDescent="0.2">
      <c r="L64" s="123"/>
      <c r="N64" s="123"/>
      <c r="O64" s="19"/>
      <c r="P64" s="19"/>
      <c r="AH64" s="620"/>
      <c r="AI64" s="621"/>
      <c r="AJ64" s="621"/>
      <c r="AK64" s="621"/>
      <c r="AL64" s="620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620"/>
    </row>
    <row r="65" spans="12:50" s="147" customFormat="1" x14ac:dyDescent="0.2">
      <c r="L65" s="123"/>
      <c r="N65" s="123"/>
      <c r="O65" s="19"/>
      <c r="P65" s="19"/>
      <c r="AH65" s="620"/>
      <c r="AI65" s="621"/>
      <c r="AJ65" s="621"/>
      <c r="AK65" s="621"/>
      <c r="AL65" s="620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620"/>
    </row>
    <row r="66" spans="12:50" s="147" customFormat="1" x14ac:dyDescent="0.2">
      <c r="L66" s="123"/>
      <c r="N66" s="123"/>
      <c r="O66" s="19"/>
      <c r="P66" s="19"/>
      <c r="AH66" s="620"/>
      <c r="AI66" s="621"/>
      <c r="AJ66" s="621"/>
      <c r="AK66" s="621"/>
      <c r="AL66" s="620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620"/>
    </row>
    <row r="67" spans="12:50" s="147" customFormat="1" x14ac:dyDescent="0.2">
      <c r="L67" s="123"/>
      <c r="N67" s="123"/>
      <c r="O67" s="19"/>
      <c r="P67" s="19"/>
      <c r="AH67" s="620"/>
      <c r="AI67" s="621"/>
      <c r="AJ67" s="621"/>
      <c r="AK67" s="621"/>
      <c r="AL67" s="620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620"/>
    </row>
    <row r="68" spans="12:50" s="147" customFormat="1" x14ac:dyDescent="0.2">
      <c r="L68" s="123"/>
      <c r="N68" s="123"/>
      <c r="O68" s="19"/>
      <c r="P68" s="19"/>
      <c r="AH68" s="620"/>
      <c r="AI68" s="621"/>
      <c r="AJ68" s="621"/>
      <c r="AK68" s="621"/>
      <c r="AL68" s="620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620"/>
    </row>
    <row r="69" spans="12:50" s="147" customFormat="1" x14ac:dyDescent="0.2">
      <c r="L69" s="123"/>
      <c r="N69" s="123"/>
      <c r="O69" s="19"/>
      <c r="P69" s="19"/>
      <c r="AH69" s="620"/>
      <c r="AI69" s="621"/>
      <c r="AJ69" s="621"/>
      <c r="AK69" s="621"/>
      <c r="AL69" s="620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620"/>
    </row>
    <row r="70" spans="12:50" s="147" customFormat="1" x14ac:dyDescent="0.2">
      <c r="L70" s="123"/>
      <c r="N70" s="123"/>
      <c r="O70" s="19"/>
      <c r="P70" s="19"/>
      <c r="AH70" s="620"/>
      <c r="AI70" s="621"/>
      <c r="AJ70" s="621"/>
      <c r="AK70" s="621"/>
      <c r="AL70" s="620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620"/>
    </row>
    <row r="71" spans="12:50" s="147" customFormat="1" x14ac:dyDescent="0.2">
      <c r="L71" s="123"/>
      <c r="N71" s="123"/>
      <c r="O71" s="19"/>
      <c r="P71" s="19"/>
      <c r="AH71" s="620"/>
      <c r="AI71" s="621"/>
      <c r="AJ71" s="621"/>
      <c r="AK71" s="621"/>
      <c r="AL71" s="620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620"/>
    </row>
    <row r="72" spans="12:50" s="147" customFormat="1" x14ac:dyDescent="0.2">
      <c r="L72" s="123"/>
      <c r="N72" s="123"/>
      <c r="O72" s="19"/>
      <c r="P72" s="19"/>
      <c r="AH72" s="620"/>
      <c r="AI72" s="621"/>
      <c r="AJ72" s="621"/>
      <c r="AK72" s="621"/>
      <c r="AL72" s="620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620"/>
    </row>
    <row r="73" spans="12:50" s="147" customFormat="1" x14ac:dyDescent="0.2">
      <c r="L73" s="123"/>
      <c r="N73" s="123"/>
      <c r="O73" s="19"/>
      <c r="P73" s="19"/>
      <c r="AH73" s="620"/>
      <c r="AI73" s="621"/>
      <c r="AJ73" s="621"/>
      <c r="AK73" s="621"/>
      <c r="AL73" s="620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620"/>
    </row>
    <row r="74" spans="12:50" s="147" customFormat="1" x14ac:dyDescent="0.2">
      <c r="L74" s="123"/>
      <c r="N74" s="123"/>
      <c r="O74" s="19"/>
      <c r="P74" s="19"/>
      <c r="AH74" s="620"/>
      <c r="AI74" s="621"/>
      <c r="AJ74" s="621"/>
      <c r="AK74" s="621"/>
      <c r="AL74" s="620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620"/>
    </row>
    <row r="75" spans="12:50" s="147" customFormat="1" x14ac:dyDescent="0.2">
      <c r="L75" s="123"/>
      <c r="N75" s="123"/>
      <c r="O75" s="19"/>
      <c r="P75" s="19"/>
      <c r="AH75" s="620"/>
      <c r="AI75" s="621"/>
      <c r="AJ75" s="621"/>
      <c r="AK75" s="621"/>
      <c r="AL75" s="620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620"/>
    </row>
    <row r="76" spans="12:50" s="147" customFormat="1" x14ac:dyDescent="0.2">
      <c r="L76" s="123"/>
      <c r="N76" s="123"/>
      <c r="O76" s="19"/>
      <c r="P76" s="19"/>
      <c r="AH76" s="620"/>
      <c r="AI76" s="621"/>
      <c r="AJ76" s="621"/>
      <c r="AK76" s="621"/>
      <c r="AL76" s="620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620"/>
    </row>
    <row r="77" spans="12:50" s="147" customFormat="1" x14ac:dyDescent="0.2">
      <c r="L77" s="123"/>
      <c r="N77" s="123"/>
      <c r="O77" s="19"/>
      <c r="P77" s="19"/>
      <c r="AH77" s="622">
        <f t="shared" ref="AH77:AX77" si="2">SUM(AH12:AH76)</f>
        <v>0</v>
      </c>
      <c r="AI77" s="622">
        <f t="shared" si="2"/>
        <v>141725</v>
      </c>
      <c r="AJ77" s="622">
        <f t="shared" si="2"/>
        <v>0</v>
      </c>
      <c r="AK77" s="622">
        <f t="shared" si="2"/>
        <v>0</v>
      </c>
      <c r="AL77" s="622">
        <f t="shared" si="2"/>
        <v>0</v>
      </c>
      <c r="AM77" s="622">
        <f t="shared" si="2"/>
        <v>0</v>
      </c>
      <c r="AN77" s="622">
        <f t="shared" si="2"/>
        <v>0</v>
      </c>
      <c r="AO77" s="622">
        <f t="shared" si="2"/>
        <v>0</v>
      </c>
      <c r="AP77" s="622">
        <f t="shared" si="2"/>
        <v>0</v>
      </c>
      <c r="AQ77" s="622">
        <f t="shared" si="2"/>
        <v>0</v>
      </c>
      <c r="AR77" s="622">
        <f t="shared" si="2"/>
        <v>0</v>
      </c>
      <c r="AS77" s="622">
        <f t="shared" si="2"/>
        <v>0</v>
      </c>
      <c r="AT77" s="622">
        <f t="shared" si="2"/>
        <v>0</v>
      </c>
      <c r="AU77" s="622">
        <f t="shared" si="2"/>
        <v>0</v>
      </c>
      <c r="AV77" s="622">
        <f t="shared" si="2"/>
        <v>0</v>
      </c>
      <c r="AW77" s="622">
        <f t="shared" si="2"/>
        <v>0</v>
      </c>
      <c r="AX77" s="622">
        <f t="shared" si="2"/>
        <v>0</v>
      </c>
    </row>
    <row r="78" spans="12:50" s="147" customFormat="1" x14ac:dyDescent="0.2">
      <c r="L78" s="123"/>
      <c r="N78" s="123"/>
      <c r="O78" s="19"/>
      <c r="P78" s="19"/>
      <c r="AH78" s="19"/>
      <c r="AI78" s="19"/>
      <c r="AJ78" s="18"/>
      <c r="AK78" s="18"/>
      <c r="AL78" s="19"/>
      <c r="AM78" s="19"/>
      <c r="AN78" s="19"/>
      <c r="AO78" s="18"/>
      <c r="AP78" s="19"/>
      <c r="AQ78" s="19"/>
      <c r="AR78" s="19"/>
      <c r="AS78" s="18"/>
      <c r="AT78" s="18"/>
      <c r="AU78" s="19"/>
      <c r="AV78" s="19"/>
      <c r="AW78" s="19"/>
      <c r="AX78" s="19"/>
    </row>
    <row r="79" spans="12:50" s="147" customFormat="1" x14ac:dyDescent="0.2">
      <c r="L79" s="123"/>
      <c r="N79" s="123"/>
      <c r="O79" s="19"/>
      <c r="P79" s="19"/>
      <c r="AH79" s="19"/>
      <c r="AI79" s="19"/>
      <c r="AJ79" s="18"/>
      <c r="AK79" s="18"/>
      <c r="AL79" s="19"/>
      <c r="AM79" s="19"/>
      <c r="AN79" s="19"/>
      <c r="AO79" s="18"/>
      <c r="AP79" s="19"/>
      <c r="AQ79" s="19"/>
      <c r="AR79" s="19"/>
      <c r="AS79" s="18"/>
      <c r="AT79" s="18"/>
      <c r="AU79" s="19"/>
      <c r="AV79" s="19"/>
      <c r="AW79" s="19"/>
      <c r="AX79" s="19"/>
    </row>
    <row r="80" spans="12:50" s="147" customFormat="1" x14ac:dyDescent="0.2">
      <c r="L80" s="123"/>
      <c r="N80" s="123"/>
      <c r="O80" s="19"/>
      <c r="P80" s="19"/>
      <c r="AH80" s="19"/>
      <c r="AI80" s="19"/>
      <c r="AJ80" s="18"/>
      <c r="AK80" s="18"/>
      <c r="AL80" s="19"/>
      <c r="AM80" s="19"/>
      <c r="AN80" s="19"/>
      <c r="AO80" s="18"/>
      <c r="AP80" s="19"/>
      <c r="AQ80" s="19"/>
      <c r="AR80" s="19"/>
      <c r="AS80" s="18"/>
      <c r="AT80" s="18"/>
      <c r="AU80" s="19"/>
      <c r="AV80" s="19"/>
      <c r="AW80" s="19"/>
      <c r="AX80" s="19"/>
    </row>
    <row r="81" spans="12:50" s="147" customFormat="1" x14ac:dyDescent="0.2">
      <c r="L81" s="123"/>
      <c r="N81" s="123"/>
      <c r="O81" s="19"/>
      <c r="P81" s="19"/>
      <c r="AH81" s="19"/>
      <c r="AI81" s="19"/>
      <c r="AJ81" s="18"/>
      <c r="AK81" s="18"/>
      <c r="AL81" s="19"/>
      <c r="AM81" s="19"/>
      <c r="AN81" s="19"/>
      <c r="AO81" s="18"/>
      <c r="AP81" s="19"/>
      <c r="AQ81" s="19"/>
      <c r="AR81" s="19"/>
      <c r="AS81" s="18"/>
      <c r="AT81" s="18"/>
      <c r="AU81" s="19"/>
      <c r="AV81" s="19"/>
      <c r="AW81" s="19"/>
      <c r="AX81" s="19"/>
    </row>
    <row r="82" spans="12:50" s="147" customFormat="1" x14ac:dyDescent="0.2">
      <c r="L82" s="123"/>
      <c r="N82" s="123"/>
      <c r="O82" s="19"/>
      <c r="P82" s="19"/>
      <c r="AH82" s="19"/>
      <c r="AI82" s="19"/>
      <c r="AJ82" s="18"/>
      <c r="AK82" s="18"/>
      <c r="AL82" s="19"/>
      <c r="AM82" s="19"/>
      <c r="AN82" s="19"/>
      <c r="AO82" s="18"/>
      <c r="AP82" s="19"/>
      <c r="AQ82" s="19"/>
      <c r="AR82" s="19"/>
      <c r="AS82" s="18"/>
      <c r="AT82" s="18"/>
      <c r="AU82" s="19"/>
      <c r="AV82" s="19"/>
      <c r="AW82" s="19"/>
      <c r="AX82" s="19"/>
    </row>
    <row r="83" spans="12:50" s="147" customFormat="1" x14ac:dyDescent="0.2">
      <c r="L83" s="123"/>
      <c r="N83" s="123"/>
      <c r="O83" s="19"/>
      <c r="P83" s="19"/>
      <c r="AH83" s="19"/>
      <c r="AI83" s="19"/>
      <c r="AJ83" s="18"/>
      <c r="AK83" s="18"/>
      <c r="AL83" s="19"/>
      <c r="AM83" s="19"/>
      <c r="AN83" s="19"/>
      <c r="AO83" s="18"/>
      <c r="AP83" s="19"/>
      <c r="AQ83" s="19"/>
      <c r="AR83" s="19"/>
      <c r="AS83" s="18"/>
      <c r="AT83" s="18"/>
      <c r="AU83" s="19"/>
      <c r="AV83" s="19"/>
      <c r="AW83" s="19"/>
      <c r="AX83" s="19"/>
    </row>
    <row r="84" spans="12:50" s="147" customFormat="1" x14ac:dyDescent="0.2">
      <c r="L84" s="123"/>
      <c r="N84" s="123"/>
      <c r="O84" s="19"/>
      <c r="P84" s="19"/>
      <c r="AH84" s="19"/>
      <c r="AI84" s="19"/>
      <c r="AJ84" s="18"/>
      <c r="AK84" s="18"/>
      <c r="AL84" s="19"/>
      <c r="AM84" s="19"/>
      <c r="AN84" s="19"/>
      <c r="AO84" s="18"/>
      <c r="AP84" s="19"/>
      <c r="AQ84" s="19"/>
      <c r="AR84" s="19"/>
      <c r="AS84" s="18"/>
      <c r="AT84" s="18"/>
      <c r="AU84" s="19"/>
      <c r="AV84" s="19"/>
      <c r="AW84" s="19"/>
      <c r="AX84" s="19"/>
    </row>
    <row r="85" spans="12:50" s="147" customFormat="1" x14ac:dyDescent="0.2">
      <c r="L85" s="123"/>
      <c r="N85" s="123"/>
      <c r="O85" s="19"/>
      <c r="P85" s="19"/>
      <c r="AH85" s="19"/>
      <c r="AI85" s="19"/>
      <c r="AJ85" s="18"/>
      <c r="AK85" s="18"/>
      <c r="AL85" s="19"/>
      <c r="AM85" s="19"/>
      <c r="AN85" s="19"/>
      <c r="AO85" s="18"/>
      <c r="AP85" s="19"/>
      <c r="AQ85" s="19"/>
      <c r="AR85" s="19"/>
      <c r="AS85" s="18"/>
      <c r="AT85" s="18"/>
      <c r="AU85" s="19"/>
      <c r="AV85" s="19"/>
      <c r="AW85" s="19"/>
      <c r="AX85" s="19"/>
    </row>
    <row r="86" spans="12:50" s="147" customFormat="1" x14ac:dyDescent="0.2">
      <c r="L86" s="123"/>
      <c r="N86" s="123"/>
      <c r="O86" s="19"/>
      <c r="P86" s="19"/>
      <c r="AH86" s="19"/>
      <c r="AI86" s="19"/>
      <c r="AJ86" s="18"/>
      <c r="AK86" s="18"/>
      <c r="AL86" s="19"/>
      <c r="AM86" s="19"/>
      <c r="AN86" s="19"/>
      <c r="AO86" s="18"/>
      <c r="AP86" s="19"/>
      <c r="AQ86" s="19"/>
      <c r="AR86" s="19"/>
      <c r="AS86" s="18"/>
      <c r="AT86" s="18"/>
      <c r="AU86" s="19"/>
      <c r="AV86" s="19"/>
      <c r="AW86" s="19"/>
      <c r="AX86" s="19"/>
    </row>
    <row r="87" spans="12:50" s="147" customFormat="1" x14ac:dyDescent="0.2">
      <c r="L87" s="123"/>
      <c r="N87" s="123"/>
      <c r="O87" s="19"/>
      <c r="P87" s="19"/>
      <c r="AH87" s="19"/>
      <c r="AI87" s="19"/>
      <c r="AJ87" s="18"/>
      <c r="AK87" s="18"/>
      <c r="AL87" s="19"/>
      <c r="AM87" s="19"/>
      <c r="AN87" s="19"/>
      <c r="AO87" s="18"/>
      <c r="AP87" s="19"/>
      <c r="AQ87" s="19"/>
      <c r="AR87" s="19"/>
      <c r="AS87" s="18"/>
      <c r="AT87" s="18"/>
      <c r="AU87" s="19"/>
      <c r="AV87" s="19"/>
      <c r="AW87" s="19"/>
      <c r="AX87" s="19"/>
    </row>
    <row r="88" spans="12:50" s="147" customFormat="1" x14ac:dyDescent="0.2">
      <c r="L88" s="123"/>
      <c r="N88" s="123"/>
      <c r="O88" s="19"/>
      <c r="P88" s="19"/>
      <c r="AH88" s="19"/>
      <c r="AI88" s="19"/>
      <c r="AJ88" s="18"/>
      <c r="AK88" s="18"/>
      <c r="AL88" s="19"/>
      <c r="AM88" s="19"/>
      <c r="AN88" s="19"/>
      <c r="AO88" s="18"/>
      <c r="AP88" s="19"/>
      <c r="AQ88" s="19"/>
      <c r="AR88" s="19"/>
      <c r="AS88" s="18"/>
      <c r="AT88" s="18"/>
      <c r="AU88" s="19"/>
      <c r="AV88" s="19"/>
      <c r="AW88" s="19"/>
      <c r="AX88" s="19"/>
    </row>
    <row r="89" spans="12:50" s="147" customFormat="1" x14ac:dyDescent="0.2">
      <c r="L89" s="123"/>
      <c r="N89" s="123"/>
      <c r="O89" s="19"/>
      <c r="P89" s="19"/>
      <c r="AH89" s="19"/>
      <c r="AI89" s="19"/>
      <c r="AJ89" s="18"/>
      <c r="AK89" s="18"/>
      <c r="AL89" s="19"/>
      <c r="AM89" s="19"/>
      <c r="AN89" s="19"/>
      <c r="AO89" s="18"/>
      <c r="AP89" s="19"/>
      <c r="AQ89" s="19"/>
      <c r="AR89" s="19"/>
      <c r="AS89" s="18"/>
      <c r="AT89" s="18"/>
      <c r="AU89" s="19"/>
      <c r="AV89" s="19"/>
      <c r="AW89" s="19"/>
      <c r="AX89" s="19"/>
    </row>
    <row r="90" spans="12:50" s="147" customFormat="1" x14ac:dyDescent="0.2">
      <c r="L90" s="123"/>
      <c r="N90" s="123"/>
      <c r="O90" s="19"/>
      <c r="P90" s="19"/>
      <c r="AH90" s="19"/>
      <c r="AI90" s="19"/>
      <c r="AJ90" s="18"/>
      <c r="AK90" s="18"/>
      <c r="AL90" s="19"/>
      <c r="AM90" s="19"/>
      <c r="AN90" s="19"/>
      <c r="AO90" s="18"/>
      <c r="AP90" s="19"/>
      <c r="AQ90" s="19"/>
      <c r="AR90" s="19"/>
      <c r="AS90" s="18"/>
      <c r="AT90" s="18"/>
      <c r="AU90" s="19"/>
      <c r="AV90" s="19"/>
      <c r="AW90" s="19"/>
      <c r="AX90" s="19"/>
    </row>
    <row r="91" spans="12:50" s="147" customFormat="1" x14ac:dyDescent="0.2">
      <c r="L91" s="123"/>
      <c r="N91" s="123"/>
      <c r="O91" s="19"/>
      <c r="P91" s="19"/>
      <c r="AH91" s="19"/>
      <c r="AI91" s="19"/>
      <c r="AJ91" s="18"/>
      <c r="AK91" s="18"/>
      <c r="AL91" s="19"/>
      <c r="AM91" s="19"/>
      <c r="AN91" s="19"/>
      <c r="AO91" s="18"/>
      <c r="AP91" s="19"/>
      <c r="AQ91" s="19"/>
      <c r="AR91" s="19"/>
      <c r="AS91" s="18"/>
      <c r="AT91" s="18"/>
      <c r="AU91" s="19"/>
      <c r="AV91" s="19"/>
      <c r="AW91" s="19"/>
      <c r="AX91" s="19"/>
    </row>
    <row r="92" spans="12:50" s="147" customFormat="1" x14ac:dyDescent="0.2">
      <c r="L92" s="123"/>
      <c r="N92" s="123"/>
      <c r="O92" s="19"/>
      <c r="P92" s="19"/>
      <c r="AH92" s="19"/>
      <c r="AI92" s="19"/>
      <c r="AJ92" s="18"/>
      <c r="AK92" s="18"/>
      <c r="AL92" s="19"/>
      <c r="AM92" s="19"/>
      <c r="AN92" s="19"/>
      <c r="AO92" s="18"/>
      <c r="AP92" s="19"/>
      <c r="AQ92" s="19"/>
      <c r="AR92" s="19"/>
      <c r="AS92" s="18"/>
      <c r="AT92" s="18"/>
      <c r="AU92" s="19"/>
      <c r="AV92" s="19"/>
      <c r="AW92" s="19"/>
      <c r="AX92" s="19"/>
    </row>
    <row r="93" spans="12:50" s="147" customFormat="1" x14ac:dyDescent="0.2">
      <c r="L93" s="123"/>
      <c r="N93" s="123"/>
      <c r="O93" s="19"/>
      <c r="P93" s="19"/>
      <c r="AH93" s="19"/>
      <c r="AI93" s="19"/>
      <c r="AJ93" s="18"/>
      <c r="AK93" s="18"/>
      <c r="AL93" s="19"/>
      <c r="AM93" s="19"/>
      <c r="AN93" s="19"/>
      <c r="AO93" s="18"/>
      <c r="AP93" s="19"/>
      <c r="AQ93" s="19"/>
      <c r="AR93" s="19"/>
      <c r="AS93" s="18"/>
      <c r="AT93" s="18"/>
      <c r="AU93" s="19"/>
      <c r="AV93" s="19"/>
      <c r="AW93" s="19"/>
      <c r="AX93" s="19"/>
    </row>
    <row r="94" spans="12:50" s="147" customFormat="1" x14ac:dyDescent="0.2">
      <c r="L94" s="123"/>
      <c r="N94" s="123"/>
      <c r="O94" s="19"/>
      <c r="P94" s="19"/>
      <c r="AH94" s="19"/>
      <c r="AI94" s="19"/>
      <c r="AJ94" s="18"/>
      <c r="AK94" s="18"/>
      <c r="AL94" s="19"/>
      <c r="AM94" s="19"/>
      <c r="AN94" s="19"/>
      <c r="AO94" s="18"/>
      <c r="AP94" s="19"/>
      <c r="AQ94" s="19"/>
      <c r="AR94" s="19"/>
      <c r="AS94" s="18"/>
      <c r="AT94" s="18"/>
      <c r="AU94" s="19"/>
      <c r="AV94" s="19"/>
      <c r="AW94" s="19"/>
      <c r="AX94" s="19"/>
    </row>
    <row r="95" spans="12:50" s="147" customFormat="1" x14ac:dyDescent="0.2">
      <c r="L95" s="123"/>
      <c r="N95" s="123"/>
      <c r="O95" s="19"/>
      <c r="P95" s="19"/>
      <c r="AH95" s="19"/>
      <c r="AI95" s="19"/>
      <c r="AJ95" s="18"/>
      <c r="AK95" s="18"/>
      <c r="AL95" s="19"/>
      <c r="AM95" s="19"/>
      <c r="AN95" s="19"/>
      <c r="AO95" s="18"/>
      <c r="AP95" s="19"/>
      <c r="AQ95" s="19"/>
      <c r="AR95" s="19"/>
      <c r="AS95" s="18"/>
      <c r="AT95" s="18"/>
      <c r="AU95" s="19"/>
      <c r="AV95" s="19"/>
      <c r="AW95" s="19"/>
      <c r="AX95" s="19"/>
    </row>
    <row r="96" spans="12:50" s="147" customFormat="1" x14ac:dyDescent="0.2">
      <c r="L96" s="123"/>
      <c r="N96" s="123"/>
      <c r="O96" s="19"/>
      <c r="P96" s="19"/>
      <c r="AH96" s="19"/>
      <c r="AI96" s="19"/>
      <c r="AJ96" s="18"/>
      <c r="AK96" s="18"/>
      <c r="AL96" s="19"/>
      <c r="AM96" s="19"/>
      <c r="AN96" s="19"/>
      <c r="AO96" s="18"/>
      <c r="AP96" s="19"/>
      <c r="AQ96" s="19"/>
      <c r="AR96" s="19"/>
      <c r="AS96" s="18"/>
      <c r="AT96" s="18"/>
      <c r="AU96" s="19"/>
      <c r="AV96" s="19"/>
      <c r="AW96" s="19"/>
      <c r="AX96" s="19"/>
    </row>
    <row r="97" spans="12:50" s="147" customFormat="1" x14ac:dyDescent="0.2">
      <c r="L97" s="123"/>
      <c r="N97" s="123"/>
      <c r="O97" s="19"/>
      <c r="P97" s="19"/>
      <c r="AH97" s="19"/>
      <c r="AI97" s="19"/>
      <c r="AJ97" s="18"/>
      <c r="AK97" s="18"/>
      <c r="AL97" s="19"/>
      <c r="AM97" s="19"/>
      <c r="AN97" s="19"/>
      <c r="AO97" s="18"/>
      <c r="AP97" s="19"/>
      <c r="AQ97" s="19"/>
      <c r="AR97" s="19"/>
      <c r="AS97" s="18"/>
      <c r="AT97" s="18"/>
      <c r="AU97" s="19"/>
      <c r="AV97" s="19"/>
      <c r="AW97" s="19"/>
      <c r="AX97" s="19"/>
    </row>
    <row r="98" spans="12:50" s="147" customFormat="1" x14ac:dyDescent="0.2">
      <c r="L98" s="123"/>
      <c r="N98" s="123"/>
      <c r="O98" s="19"/>
      <c r="P98" s="19"/>
      <c r="AH98" s="19"/>
      <c r="AI98" s="19"/>
      <c r="AJ98" s="18"/>
      <c r="AK98" s="18"/>
      <c r="AL98" s="19"/>
      <c r="AM98" s="19"/>
      <c r="AN98" s="19"/>
      <c r="AO98" s="18"/>
      <c r="AP98" s="19"/>
      <c r="AQ98" s="19"/>
      <c r="AR98" s="19"/>
      <c r="AS98" s="18"/>
      <c r="AT98" s="18"/>
      <c r="AU98" s="19"/>
      <c r="AV98" s="19"/>
      <c r="AW98" s="19"/>
      <c r="AX98" s="19"/>
    </row>
    <row r="99" spans="12:50" s="147" customFormat="1" x14ac:dyDescent="0.2">
      <c r="L99" s="123"/>
      <c r="N99" s="123"/>
      <c r="O99" s="19"/>
      <c r="P99" s="19"/>
      <c r="AH99" s="19"/>
      <c r="AI99" s="19"/>
      <c r="AJ99" s="18"/>
      <c r="AK99" s="18"/>
      <c r="AL99" s="19"/>
      <c r="AM99" s="19"/>
      <c r="AN99" s="19"/>
      <c r="AO99" s="18"/>
      <c r="AP99" s="19"/>
      <c r="AQ99" s="19"/>
      <c r="AR99" s="19"/>
      <c r="AS99" s="18"/>
      <c r="AT99" s="18"/>
      <c r="AU99" s="19"/>
      <c r="AV99" s="19"/>
      <c r="AW99" s="19"/>
      <c r="AX99" s="19"/>
    </row>
    <row r="100" spans="12:50" s="147" customFormat="1" x14ac:dyDescent="0.2">
      <c r="L100" s="123"/>
      <c r="N100" s="123"/>
      <c r="O100" s="19"/>
      <c r="P100" s="19"/>
      <c r="AH100" s="19"/>
      <c r="AI100" s="19"/>
      <c r="AJ100" s="18"/>
      <c r="AK100" s="18"/>
      <c r="AL100" s="19"/>
      <c r="AM100" s="19"/>
      <c r="AN100" s="19"/>
      <c r="AO100" s="18"/>
      <c r="AP100" s="19"/>
      <c r="AQ100" s="19"/>
      <c r="AR100" s="19"/>
      <c r="AS100" s="18"/>
      <c r="AT100" s="18"/>
      <c r="AU100" s="19"/>
      <c r="AV100" s="19"/>
      <c r="AW100" s="19"/>
      <c r="AX100" s="19"/>
    </row>
    <row r="101" spans="12:50" s="147" customFormat="1" x14ac:dyDescent="0.2">
      <c r="L101" s="123"/>
      <c r="N101" s="123"/>
      <c r="O101" s="19"/>
      <c r="P101" s="19"/>
      <c r="AH101" s="19"/>
      <c r="AI101" s="19"/>
      <c r="AJ101" s="18"/>
      <c r="AK101" s="18"/>
      <c r="AL101" s="19"/>
      <c r="AM101" s="19"/>
      <c r="AN101" s="19"/>
      <c r="AO101" s="18"/>
      <c r="AP101" s="19"/>
      <c r="AQ101" s="19"/>
      <c r="AR101" s="19"/>
      <c r="AS101" s="18"/>
      <c r="AT101" s="18"/>
      <c r="AU101" s="19"/>
      <c r="AV101" s="19"/>
      <c r="AW101" s="19"/>
      <c r="AX101" s="19"/>
    </row>
    <row r="102" spans="12:50" s="147" customFormat="1" x14ac:dyDescent="0.2">
      <c r="L102" s="123"/>
      <c r="N102" s="123"/>
      <c r="O102" s="19"/>
      <c r="P102" s="19"/>
      <c r="AH102" s="19"/>
      <c r="AI102" s="19"/>
      <c r="AJ102" s="18"/>
      <c r="AK102" s="18"/>
      <c r="AL102" s="19"/>
      <c r="AM102" s="19"/>
      <c r="AN102" s="19"/>
      <c r="AO102" s="18"/>
      <c r="AP102" s="19"/>
      <c r="AQ102" s="19"/>
      <c r="AR102" s="19"/>
      <c r="AS102" s="18"/>
      <c r="AT102" s="18"/>
      <c r="AU102" s="19"/>
      <c r="AV102" s="19"/>
      <c r="AW102" s="19"/>
      <c r="AX102" s="19"/>
    </row>
    <row r="103" spans="12:50" s="147" customFormat="1" x14ac:dyDescent="0.2">
      <c r="L103" s="123"/>
      <c r="N103" s="123"/>
      <c r="O103" s="19"/>
      <c r="P103" s="19"/>
      <c r="AH103" s="19"/>
      <c r="AI103" s="19"/>
      <c r="AJ103" s="18"/>
      <c r="AK103" s="18"/>
      <c r="AL103" s="19"/>
      <c r="AM103" s="19"/>
      <c r="AN103" s="19"/>
      <c r="AO103" s="18"/>
      <c r="AP103" s="19"/>
      <c r="AQ103" s="19"/>
      <c r="AR103" s="19"/>
      <c r="AS103" s="18"/>
      <c r="AT103" s="18"/>
      <c r="AU103" s="19"/>
      <c r="AV103" s="19"/>
      <c r="AW103" s="19"/>
      <c r="AX103" s="19"/>
    </row>
    <row r="104" spans="12:50" s="147" customFormat="1" x14ac:dyDescent="0.2">
      <c r="L104" s="123"/>
      <c r="N104" s="123"/>
      <c r="O104" s="19"/>
      <c r="P104" s="19"/>
      <c r="AH104" s="19"/>
      <c r="AI104" s="19"/>
      <c r="AJ104" s="18"/>
      <c r="AK104" s="18"/>
      <c r="AL104" s="19"/>
      <c r="AM104" s="19"/>
      <c r="AN104" s="19"/>
      <c r="AO104" s="18"/>
      <c r="AP104" s="19"/>
      <c r="AQ104" s="19"/>
      <c r="AR104" s="19"/>
      <c r="AS104" s="18"/>
      <c r="AT104" s="18"/>
      <c r="AU104" s="19"/>
      <c r="AV104" s="19"/>
      <c r="AW104" s="19"/>
      <c r="AX104" s="19"/>
    </row>
    <row r="105" spans="12:50" s="147" customFormat="1" x14ac:dyDescent="0.2">
      <c r="L105" s="123"/>
      <c r="N105" s="123"/>
      <c r="O105" s="19"/>
      <c r="P105" s="19"/>
      <c r="AH105" s="19"/>
      <c r="AI105" s="19"/>
      <c r="AJ105" s="18"/>
      <c r="AK105" s="18"/>
      <c r="AL105" s="19"/>
      <c r="AM105" s="19"/>
      <c r="AN105" s="19"/>
      <c r="AO105" s="18"/>
      <c r="AP105" s="19"/>
      <c r="AQ105" s="19"/>
      <c r="AR105" s="19"/>
      <c r="AS105" s="18"/>
      <c r="AT105" s="18"/>
      <c r="AU105" s="19"/>
      <c r="AV105" s="19"/>
      <c r="AW105" s="19"/>
      <c r="AX105" s="19"/>
    </row>
    <row r="106" spans="12:50" s="147" customFormat="1" x14ac:dyDescent="0.2">
      <c r="L106" s="123"/>
      <c r="N106" s="123"/>
      <c r="O106" s="19"/>
      <c r="P106" s="19"/>
      <c r="AH106" s="19"/>
      <c r="AI106" s="19"/>
      <c r="AJ106" s="18"/>
      <c r="AK106" s="18"/>
      <c r="AL106" s="19"/>
      <c r="AM106" s="19"/>
      <c r="AN106" s="19"/>
      <c r="AO106" s="18"/>
      <c r="AP106" s="19"/>
      <c r="AQ106" s="19"/>
      <c r="AR106" s="19"/>
      <c r="AS106" s="18"/>
      <c r="AT106" s="18"/>
      <c r="AU106" s="19"/>
      <c r="AV106" s="19"/>
      <c r="AW106" s="19"/>
      <c r="AX106" s="19"/>
    </row>
    <row r="107" spans="12:50" s="147" customFormat="1" x14ac:dyDescent="0.2">
      <c r="L107" s="123"/>
      <c r="N107" s="123"/>
      <c r="O107" s="19"/>
      <c r="P107" s="19"/>
      <c r="AH107" s="19"/>
      <c r="AI107" s="19"/>
      <c r="AJ107" s="18"/>
      <c r="AK107" s="18"/>
      <c r="AL107" s="19"/>
      <c r="AM107" s="19"/>
      <c r="AN107" s="19"/>
      <c r="AO107" s="18"/>
      <c r="AP107" s="19"/>
      <c r="AQ107" s="19"/>
      <c r="AR107" s="19"/>
      <c r="AS107" s="18"/>
      <c r="AT107" s="18"/>
      <c r="AU107" s="19"/>
      <c r="AV107" s="19"/>
      <c r="AW107" s="19"/>
      <c r="AX107" s="19"/>
    </row>
    <row r="108" spans="12:50" s="147" customFormat="1" x14ac:dyDescent="0.2">
      <c r="L108" s="123"/>
      <c r="N108" s="123"/>
      <c r="O108" s="19"/>
      <c r="P108" s="19"/>
      <c r="AH108" s="19"/>
      <c r="AI108" s="19"/>
      <c r="AJ108" s="18"/>
      <c r="AK108" s="18"/>
      <c r="AL108" s="19"/>
      <c r="AM108" s="19"/>
      <c r="AN108" s="19"/>
      <c r="AO108" s="18"/>
      <c r="AP108" s="19"/>
      <c r="AQ108" s="19"/>
      <c r="AR108" s="19"/>
      <c r="AS108" s="18"/>
      <c r="AT108" s="18"/>
      <c r="AU108" s="19"/>
      <c r="AV108" s="19"/>
      <c r="AW108" s="19"/>
      <c r="AX108" s="19"/>
    </row>
    <row r="109" spans="12:50" s="147" customFormat="1" x14ac:dyDescent="0.2">
      <c r="L109" s="123"/>
      <c r="N109" s="123"/>
      <c r="O109" s="19"/>
      <c r="P109" s="19"/>
      <c r="AH109" s="19"/>
      <c r="AI109" s="19"/>
      <c r="AJ109" s="18"/>
      <c r="AK109" s="18"/>
      <c r="AL109" s="19"/>
      <c r="AM109" s="19"/>
      <c r="AN109" s="19"/>
      <c r="AO109" s="18"/>
      <c r="AP109" s="19"/>
      <c r="AQ109" s="19"/>
      <c r="AR109" s="19"/>
      <c r="AS109" s="18"/>
      <c r="AT109" s="18"/>
      <c r="AU109" s="19"/>
      <c r="AV109" s="19"/>
      <c r="AW109" s="19"/>
      <c r="AX109" s="19"/>
    </row>
    <row r="110" spans="12:50" s="147" customFormat="1" x14ac:dyDescent="0.2">
      <c r="L110" s="123"/>
      <c r="N110" s="123"/>
      <c r="O110" s="19"/>
      <c r="P110" s="19"/>
      <c r="AH110" s="19"/>
      <c r="AI110" s="19"/>
      <c r="AJ110" s="18"/>
      <c r="AK110" s="18"/>
      <c r="AL110" s="19"/>
      <c r="AM110" s="19"/>
      <c r="AN110" s="19"/>
      <c r="AO110" s="18"/>
      <c r="AP110" s="19"/>
      <c r="AQ110" s="19"/>
      <c r="AR110" s="19"/>
      <c r="AS110" s="18"/>
      <c r="AT110" s="18"/>
      <c r="AU110" s="19"/>
      <c r="AV110" s="19"/>
      <c r="AW110" s="19"/>
      <c r="AX110" s="19"/>
    </row>
    <row r="111" spans="12:50" s="147" customFormat="1" x14ac:dyDescent="0.2">
      <c r="L111" s="123"/>
      <c r="N111" s="123"/>
      <c r="O111" s="19"/>
      <c r="P111" s="19"/>
      <c r="AH111" s="19"/>
      <c r="AI111" s="19"/>
      <c r="AJ111" s="18"/>
      <c r="AK111" s="18"/>
      <c r="AL111" s="19"/>
      <c r="AM111" s="19"/>
      <c r="AN111" s="19"/>
      <c r="AO111" s="18"/>
      <c r="AP111" s="19"/>
      <c r="AQ111" s="19"/>
      <c r="AR111" s="19"/>
      <c r="AS111" s="18"/>
      <c r="AT111" s="18"/>
      <c r="AU111" s="19"/>
      <c r="AV111" s="19"/>
      <c r="AW111" s="19"/>
      <c r="AX111" s="19"/>
    </row>
    <row r="112" spans="12:50" s="147" customFormat="1" x14ac:dyDescent="0.2">
      <c r="L112" s="123"/>
      <c r="N112" s="123"/>
      <c r="O112" s="19"/>
      <c r="P112" s="19"/>
      <c r="AH112" s="19"/>
      <c r="AI112" s="19"/>
      <c r="AJ112" s="18"/>
      <c r="AK112" s="18"/>
      <c r="AL112" s="19"/>
      <c r="AM112" s="19"/>
      <c r="AN112" s="19"/>
      <c r="AO112" s="18"/>
      <c r="AP112" s="19"/>
      <c r="AQ112" s="19"/>
      <c r="AR112" s="19"/>
      <c r="AS112" s="18"/>
      <c r="AT112" s="18"/>
      <c r="AU112" s="19"/>
      <c r="AV112" s="19"/>
      <c r="AW112" s="19"/>
      <c r="AX112" s="19"/>
    </row>
    <row r="113" spans="12:50" s="147" customFormat="1" x14ac:dyDescent="0.2">
      <c r="L113" s="123"/>
      <c r="N113" s="123"/>
      <c r="O113" s="19"/>
      <c r="P113" s="19"/>
      <c r="AH113" s="19"/>
      <c r="AI113" s="19"/>
      <c r="AJ113" s="18"/>
      <c r="AK113" s="18"/>
      <c r="AL113" s="19"/>
      <c r="AM113" s="19"/>
      <c r="AN113" s="19"/>
      <c r="AO113" s="18"/>
      <c r="AP113" s="19"/>
      <c r="AQ113" s="19"/>
      <c r="AR113" s="19"/>
      <c r="AS113" s="18"/>
      <c r="AT113" s="18"/>
      <c r="AU113" s="19"/>
      <c r="AV113" s="19"/>
      <c r="AW113" s="19"/>
      <c r="AX113" s="19"/>
    </row>
    <row r="114" spans="12:50" s="147" customFormat="1" x14ac:dyDescent="0.2">
      <c r="L114" s="123"/>
      <c r="N114" s="123"/>
      <c r="O114" s="19"/>
      <c r="P114" s="19"/>
      <c r="AH114" s="19"/>
      <c r="AI114" s="19"/>
      <c r="AJ114" s="18"/>
      <c r="AK114" s="18"/>
      <c r="AL114" s="19"/>
      <c r="AM114" s="19"/>
      <c r="AN114" s="19"/>
      <c r="AO114" s="18"/>
      <c r="AP114" s="19"/>
      <c r="AQ114" s="19"/>
      <c r="AR114" s="19"/>
      <c r="AS114" s="18"/>
      <c r="AT114" s="18"/>
      <c r="AU114" s="19"/>
      <c r="AV114" s="19"/>
      <c r="AW114" s="19"/>
      <c r="AX114" s="19"/>
    </row>
    <row r="115" spans="12:50" s="147" customFormat="1" x14ac:dyDescent="0.2">
      <c r="L115" s="123"/>
      <c r="N115" s="123"/>
      <c r="O115" s="19"/>
      <c r="P115" s="19"/>
      <c r="AH115" s="19"/>
      <c r="AI115" s="19"/>
      <c r="AJ115" s="18"/>
      <c r="AK115" s="18"/>
      <c r="AL115" s="19"/>
      <c r="AM115" s="19"/>
      <c r="AN115" s="19"/>
      <c r="AO115" s="18"/>
      <c r="AP115" s="19"/>
      <c r="AQ115" s="19"/>
      <c r="AR115" s="19"/>
      <c r="AS115" s="18"/>
      <c r="AT115" s="18"/>
      <c r="AU115" s="19"/>
      <c r="AV115" s="19"/>
      <c r="AW115" s="19"/>
      <c r="AX115" s="19"/>
    </row>
    <row r="116" spans="12:50" s="147" customFormat="1" x14ac:dyDescent="0.2">
      <c r="L116" s="123"/>
      <c r="N116" s="123"/>
      <c r="O116" s="19"/>
      <c r="P116" s="19"/>
      <c r="AH116" s="19"/>
      <c r="AI116" s="19"/>
      <c r="AJ116" s="18"/>
      <c r="AK116" s="18"/>
      <c r="AL116" s="19"/>
      <c r="AM116" s="19"/>
      <c r="AN116" s="19"/>
      <c r="AO116" s="18"/>
      <c r="AP116" s="19"/>
      <c r="AQ116" s="19"/>
      <c r="AR116" s="19"/>
      <c r="AS116" s="18"/>
      <c r="AT116" s="18"/>
      <c r="AU116" s="19"/>
      <c r="AV116" s="19"/>
      <c r="AW116" s="19"/>
      <c r="AX116" s="19"/>
    </row>
    <row r="117" spans="12:50" s="147" customFormat="1" x14ac:dyDescent="0.2">
      <c r="L117" s="123"/>
      <c r="N117" s="123"/>
      <c r="O117" s="19"/>
      <c r="P117" s="19"/>
      <c r="AH117" s="19"/>
      <c r="AI117" s="19"/>
      <c r="AJ117" s="18"/>
      <c r="AK117" s="18"/>
      <c r="AL117" s="19"/>
      <c r="AM117" s="19"/>
      <c r="AN117" s="19"/>
      <c r="AO117" s="18"/>
      <c r="AP117" s="19"/>
      <c r="AQ117" s="19"/>
      <c r="AR117" s="19"/>
      <c r="AS117" s="18"/>
      <c r="AT117" s="18"/>
      <c r="AU117" s="19"/>
      <c r="AV117" s="19"/>
      <c r="AW117" s="19"/>
      <c r="AX117" s="19"/>
    </row>
    <row r="118" spans="12:50" s="147" customFormat="1" x14ac:dyDescent="0.2">
      <c r="L118" s="123"/>
      <c r="N118" s="123"/>
      <c r="O118" s="19"/>
      <c r="P118" s="19"/>
      <c r="AH118" s="19"/>
      <c r="AI118" s="19"/>
      <c r="AJ118" s="18"/>
      <c r="AK118" s="18"/>
      <c r="AL118" s="19"/>
      <c r="AM118" s="19"/>
      <c r="AN118" s="19"/>
      <c r="AO118" s="18"/>
      <c r="AP118" s="19"/>
      <c r="AQ118" s="19"/>
      <c r="AR118" s="19"/>
      <c r="AS118" s="18"/>
      <c r="AT118" s="18"/>
      <c r="AU118" s="19"/>
      <c r="AV118" s="19"/>
      <c r="AW118" s="19"/>
      <c r="AX118" s="19"/>
    </row>
    <row r="119" spans="12:50" s="147" customFormat="1" x14ac:dyDescent="0.2">
      <c r="L119" s="123"/>
      <c r="N119" s="123"/>
      <c r="O119" s="19"/>
      <c r="P119" s="19"/>
      <c r="AH119" s="19"/>
      <c r="AI119" s="19"/>
      <c r="AJ119" s="18"/>
      <c r="AK119" s="18"/>
      <c r="AL119" s="19"/>
      <c r="AM119" s="19"/>
      <c r="AN119" s="19"/>
      <c r="AO119" s="18"/>
      <c r="AP119" s="19"/>
      <c r="AQ119" s="19"/>
      <c r="AR119" s="19"/>
      <c r="AS119" s="18"/>
      <c r="AT119" s="18"/>
      <c r="AU119" s="19"/>
      <c r="AV119" s="19"/>
      <c r="AW119" s="19"/>
      <c r="AX119" s="19"/>
    </row>
    <row r="120" spans="12:50" s="147" customFormat="1" x14ac:dyDescent="0.2">
      <c r="L120" s="123"/>
      <c r="N120" s="123"/>
      <c r="O120" s="19"/>
      <c r="P120" s="19"/>
      <c r="AH120" s="19"/>
      <c r="AI120" s="19"/>
      <c r="AJ120" s="18"/>
      <c r="AK120" s="18"/>
      <c r="AL120" s="19"/>
      <c r="AM120" s="19"/>
      <c r="AN120" s="19"/>
      <c r="AO120" s="18"/>
      <c r="AP120" s="19"/>
      <c r="AQ120" s="19"/>
      <c r="AR120" s="19"/>
      <c r="AS120" s="18"/>
      <c r="AT120" s="18"/>
      <c r="AU120" s="19"/>
      <c r="AV120" s="19"/>
      <c r="AW120" s="19"/>
      <c r="AX120" s="19"/>
    </row>
    <row r="121" spans="12:50" s="147" customFormat="1" x14ac:dyDescent="0.2">
      <c r="L121" s="123"/>
      <c r="N121" s="123"/>
      <c r="O121" s="19"/>
      <c r="P121" s="19"/>
      <c r="AH121" s="19"/>
      <c r="AI121" s="19"/>
      <c r="AJ121" s="18"/>
      <c r="AK121" s="18"/>
      <c r="AL121" s="19"/>
      <c r="AM121" s="19"/>
      <c r="AN121" s="19"/>
      <c r="AO121" s="18"/>
      <c r="AP121" s="19"/>
      <c r="AQ121" s="19"/>
      <c r="AR121" s="19"/>
      <c r="AS121" s="18"/>
      <c r="AT121" s="18"/>
      <c r="AU121" s="19"/>
      <c r="AV121" s="19"/>
      <c r="AW121" s="19"/>
      <c r="AX121" s="19"/>
    </row>
    <row r="122" spans="12:50" s="147" customFormat="1" x14ac:dyDescent="0.2">
      <c r="L122" s="123"/>
      <c r="N122" s="123"/>
      <c r="O122" s="19"/>
      <c r="P122" s="19"/>
      <c r="AH122" s="19"/>
      <c r="AI122" s="19"/>
      <c r="AJ122" s="18"/>
      <c r="AK122" s="18"/>
      <c r="AL122" s="19"/>
      <c r="AM122" s="19"/>
      <c r="AN122" s="19"/>
      <c r="AO122" s="18"/>
      <c r="AP122" s="19"/>
      <c r="AQ122" s="19"/>
      <c r="AR122" s="19"/>
      <c r="AS122" s="18"/>
      <c r="AT122" s="18"/>
      <c r="AU122" s="19"/>
      <c r="AV122" s="19"/>
      <c r="AW122" s="19"/>
      <c r="AX122" s="19"/>
    </row>
    <row r="123" spans="12:50" s="147" customFormat="1" x14ac:dyDescent="0.2">
      <c r="L123" s="123"/>
      <c r="N123" s="123"/>
      <c r="O123" s="19"/>
      <c r="P123" s="19"/>
      <c r="AH123" s="19"/>
      <c r="AI123" s="19"/>
      <c r="AJ123" s="18"/>
      <c r="AK123" s="18"/>
      <c r="AL123" s="19"/>
      <c r="AM123" s="19"/>
      <c r="AN123" s="19"/>
      <c r="AO123" s="18"/>
      <c r="AP123" s="19"/>
      <c r="AQ123" s="19"/>
      <c r="AR123" s="19"/>
      <c r="AS123" s="18"/>
      <c r="AT123" s="18"/>
      <c r="AU123" s="19"/>
      <c r="AV123" s="19"/>
      <c r="AW123" s="19"/>
      <c r="AX123" s="19"/>
    </row>
    <row r="124" spans="12:50" s="147" customFormat="1" x14ac:dyDescent="0.2">
      <c r="L124" s="123"/>
      <c r="N124" s="123"/>
      <c r="O124" s="19"/>
      <c r="P124" s="19"/>
      <c r="AH124" s="19"/>
      <c r="AI124" s="19"/>
      <c r="AJ124" s="18"/>
      <c r="AK124" s="18"/>
      <c r="AL124" s="19"/>
      <c r="AM124" s="19"/>
      <c r="AN124" s="19"/>
      <c r="AO124" s="18"/>
      <c r="AP124" s="19"/>
      <c r="AQ124" s="19"/>
      <c r="AR124" s="19"/>
      <c r="AS124" s="18"/>
      <c r="AT124" s="18"/>
      <c r="AU124" s="19"/>
      <c r="AV124" s="19"/>
      <c r="AW124" s="19"/>
      <c r="AX124" s="19"/>
    </row>
    <row r="125" spans="12:50" s="147" customFormat="1" x14ac:dyDescent="0.2">
      <c r="L125" s="123"/>
      <c r="N125" s="123"/>
      <c r="O125" s="19"/>
      <c r="P125" s="19"/>
      <c r="AH125" s="19"/>
      <c r="AI125" s="19"/>
      <c r="AJ125" s="18"/>
      <c r="AK125" s="18"/>
      <c r="AL125" s="19"/>
      <c r="AM125" s="19"/>
      <c r="AN125" s="19"/>
      <c r="AO125" s="18"/>
      <c r="AP125" s="19"/>
      <c r="AQ125" s="19"/>
      <c r="AR125" s="19"/>
      <c r="AS125" s="18"/>
      <c r="AT125" s="18"/>
      <c r="AU125" s="19"/>
      <c r="AV125" s="19"/>
      <c r="AW125" s="19"/>
      <c r="AX125" s="19"/>
    </row>
    <row r="126" spans="12:50" s="147" customFormat="1" x14ac:dyDescent="0.2">
      <c r="L126" s="123"/>
      <c r="N126" s="123"/>
      <c r="O126" s="19"/>
      <c r="P126" s="19"/>
      <c r="AH126" s="19"/>
      <c r="AI126" s="19"/>
      <c r="AJ126" s="18"/>
      <c r="AK126" s="18"/>
      <c r="AL126" s="19"/>
      <c r="AM126" s="19"/>
      <c r="AN126" s="19"/>
      <c r="AO126" s="18"/>
      <c r="AP126" s="19"/>
      <c r="AQ126" s="19"/>
      <c r="AR126" s="19"/>
      <c r="AS126" s="18"/>
      <c r="AT126" s="18"/>
      <c r="AU126" s="19"/>
      <c r="AV126" s="19"/>
      <c r="AW126" s="19"/>
      <c r="AX126" s="19"/>
    </row>
    <row r="127" spans="12:50" s="147" customFormat="1" x14ac:dyDescent="0.2">
      <c r="L127" s="123"/>
      <c r="N127" s="123"/>
      <c r="O127" s="19"/>
      <c r="P127" s="19"/>
      <c r="AH127" s="19"/>
      <c r="AI127" s="19"/>
      <c r="AJ127" s="18"/>
      <c r="AK127" s="18"/>
      <c r="AL127" s="19"/>
      <c r="AM127" s="19"/>
      <c r="AN127" s="19"/>
      <c r="AO127" s="18"/>
      <c r="AP127" s="19"/>
      <c r="AQ127" s="19"/>
      <c r="AR127" s="19"/>
      <c r="AS127" s="18"/>
      <c r="AT127" s="18"/>
      <c r="AU127" s="19"/>
      <c r="AV127" s="19"/>
      <c r="AW127" s="19"/>
      <c r="AX127" s="19"/>
    </row>
    <row r="128" spans="12:50" s="147" customFormat="1" x14ac:dyDescent="0.2">
      <c r="L128" s="123"/>
      <c r="N128" s="123"/>
      <c r="O128" s="19"/>
      <c r="P128" s="19"/>
      <c r="AH128" s="19"/>
      <c r="AI128" s="19"/>
      <c r="AJ128" s="18"/>
      <c r="AK128" s="18"/>
      <c r="AL128" s="19"/>
      <c r="AM128" s="19"/>
      <c r="AN128" s="19"/>
      <c r="AO128" s="18"/>
      <c r="AP128" s="19"/>
      <c r="AQ128" s="19"/>
      <c r="AR128" s="19"/>
      <c r="AS128" s="18"/>
      <c r="AT128" s="18"/>
      <c r="AU128" s="19"/>
      <c r="AV128" s="19"/>
      <c r="AW128" s="19"/>
      <c r="AX128" s="19"/>
    </row>
    <row r="129" spans="12:50" s="147" customFormat="1" x14ac:dyDescent="0.2">
      <c r="L129" s="123"/>
      <c r="N129" s="123"/>
      <c r="O129" s="19"/>
      <c r="P129" s="19"/>
      <c r="AH129" s="19"/>
      <c r="AI129" s="19"/>
      <c r="AJ129" s="18"/>
      <c r="AK129" s="18"/>
      <c r="AL129" s="19"/>
      <c r="AM129" s="19"/>
      <c r="AN129" s="19"/>
      <c r="AO129" s="18"/>
      <c r="AP129" s="19"/>
      <c r="AQ129" s="19"/>
      <c r="AR129" s="19"/>
      <c r="AS129" s="18"/>
      <c r="AT129" s="18"/>
      <c r="AU129" s="19"/>
      <c r="AV129" s="19"/>
      <c r="AW129" s="19"/>
      <c r="AX129" s="19"/>
    </row>
    <row r="130" spans="12:50" s="147" customFormat="1" x14ac:dyDescent="0.2">
      <c r="L130" s="123"/>
      <c r="N130" s="123"/>
      <c r="O130" s="19"/>
      <c r="P130" s="19"/>
      <c r="AH130" s="19"/>
      <c r="AI130" s="19"/>
      <c r="AJ130" s="18"/>
      <c r="AK130" s="18"/>
      <c r="AL130" s="19"/>
      <c r="AM130" s="19"/>
      <c r="AN130" s="19"/>
      <c r="AO130" s="18"/>
      <c r="AP130" s="19"/>
      <c r="AQ130" s="19"/>
      <c r="AR130" s="19"/>
      <c r="AS130" s="18"/>
      <c r="AT130" s="18"/>
      <c r="AU130" s="19"/>
      <c r="AV130" s="19"/>
      <c r="AW130" s="19"/>
      <c r="AX130" s="19"/>
    </row>
    <row r="131" spans="12:50" s="147" customFormat="1" x14ac:dyDescent="0.2">
      <c r="L131" s="123"/>
      <c r="N131" s="123"/>
      <c r="O131" s="19"/>
      <c r="P131" s="19"/>
      <c r="AH131" s="19"/>
      <c r="AI131" s="19"/>
      <c r="AJ131" s="18"/>
      <c r="AK131" s="18"/>
      <c r="AL131" s="19"/>
      <c r="AM131" s="19"/>
      <c r="AN131" s="19"/>
      <c r="AO131" s="18"/>
      <c r="AP131" s="19"/>
      <c r="AQ131" s="19"/>
      <c r="AR131" s="19"/>
      <c r="AS131" s="18"/>
      <c r="AT131" s="18"/>
      <c r="AU131" s="19"/>
      <c r="AV131" s="19"/>
      <c r="AW131" s="19"/>
      <c r="AX131" s="19"/>
    </row>
    <row r="132" spans="12:50" s="147" customFormat="1" x14ac:dyDescent="0.2">
      <c r="L132" s="123"/>
      <c r="N132" s="123"/>
      <c r="O132" s="19"/>
      <c r="P132" s="19"/>
      <c r="AH132" s="19"/>
      <c r="AI132" s="19"/>
      <c r="AJ132" s="18"/>
      <c r="AK132" s="18"/>
      <c r="AL132" s="19"/>
      <c r="AM132" s="19"/>
      <c r="AN132" s="19"/>
      <c r="AO132" s="18"/>
      <c r="AP132" s="19"/>
      <c r="AQ132" s="19"/>
      <c r="AR132" s="19"/>
      <c r="AS132" s="18"/>
      <c r="AT132" s="18"/>
      <c r="AU132" s="19"/>
      <c r="AV132" s="19"/>
      <c r="AW132" s="19"/>
      <c r="AX132" s="19"/>
    </row>
    <row r="133" spans="12:50" s="147" customFormat="1" x14ac:dyDescent="0.2">
      <c r="L133" s="123"/>
      <c r="N133" s="123"/>
      <c r="O133" s="19"/>
      <c r="P133" s="19"/>
      <c r="AH133" s="19"/>
      <c r="AI133" s="19"/>
      <c r="AJ133" s="18"/>
      <c r="AK133" s="18"/>
      <c r="AL133" s="19"/>
      <c r="AM133" s="19"/>
      <c r="AN133" s="19"/>
      <c r="AO133" s="18"/>
      <c r="AP133" s="19"/>
      <c r="AQ133" s="19"/>
      <c r="AR133" s="19"/>
      <c r="AS133" s="18"/>
      <c r="AT133" s="18"/>
      <c r="AU133" s="19"/>
      <c r="AV133" s="19"/>
      <c r="AW133" s="19"/>
      <c r="AX133" s="19"/>
    </row>
    <row r="134" spans="12:50" s="147" customFormat="1" x14ac:dyDescent="0.2">
      <c r="L134" s="123"/>
      <c r="N134" s="123"/>
      <c r="O134" s="19"/>
      <c r="P134" s="19"/>
      <c r="AH134" s="19"/>
      <c r="AI134" s="19"/>
      <c r="AJ134" s="18"/>
      <c r="AK134" s="18"/>
      <c r="AL134" s="19"/>
      <c r="AM134" s="19"/>
      <c r="AN134" s="19"/>
      <c r="AO134" s="18"/>
      <c r="AP134" s="19"/>
      <c r="AQ134" s="19"/>
      <c r="AR134" s="19"/>
      <c r="AS134" s="18"/>
      <c r="AT134" s="18"/>
      <c r="AU134" s="19"/>
      <c r="AV134" s="19"/>
      <c r="AW134" s="19"/>
      <c r="AX134" s="19"/>
    </row>
    <row r="135" spans="12:50" s="147" customFormat="1" x14ac:dyDescent="0.2">
      <c r="L135" s="123"/>
      <c r="N135" s="123"/>
      <c r="O135" s="19"/>
      <c r="P135" s="19"/>
      <c r="AH135" s="19"/>
      <c r="AI135" s="19"/>
      <c r="AJ135" s="18"/>
      <c r="AK135" s="18"/>
      <c r="AL135" s="19"/>
      <c r="AM135" s="19"/>
      <c r="AN135" s="19"/>
      <c r="AO135" s="18"/>
      <c r="AP135" s="19"/>
      <c r="AQ135" s="19"/>
      <c r="AR135" s="19"/>
      <c r="AS135" s="18"/>
      <c r="AT135" s="18"/>
      <c r="AU135" s="19"/>
      <c r="AV135" s="19"/>
      <c r="AW135" s="19"/>
      <c r="AX135" s="19"/>
    </row>
    <row r="136" spans="12:50" s="147" customFormat="1" x14ac:dyDescent="0.2">
      <c r="L136" s="123"/>
      <c r="N136" s="123"/>
      <c r="O136" s="19"/>
      <c r="P136" s="19"/>
      <c r="AH136" s="19"/>
      <c r="AI136" s="19"/>
      <c r="AJ136" s="18"/>
      <c r="AK136" s="18"/>
      <c r="AL136" s="19"/>
      <c r="AM136" s="19"/>
      <c r="AN136" s="19"/>
      <c r="AO136" s="18"/>
      <c r="AP136" s="19"/>
      <c r="AQ136" s="19"/>
      <c r="AR136" s="19"/>
      <c r="AS136" s="18"/>
      <c r="AT136" s="18"/>
      <c r="AU136" s="19"/>
      <c r="AV136" s="19"/>
      <c r="AW136" s="19"/>
      <c r="AX136" s="19"/>
    </row>
    <row r="137" spans="12:50" s="147" customFormat="1" x14ac:dyDescent="0.2">
      <c r="L137" s="123"/>
      <c r="N137" s="123"/>
      <c r="O137" s="19"/>
      <c r="P137" s="19"/>
      <c r="AH137" s="19"/>
      <c r="AI137" s="19"/>
      <c r="AJ137" s="18"/>
      <c r="AK137" s="18"/>
      <c r="AL137" s="19"/>
      <c r="AM137" s="19"/>
      <c r="AN137" s="19"/>
      <c r="AO137" s="18"/>
      <c r="AP137" s="19"/>
      <c r="AQ137" s="19"/>
      <c r="AR137" s="19"/>
      <c r="AS137" s="18"/>
      <c r="AT137" s="18"/>
      <c r="AU137" s="19"/>
      <c r="AV137" s="19"/>
      <c r="AW137" s="19"/>
      <c r="AX137" s="19"/>
    </row>
    <row r="138" spans="12:50" s="147" customFormat="1" x14ac:dyDescent="0.2">
      <c r="L138" s="123"/>
      <c r="N138" s="123"/>
      <c r="O138" s="19"/>
      <c r="P138" s="19"/>
      <c r="AH138" s="19"/>
      <c r="AI138" s="19"/>
      <c r="AJ138" s="18"/>
      <c r="AK138" s="18"/>
      <c r="AL138" s="19"/>
      <c r="AM138" s="19"/>
      <c r="AN138" s="19"/>
      <c r="AO138" s="18"/>
      <c r="AP138" s="19"/>
      <c r="AQ138" s="19"/>
      <c r="AR138" s="19"/>
      <c r="AS138" s="18"/>
      <c r="AT138" s="18"/>
      <c r="AU138" s="19"/>
      <c r="AV138" s="19"/>
      <c r="AW138" s="19"/>
      <c r="AX138" s="19"/>
    </row>
    <row r="139" spans="12:50" s="147" customFormat="1" x14ac:dyDescent="0.2">
      <c r="L139" s="123"/>
      <c r="N139" s="123"/>
      <c r="O139" s="19"/>
      <c r="P139" s="19"/>
      <c r="AH139" s="19"/>
      <c r="AI139" s="19"/>
      <c r="AJ139" s="18"/>
      <c r="AK139" s="18"/>
      <c r="AL139" s="19"/>
      <c r="AM139" s="19"/>
      <c r="AN139" s="19"/>
      <c r="AO139" s="18"/>
      <c r="AP139" s="19"/>
      <c r="AQ139" s="19"/>
      <c r="AR139" s="19"/>
      <c r="AS139" s="18"/>
      <c r="AT139" s="18"/>
      <c r="AU139" s="19"/>
      <c r="AV139" s="19"/>
      <c r="AW139" s="19"/>
      <c r="AX139" s="19"/>
    </row>
    <row r="140" spans="12:50" s="147" customFormat="1" x14ac:dyDescent="0.2">
      <c r="L140" s="123"/>
      <c r="N140" s="123"/>
      <c r="O140" s="19"/>
      <c r="P140" s="19"/>
      <c r="AH140" s="19"/>
      <c r="AI140" s="19"/>
      <c r="AJ140" s="18"/>
      <c r="AK140" s="18"/>
      <c r="AL140" s="19"/>
      <c r="AM140" s="19"/>
      <c r="AN140" s="19"/>
      <c r="AO140" s="18"/>
      <c r="AP140" s="19"/>
      <c r="AQ140" s="19"/>
      <c r="AR140" s="19"/>
      <c r="AS140" s="18"/>
      <c r="AT140" s="18"/>
      <c r="AU140" s="19"/>
      <c r="AV140" s="19"/>
      <c r="AW140" s="19"/>
      <c r="AX140" s="19"/>
    </row>
    <row r="141" spans="12:50" s="147" customFormat="1" x14ac:dyDescent="0.2">
      <c r="L141" s="123"/>
      <c r="N141" s="123"/>
      <c r="O141" s="19"/>
      <c r="P141" s="19"/>
      <c r="AH141" s="19"/>
      <c r="AI141" s="19"/>
      <c r="AJ141" s="18"/>
      <c r="AK141" s="18"/>
      <c r="AL141" s="19"/>
      <c r="AM141" s="19"/>
      <c r="AN141" s="19"/>
      <c r="AO141" s="18"/>
      <c r="AP141" s="19"/>
      <c r="AQ141" s="19"/>
      <c r="AR141" s="19"/>
      <c r="AS141" s="18"/>
      <c r="AT141" s="18"/>
      <c r="AU141" s="19"/>
      <c r="AV141" s="19"/>
      <c r="AW141" s="19"/>
      <c r="AX141" s="19"/>
    </row>
    <row r="142" spans="12:50" s="147" customFormat="1" x14ac:dyDescent="0.2">
      <c r="L142" s="123"/>
      <c r="N142" s="123"/>
      <c r="O142" s="19"/>
      <c r="P142" s="19"/>
      <c r="AH142" s="19"/>
      <c r="AI142" s="19"/>
      <c r="AJ142" s="18"/>
      <c r="AK142" s="18"/>
      <c r="AL142" s="19"/>
      <c r="AM142" s="19"/>
      <c r="AN142" s="19"/>
      <c r="AO142" s="18"/>
      <c r="AP142" s="19"/>
      <c r="AQ142" s="19"/>
      <c r="AR142" s="19"/>
      <c r="AS142" s="18"/>
      <c r="AT142" s="18"/>
      <c r="AU142" s="19"/>
      <c r="AV142" s="19"/>
      <c r="AW142" s="19"/>
      <c r="AX142" s="19"/>
    </row>
    <row r="143" spans="12:50" s="147" customFormat="1" x14ac:dyDescent="0.2">
      <c r="L143" s="123"/>
      <c r="N143" s="123"/>
      <c r="O143" s="19"/>
      <c r="P143" s="19"/>
      <c r="AH143" s="19"/>
      <c r="AI143" s="19"/>
      <c r="AJ143" s="18"/>
      <c r="AK143" s="18"/>
      <c r="AL143" s="19"/>
      <c r="AM143" s="19"/>
      <c r="AN143" s="19"/>
      <c r="AO143" s="18"/>
      <c r="AP143" s="19"/>
      <c r="AQ143" s="19"/>
      <c r="AR143" s="19"/>
      <c r="AS143" s="18"/>
      <c r="AT143" s="18"/>
      <c r="AU143" s="19"/>
      <c r="AV143" s="19"/>
      <c r="AW143" s="19"/>
      <c r="AX143" s="19"/>
    </row>
    <row r="144" spans="12:50" s="147" customFormat="1" x14ac:dyDescent="0.2">
      <c r="L144" s="123"/>
      <c r="N144" s="123"/>
      <c r="O144" s="19"/>
      <c r="P144" s="19"/>
      <c r="AH144" s="19"/>
      <c r="AI144" s="19"/>
      <c r="AJ144" s="18"/>
      <c r="AK144" s="18"/>
      <c r="AL144" s="19"/>
      <c r="AM144" s="19"/>
      <c r="AN144" s="19"/>
      <c r="AO144" s="18"/>
      <c r="AP144" s="19"/>
      <c r="AQ144" s="19"/>
      <c r="AR144" s="19"/>
      <c r="AS144" s="18"/>
      <c r="AT144" s="18"/>
      <c r="AU144" s="19"/>
      <c r="AV144" s="19"/>
      <c r="AW144" s="19"/>
      <c r="AX144" s="19"/>
    </row>
    <row r="145" spans="12:50" s="147" customFormat="1" x14ac:dyDescent="0.2">
      <c r="L145" s="123"/>
      <c r="N145" s="123"/>
      <c r="O145" s="19"/>
      <c r="P145" s="19"/>
      <c r="AH145" s="19"/>
      <c r="AI145" s="19"/>
      <c r="AJ145" s="18"/>
      <c r="AK145" s="18"/>
      <c r="AL145" s="19"/>
      <c r="AM145" s="19"/>
      <c r="AN145" s="19"/>
      <c r="AO145" s="18"/>
      <c r="AP145" s="19"/>
      <c r="AQ145" s="19"/>
      <c r="AR145" s="19"/>
      <c r="AS145" s="18"/>
      <c r="AT145" s="18"/>
      <c r="AU145" s="19"/>
      <c r="AV145" s="19"/>
      <c r="AW145" s="19"/>
      <c r="AX145" s="19"/>
    </row>
    <row r="146" spans="12:50" s="147" customFormat="1" x14ac:dyDescent="0.2">
      <c r="L146" s="123"/>
      <c r="N146" s="123"/>
      <c r="O146" s="19"/>
      <c r="P146" s="19"/>
      <c r="AH146" s="19"/>
      <c r="AI146" s="19"/>
      <c r="AJ146" s="18"/>
      <c r="AK146" s="18"/>
      <c r="AL146" s="19"/>
      <c r="AM146" s="19"/>
      <c r="AN146" s="19"/>
      <c r="AO146" s="18"/>
      <c r="AP146" s="19"/>
      <c r="AQ146" s="19"/>
      <c r="AR146" s="19"/>
      <c r="AS146" s="18"/>
      <c r="AT146" s="18"/>
      <c r="AU146" s="19"/>
      <c r="AV146" s="19"/>
      <c r="AW146" s="19"/>
      <c r="AX146" s="19"/>
    </row>
    <row r="147" spans="12:50" s="147" customFormat="1" x14ac:dyDescent="0.2">
      <c r="L147" s="123"/>
      <c r="N147" s="123"/>
      <c r="O147" s="19"/>
      <c r="P147" s="19"/>
      <c r="AH147" s="19"/>
      <c r="AI147" s="19"/>
      <c r="AJ147" s="18"/>
      <c r="AK147" s="18"/>
      <c r="AL147" s="19"/>
      <c r="AM147" s="19"/>
      <c r="AN147" s="19"/>
      <c r="AO147" s="18"/>
      <c r="AP147" s="19"/>
      <c r="AQ147" s="19"/>
      <c r="AR147" s="19"/>
      <c r="AS147" s="18"/>
      <c r="AT147" s="18"/>
      <c r="AU147" s="19"/>
      <c r="AV147" s="19"/>
      <c r="AW147" s="19"/>
      <c r="AX147" s="19"/>
    </row>
    <row r="148" spans="12:50" s="147" customFormat="1" x14ac:dyDescent="0.2">
      <c r="L148" s="123"/>
      <c r="N148" s="123"/>
      <c r="O148" s="19"/>
      <c r="P148" s="19"/>
      <c r="AH148" s="19"/>
      <c r="AI148" s="19"/>
      <c r="AJ148" s="18"/>
      <c r="AK148" s="18"/>
      <c r="AL148" s="19"/>
      <c r="AM148" s="19"/>
      <c r="AN148" s="19"/>
      <c r="AO148" s="18"/>
      <c r="AP148" s="19"/>
      <c r="AQ148" s="19"/>
      <c r="AR148" s="19"/>
      <c r="AS148" s="18"/>
      <c r="AT148" s="18"/>
      <c r="AU148" s="19"/>
      <c r="AV148" s="19"/>
      <c r="AW148" s="19"/>
      <c r="AX148" s="19"/>
    </row>
    <row r="149" spans="12:50" s="147" customFormat="1" x14ac:dyDescent="0.2">
      <c r="L149" s="123"/>
      <c r="N149" s="123"/>
      <c r="O149" s="19"/>
      <c r="P149" s="19"/>
      <c r="AH149" s="19"/>
      <c r="AI149" s="19"/>
      <c r="AJ149" s="18"/>
      <c r="AK149" s="18"/>
      <c r="AL149" s="19"/>
      <c r="AM149" s="19"/>
      <c r="AN149" s="19"/>
      <c r="AO149" s="18"/>
      <c r="AP149" s="19"/>
      <c r="AQ149" s="19"/>
      <c r="AR149" s="19"/>
      <c r="AS149" s="18"/>
      <c r="AT149" s="18"/>
      <c r="AU149" s="19"/>
      <c r="AV149" s="19"/>
      <c r="AW149" s="19"/>
      <c r="AX149" s="19"/>
    </row>
    <row r="150" spans="12:50" s="147" customFormat="1" x14ac:dyDescent="0.2">
      <c r="L150" s="123"/>
      <c r="N150" s="123"/>
      <c r="O150" s="19"/>
      <c r="P150" s="19"/>
      <c r="AH150" s="19"/>
      <c r="AI150" s="19"/>
      <c r="AJ150" s="18"/>
      <c r="AK150" s="18"/>
      <c r="AL150" s="19"/>
      <c r="AM150" s="19"/>
      <c r="AN150" s="19"/>
      <c r="AO150" s="18"/>
      <c r="AP150" s="19"/>
      <c r="AQ150" s="19"/>
      <c r="AR150" s="19"/>
      <c r="AS150" s="18"/>
      <c r="AT150" s="18"/>
      <c r="AU150" s="19"/>
      <c r="AV150" s="19"/>
      <c r="AW150" s="19"/>
      <c r="AX150" s="19"/>
    </row>
    <row r="151" spans="12:50" s="147" customFormat="1" x14ac:dyDescent="0.2">
      <c r="L151" s="123"/>
      <c r="N151" s="123"/>
      <c r="O151" s="19"/>
      <c r="P151" s="19"/>
      <c r="AH151" s="19"/>
      <c r="AI151" s="19"/>
      <c r="AJ151" s="18"/>
      <c r="AK151" s="18"/>
      <c r="AL151" s="19"/>
      <c r="AM151" s="19"/>
      <c r="AN151" s="19"/>
      <c r="AO151" s="18"/>
      <c r="AP151" s="19"/>
      <c r="AQ151" s="19"/>
      <c r="AR151" s="19"/>
      <c r="AS151" s="18"/>
      <c r="AT151" s="18"/>
      <c r="AU151" s="19"/>
      <c r="AV151" s="19"/>
      <c r="AW151" s="19"/>
      <c r="AX151" s="19"/>
    </row>
    <row r="152" spans="12:50" s="147" customFormat="1" x14ac:dyDescent="0.2">
      <c r="L152" s="123"/>
      <c r="N152" s="123"/>
      <c r="O152" s="19"/>
      <c r="P152" s="19"/>
      <c r="AH152" s="19"/>
      <c r="AI152" s="19"/>
      <c r="AJ152" s="18"/>
      <c r="AK152" s="18"/>
      <c r="AL152" s="19"/>
      <c r="AM152" s="19"/>
      <c r="AN152" s="19"/>
      <c r="AO152" s="18"/>
      <c r="AP152" s="19"/>
      <c r="AQ152" s="19"/>
      <c r="AR152" s="19"/>
      <c r="AS152" s="18"/>
      <c r="AT152" s="18"/>
      <c r="AU152" s="19"/>
      <c r="AV152" s="19"/>
      <c r="AW152" s="19"/>
      <c r="AX152" s="19"/>
    </row>
    <row r="153" spans="12:50" s="147" customFormat="1" x14ac:dyDescent="0.2">
      <c r="L153" s="123"/>
      <c r="N153" s="123"/>
      <c r="O153" s="19"/>
      <c r="P153" s="19"/>
      <c r="AH153" s="19"/>
      <c r="AI153" s="19"/>
      <c r="AJ153" s="18"/>
      <c r="AK153" s="18"/>
      <c r="AL153" s="19"/>
      <c r="AM153" s="19"/>
      <c r="AN153" s="19"/>
      <c r="AO153" s="18"/>
      <c r="AP153" s="19"/>
      <c r="AQ153" s="19"/>
      <c r="AR153" s="19"/>
      <c r="AS153" s="18"/>
      <c r="AT153" s="18"/>
      <c r="AU153" s="19"/>
      <c r="AV153" s="19"/>
      <c r="AW153" s="19"/>
      <c r="AX153" s="19"/>
    </row>
    <row r="154" spans="12:50" s="147" customFormat="1" x14ac:dyDescent="0.2">
      <c r="L154" s="123"/>
      <c r="N154" s="123"/>
      <c r="O154" s="19"/>
      <c r="P154" s="19"/>
      <c r="AH154" s="19"/>
      <c r="AI154" s="19"/>
      <c r="AJ154" s="18"/>
      <c r="AK154" s="18"/>
      <c r="AL154" s="19"/>
      <c r="AM154" s="19"/>
      <c r="AN154" s="19"/>
      <c r="AO154" s="18"/>
      <c r="AP154" s="19"/>
      <c r="AQ154" s="19"/>
      <c r="AR154" s="19"/>
      <c r="AS154" s="18"/>
      <c r="AT154" s="18"/>
      <c r="AU154" s="19"/>
      <c r="AV154" s="19"/>
      <c r="AW154" s="19"/>
      <c r="AX154" s="19"/>
    </row>
    <row r="155" spans="12:50" s="147" customFormat="1" x14ac:dyDescent="0.2">
      <c r="L155" s="123"/>
      <c r="N155" s="123"/>
      <c r="O155" s="19"/>
      <c r="P155" s="19"/>
      <c r="AH155" s="19"/>
      <c r="AI155" s="19"/>
      <c r="AJ155" s="18"/>
      <c r="AK155" s="18"/>
      <c r="AL155" s="19"/>
      <c r="AM155" s="19"/>
      <c r="AN155" s="19"/>
      <c r="AO155" s="18"/>
      <c r="AP155" s="19"/>
      <c r="AQ155" s="19"/>
      <c r="AR155" s="19"/>
      <c r="AS155" s="18"/>
      <c r="AT155" s="18"/>
      <c r="AU155" s="19"/>
      <c r="AV155" s="19"/>
      <c r="AW155" s="19"/>
      <c r="AX155" s="19"/>
    </row>
    <row r="156" spans="12:50" s="147" customFormat="1" x14ac:dyDescent="0.2">
      <c r="L156" s="123"/>
      <c r="N156" s="123"/>
      <c r="O156" s="19"/>
      <c r="P156" s="19"/>
      <c r="AH156" s="19"/>
      <c r="AI156" s="19"/>
      <c r="AJ156" s="18"/>
      <c r="AK156" s="18"/>
      <c r="AL156" s="19"/>
      <c r="AM156" s="19"/>
      <c r="AN156" s="19"/>
      <c r="AO156" s="18"/>
      <c r="AP156" s="19"/>
      <c r="AQ156" s="19"/>
      <c r="AR156" s="19"/>
      <c r="AS156" s="18"/>
      <c r="AT156" s="18"/>
      <c r="AU156" s="19"/>
      <c r="AV156" s="19"/>
      <c r="AW156" s="19"/>
      <c r="AX156" s="19"/>
    </row>
    <row r="157" spans="12:50" s="147" customFormat="1" x14ac:dyDescent="0.2">
      <c r="L157" s="123"/>
      <c r="N157" s="123"/>
      <c r="O157" s="19"/>
      <c r="P157" s="19"/>
      <c r="AH157" s="19"/>
      <c r="AI157" s="19"/>
      <c r="AJ157" s="18"/>
      <c r="AK157" s="18"/>
      <c r="AL157" s="19"/>
      <c r="AM157" s="19"/>
      <c r="AN157" s="19"/>
      <c r="AO157" s="18"/>
      <c r="AP157" s="19"/>
      <c r="AQ157" s="19"/>
      <c r="AR157" s="19"/>
      <c r="AS157" s="18"/>
      <c r="AT157" s="18"/>
      <c r="AU157" s="19"/>
      <c r="AV157" s="19"/>
      <c r="AW157" s="19"/>
      <c r="AX157" s="19"/>
    </row>
    <row r="158" spans="12:50" s="147" customFormat="1" x14ac:dyDescent="0.2">
      <c r="L158" s="123"/>
      <c r="N158" s="123"/>
      <c r="O158" s="19"/>
      <c r="P158" s="19"/>
      <c r="AH158" s="19"/>
      <c r="AI158" s="19"/>
      <c r="AJ158" s="18"/>
      <c r="AK158" s="18"/>
      <c r="AL158" s="19"/>
      <c r="AM158" s="19"/>
      <c r="AN158" s="19"/>
      <c r="AO158" s="18"/>
      <c r="AP158" s="19"/>
      <c r="AQ158" s="19"/>
      <c r="AR158" s="19"/>
      <c r="AS158" s="18"/>
      <c r="AT158" s="18"/>
      <c r="AU158" s="19"/>
      <c r="AV158" s="19"/>
      <c r="AW158" s="19"/>
      <c r="AX158" s="19"/>
    </row>
    <row r="159" spans="12:50" s="147" customFormat="1" x14ac:dyDescent="0.2">
      <c r="L159" s="123"/>
      <c r="N159" s="123"/>
      <c r="O159" s="19"/>
      <c r="P159" s="19"/>
      <c r="AH159" s="19"/>
      <c r="AI159" s="19"/>
      <c r="AJ159" s="18"/>
      <c r="AK159" s="18"/>
      <c r="AL159" s="19"/>
      <c r="AM159" s="19"/>
      <c r="AN159" s="19"/>
      <c r="AO159" s="18"/>
      <c r="AP159" s="19"/>
      <c r="AQ159" s="19"/>
      <c r="AR159" s="19"/>
      <c r="AS159" s="18"/>
      <c r="AT159" s="18"/>
      <c r="AU159" s="19"/>
      <c r="AV159" s="19"/>
      <c r="AW159" s="19"/>
      <c r="AX159" s="19"/>
    </row>
    <row r="160" spans="12:50" s="147" customFormat="1" x14ac:dyDescent="0.2">
      <c r="L160" s="123"/>
      <c r="N160" s="123"/>
      <c r="O160" s="19"/>
      <c r="P160" s="19"/>
      <c r="AH160" s="19"/>
      <c r="AI160" s="19"/>
      <c r="AJ160" s="18"/>
      <c r="AK160" s="18"/>
      <c r="AL160" s="19"/>
      <c r="AM160" s="19"/>
      <c r="AN160" s="19"/>
      <c r="AO160" s="18"/>
      <c r="AP160" s="19"/>
      <c r="AQ160" s="19"/>
      <c r="AR160" s="19"/>
      <c r="AS160" s="18"/>
      <c r="AT160" s="18"/>
      <c r="AU160" s="19"/>
      <c r="AV160" s="19"/>
      <c r="AW160" s="19"/>
      <c r="AX160" s="19"/>
    </row>
    <row r="161" spans="12:50" s="147" customFormat="1" x14ac:dyDescent="0.2">
      <c r="L161" s="123"/>
      <c r="N161" s="123"/>
      <c r="O161" s="19"/>
      <c r="P161" s="19"/>
      <c r="AH161" s="19"/>
      <c r="AI161" s="19"/>
      <c r="AJ161" s="18"/>
      <c r="AK161" s="18"/>
      <c r="AL161" s="19"/>
      <c r="AM161" s="19"/>
      <c r="AN161" s="19"/>
      <c r="AO161" s="18"/>
      <c r="AP161" s="19"/>
      <c r="AQ161" s="19"/>
      <c r="AR161" s="19"/>
      <c r="AS161" s="18"/>
      <c r="AT161" s="18"/>
      <c r="AU161" s="19"/>
      <c r="AV161" s="19"/>
      <c r="AW161" s="19"/>
      <c r="AX161" s="19"/>
    </row>
    <row r="162" spans="12:50" s="147" customFormat="1" x14ac:dyDescent="0.2">
      <c r="L162" s="123"/>
      <c r="N162" s="123"/>
      <c r="O162" s="19"/>
      <c r="P162" s="19"/>
      <c r="AH162" s="19"/>
      <c r="AI162" s="19"/>
      <c r="AJ162" s="18"/>
      <c r="AK162" s="18"/>
      <c r="AL162" s="19"/>
      <c r="AM162" s="19"/>
      <c r="AN162" s="19"/>
      <c r="AO162" s="18"/>
      <c r="AP162" s="19"/>
      <c r="AQ162" s="19"/>
      <c r="AR162" s="19"/>
      <c r="AS162" s="18"/>
      <c r="AT162" s="18"/>
      <c r="AU162" s="19"/>
      <c r="AV162" s="19"/>
      <c r="AW162" s="19"/>
      <c r="AX162" s="19"/>
    </row>
    <row r="163" spans="12:50" s="147" customFormat="1" x14ac:dyDescent="0.2">
      <c r="L163" s="123"/>
      <c r="N163" s="123"/>
      <c r="O163" s="19"/>
      <c r="P163" s="19"/>
      <c r="AH163" s="19"/>
      <c r="AI163" s="19"/>
      <c r="AJ163" s="18"/>
      <c r="AK163" s="18"/>
      <c r="AL163" s="19"/>
      <c r="AM163" s="19"/>
      <c r="AN163" s="19"/>
      <c r="AO163" s="18"/>
      <c r="AP163" s="19"/>
      <c r="AQ163" s="19"/>
      <c r="AR163" s="19"/>
      <c r="AS163" s="18"/>
      <c r="AT163" s="18"/>
      <c r="AU163" s="19"/>
      <c r="AV163" s="19"/>
      <c r="AW163" s="19"/>
      <c r="AX163" s="19"/>
    </row>
    <row r="164" spans="12:50" s="147" customFormat="1" x14ac:dyDescent="0.2">
      <c r="L164" s="123"/>
      <c r="N164" s="123"/>
      <c r="O164" s="19"/>
      <c r="P164" s="19"/>
      <c r="AH164" s="19"/>
      <c r="AI164" s="19"/>
      <c r="AJ164" s="18"/>
      <c r="AK164" s="18"/>
      <c r="AL164" s="19"/>
      <c r="AM164" s="19"/>
      <c r="AN164" s="19"/>
      <c r="AO164" s="18"/>
      <c r="AP164" s="19"/>
      <c r="AQ164" s="19"/>
      <c r="AR164" s="19"/>
      <c r="AS164" s="18"/>
      <c r="AT164" s="18"/>
      <c r="AU164" s="19"/>
      <c r="AV164" s="19"/>
      <c r="AW164" s="19"/>
      <c r="AX164" s="19"/>
    </row>
    <row r="165" spans="12:50" s="147" customFormat="1" x14ac:dyDescent="0.2">
      <c r="L165" s="123"/>
      <c r="N165" s="123"/>
      <c r="O165" s="19"/>
      <c r="P165" s="19"/>
      <c r="AH165" s="19"/>
      <c r="AI165" s="19"/>
      <c r="AJ165" s="18"/>
      <c r="AK165" s="18"/>
      <c r="AL165" s="19"/>
      <c r="AM165" s="19"/>
      <c r="AN165" s="19"/>
      <c r="AO165" s="18"/>
      <c r="AP165" s="19"/>
      <c r="AQ165" s="19"/>
      <c r="AR165" s="19"/>
      <c r="AS165" s="18"/>
      <c r="AT165" s="18"/>
      <c r="AU165" s="19"/>
      <c r="AV165" s="19"/>
      <c r="AW165" s="19"/>
      <c r="AX165" s="19"/>
    </row>
    <row r="166" spans="12:50" s="147" customFormat="1" x14ac:dyDescent="0.2">
      <c r="L166" s="123"/>
      <c r="N166" s="123"/>
      <c r="O166" s="19"/>
      <c r="P166" s="19"/>
      <c r="AH166" s="19"/>
      <c r="AI166" s="19"/>
      <c r="AJ166" s="18"/>
      <c r="AK166" s="18"/>
      <c r="AL166" s="19"/>
      <c r="AM166" s="19"/>
      <c r="AN166" s="19"/>
      <c r="AO166" s="18"/>
      <c r="AP166" s="19"/>
      <c r="AQ166" s="19"/>
      <c r="AR166" s="19"/>
      <c r="AS166" s="18"/>
      <c r="AT166" s="18"/>
      <c r="AU166" s="19"/>
      <c r="AV166" s="19"/>
      <c r="AW166" s="19"/>
      <c r="AX166" s="19"/>
    </row>
    <row r="167" spans="12:50" s="147" customFormat="1" x14ac:dyDescent="0.2">
      <c r="L167" s="123"/>
      <c r="N167" s="123"/>
      <c r="O167" s="19"/>
      <c r="P167" s="19"/>
      <c r="AH167" s="19"/>
      <c r="AI167" s="19"/>
      <c r="AJ167" s="18"/>
      <c r="AK167" s="18"/>
      <c r="AL167" s="19"/>
      <c r="AM167" s="19"/>
      <c r="AN167" s="19"/>
      <c r="AO167" s="18"/>
      <c r="AP167" s="19"/>
      <c r="AQ167" s="19"/>
      <c r="AR167" s="19"/>
      <c r="AS167" s="18"/>
      <c r="AT167" s="18"/>
      <c r="AU167" s="19"/>
      <c r="AV167" s="19"/>
      <c r="AW167" s="19"/>
      <c r="AX167" s="19"/>
    </row>
    <row r="168" spans="12:50" s="147" customFormat="1" x14ac:dyDescent="0.2">
      <c r="L168" s="123"/>
      <c r="N168" s="123"/>
      <c r="O168" s="19"/>
      <c r="P168" s="19"/>
      <c r="AH168" s="19"/>
      <c r="AI168" s="19"/>
      <c r="AJ168" s="18"/>
      <c r="AK168" s="18"/>
      <c r="AL168" s="19"/>
      <c r="AM168" s="19"/>
      <c r="AN168" s="19"/>
      <c r="AO168" s="18"/>
      <c r="AP168" s="19"/>
      <c r="AQ168" s="19"/>
      <c r="AR168" s="19"/>
      <c r="AS168" s="18"/>
      <c r="AT168" s="18"/>
      <c r="AU168" s="19"/>
      <c r="AV168" s="19"/>
      <c r="AW168" s="19"/>
      <c r="AX168" s="19"/>
    </row>
    <row r="169" spans="12:50" s="147" customFormat="1" x14ac:dyDescent="0.2">
      <c r="L169" s="123"/>
      <c r="N169" s="123"/>
      <c r="O169" s="19"/>
      <c r="P169" s="19"/>
      <c r="AH169" s="19"/>
      <c r="AI169" s="19"/>
      <c r="AJ169" s="18"/>
      <c r="AK169" s="18"/>
      <c r="AL169" s="19"/>
      <c r="AM169" s="19"/>
      <c r="AN169" s="19"/>
      <c r="AO169" s="18"/>
      <c r="AP169" s="19"/>
      <c r="AQ169" s="19"/>
      <c r="AR169" s="19"/>
      <c r="AS169" s="18"/>
      <c r="AT169" s="18"/>
      <c r="AU169" s="19"/>
      <c r="AV169" s="19"/>
      <c r="AW169" s="19"/>
      <c r="AX169" s="19"/>
    </row>
    <row r="170" spans="12:50" s="147" customFormat="1" x14ac:dyDescent="0.2">
      <c r="L170" s="123"/>
      <c r="N170" s="123"/>
      <c r="O170" s="19"/>
      <c r="P170" s="19"/>
      <c r="AH170" s="19"/>
      <c r="AI170" s="19"/>
      <c r="AJ170" s="18"/>
      <c r="AK170" s="18"/>
      <c r="AL170" s="19"/>
      <c r="AM170" s="19"/>
      <c r="AN170" s="19"/>
      <c r="AO170" s="18"/>
      <c r="AP170" s="19"/>
      <c r="AQ170" s="19"/>
      <c r="AR170" s="19"/>
      <c r="AS170" s="18"/>
      <c r="AT170" s="18"/>
      <c r="AU170" s="19"/>
      <c r="AV170" s="19"/>
      <c r="AW170" s="19"/>
      <c r="AX170" s="19"/>
    </row>
  </sheetData>
  <mergeCells count="35">
    <mergeCell ref="C5:AC5"/>
    <mergeCell ref="C6:AC6"/>
    <mergeCell ref="B9:G9"/>
    <mergeCell ref="K9:K11"/>
    <mergeCell ref="L9:L11"/>
    <mergeCell ref="M9:AC9"/>
    <mergeCell ref="J10:J11"/>
    <mergeCell ref="M10:N10"/>
    <mergeCell ref="O10:P10"/>
    <mergeCell ref="Q10:W10"/>
    <mergeCell ref="AE10:AE11"/>
    <mergeCell ref="AD9:AF9"/>
    <mergeCell ref="AH9:AX9"/>
    <mergeCell ref="B10:B11"/>
    <mergeCell ref="C10:C11"/>
    <mergeCell ref="D10:D11"/>
    <mergeCell ref="E10:E11"/>
    <mergeCell ref="F10:F11"/>
    <mergeCell ref="G10:G11"/>
    <mergeCell ref="H10:H11"/>
    <mergeCell ref="I10:I11"/>
    <mergeCell ref="Z10:Z11"/>
    <mergeCell ref="AA10:AA11"/>
    <mergeCell ref="AB10:AB11"/>
    <mergeCell ref="AC10:AC11"/>
    <mergeCell ref="AD10:AD11"/>
    <mergeCell ref="AV10:AV11"/>
    <mergeCell ref="AW10:AW11"/>
    <mergeCell ref="AX10:AX11"/>
    <mergeCell ref="AF10:AF11"/>
    <mergeCell ref="AG10:AG11"/>
    <mergeCell ref="AH10:AI10"/>
    <mergeCell ref="AJ10:AK10"/>
    <mergeCell ref="AL10:AS10"/>
    <mergeCell ref="AU10:AU1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Y80"/>
  <sheetViews>
    <sheetView topLeftCell="AG32" zoomScale="80" zoomScaleNormal="80" zoomScaleSheetLayoutView="80" workbookViewId="0">
      <selection activeCell="B15" sqref="B15:AX33"/>
    </sheetView>
  </sheetViews>
  <sheetFormatPr baseColWidth="10" defaultRowHeight="12.75" x14ac:dyDescent="0.2"/>
  <cols>
    <col min="1" max="1" width="1.42578125" style="14" customWidth="1"/>
    <col min="2" max="2" width="9.42578125" style="16" customWidth="1"/>
    <col min="3" max="3" width="21.5703125" style="16" customWidth="1"/>
    <col min="4" max="4" width="12.5703125" style="16" customWidth="1"/>
    <col min="5" max="5" width="22.42578125" style="16" customWidth="1"/>
    <col min="6" max="6" width="22.85546875" style="16" customWidth="1"/>
    <col min="7" max="7" width="22.7109375" style="42" customWidth="1"/>
    <col min="8" max="8" width="13.28515625" style="15" customWidth="1"/>
    <col min="9" max="9" width="28.7109375" style="42" bestFit="1" customWidth="1"/>
    <col min="10" max="10" width="11.85546875" style="16" customWidth="1"/>
    <col min="11" max="11" width="19.42578125" style="16" customWidth="1"/>
    <col min="12" max="12" width="18.140625" style="16" customWidth="1"/>
    <col min="13" max="13" width="17" style="16" customWidth="1"/>
    <col min="14" max="14" width="20" style="16" customWidth="1"/>
    <col min="15" max="15" width="14.140625" style="14" customWidth="1"/>
    <col min="16" max="16" width="13.85546875" style="14" customWidth="1"/>
    <col min="17" max="17" width="18.85546875" style="16" bestFit="1" customWidth="1"/>
    <col min="18" max="18" width="14.28515625" style="16" customWidth="1"/>
    <col min="19" max="19" width="8.7109375" style="16" customWidth="1"/>
    <col min="20" max="20" width="8.7109375" style="14" customWidth="1"/>
    <col min="21" max="21" width="23.28515625" style="16" customWidth="1"/>
    <col min="22" max="22" width="7.85546875" style="16" customWidth="1"/>
    <col min="23" max="23" width="14.7109375" style="16" customWidth="1"/>
    <col min="24" max="25" width="7" style="14" customWidth="1"/>
    <col min="26" max="26" width="6" style="16" customWidth="1"/>
    <col min="27" max="29" width="16.85546875" style="16" customWidth="1"/>
    <col min="30" max="30" width="11" style="16" customWidth="1"/>
    <col min="31" max="31" width="12.28515625" style="16" customWidth="1"/>
    <col min="32" max="32" width="14.85546875" style="16" customWidth="1"/>
    <col min="33" max="33" width="16.140625" style="14" customWidth="1"/>
    <col min="34" max="35" width="11.42578125" style="16"/>
    <col min="36" max="37" width="11.42578125" style="14"/>
    <col min="38" max="40" width="11.42578125" style="16"/>
    <col min="41" max="41" width="11.42578125" style="14"/>
    <col min="42" max="44" width="11.42578125" style="16"/>
    <col min="45" max="45" width="11.42578125" style="14"/>
    <col min="46" max="46" width="16.140625" style="14" customWidth="1"/>
    <col min="47" max="47" width="11.42578125" style="16"/>
    <col min="48" max="48" width="14.85546875" style="16" customWidth="1"/>
    <col min="49" max="16384" width="11.42578125" style="16"/>
  </cols>
  <sheetData>
    <row r="2" spans="1:51" x14ac:dyDescent="0.2">
      <c r="B2" s="14"/>
      <c r="C2" s="14"/>
      <c r="D2" s="14"/>
      <c r="E2" s="14"/>
      <c r="F2" s="14"/>
      <c r="G2" s="15"/>
      <c r="I2" s="15"/>
      <c r="J2" s="14"/>
      <c r="K2" s="14"/>
      <c r="L2" s="14"/>
      <c r="M2" s="14"/>
      <c r="N2" s="14"/>
      <c r="Q2" s="14"/>
      <c r="R2" s="14"/>
      <c r="S2" s="14"/>
      <c r="U2" s="14"/>
      <c r="V2" s="14"/>
      <c r="W2" s="14"/>
      <c r="Z2" s="14"/>
      <c r="AA2" s="14"/>
      <c r="AB2" s="14"/>
      <c r="AC2" s="14"/>
      <c r="AD2" s="14"/>
      <c r="AE2" s="14"/>
      <c r="AF2" s="14"/>
      <c r="AH2" s="14"/>
    </row>
    <row r="3" spans="1:51" x14ac:dyDescent="0.2">
      <c r="B3" s="14"/>
      <c r="C3" s="14"/>
      <c r="D3" s="14"/>
      <c r="E3" s="14"/>
      <c r="F3" s="14"/>
      <c r="G3" s="15"/>
      <c r="I3" s="15"/>
      <c r="J3" s="14"/>
      <c r="K3" s="14"/>
      <c r="L3" s="14"/>
      <c r="M3" s="14"/>
      <c r="N3" s="14"/>
      <c r="Q3" s="14"/>
      <c r="R3" s="14"/>
      <c r="S3" s="14"/>
      <c r="U3" s="14"/>
      <c r="V3" s="14"/>
      <c r="W3" s="14"/>
      <c r="Z3" s="14"/>
      <c r="AA3" s="14"/>
      <c r="AB3" s="14"/>
      <c r="AC3" s="14"/>
      <c r="AD3" s="14"/>
      <c r="AE3" s="14"/>
      <c r="AF3" s="14"/>
      <c r="AH3" s="14"/>
    </row>
    <row r="4" spans="1:51" x14ac:dyDescent="0.2">
      <c r="B4" s="14"/>
      <c r="C4" s="14"/>
      <c r="D4" s="14"/>
      <c r="E4" s="14"/>
      <c r="F4" s="14"/>
      <c r="G4" s="15"/>
      <c r="I4" s="15"/>
      <c r="J4" s="14"/>
      <c r="K4" s="14"/>
      <c r="L4" s="14"/>
      <c r="M4" s="14"/>
      <c r="N4" s="14"/>
      <c r="Q4" s="14"/>
      <c r="R4" s="14"/>
      <c r="S4" s="14"/>
      <c r="U4" s="14"/>
      <c r="V4" s="14"/>
      <c r="W4" s="14"/>
      <c r="Z4" s="14"/>
      <c r="AA4" s="14"/>
      <c r="AB4" s="14"/>
      <c r="AC4" s="14"/>
      <c r="AD4" s="14"/>
      <c r="AE4" s="14"/>
      <c r="AF4" s="14"/>
      <c r="AH4" s="14"/>
    </row>
    <row r="5" spans="1:51" x14ac:dyDescent="0.2">
      <c r="B5" s="14"/>
      <c r="C5" s="14"/>
      <c r="D5" s="14"/>
      <c r="E5" s="14"/>
      <c r="F5" s="14"/>
      <c r="G5" s="15"/>
      <c r="I5" s="15"/>
      <c r="J5" s="14"/>
      <c r="K5" s="14"/>
      <c r="L5" s="14"/>
      <c r="M5" s="14"/>
      <c r="N5" s="14"/>
      <c r="Q5" s="14"/>
      <c r="R5" s="14"/>
      <c r="S5" s="14"/>
      <c r="U5" s="14"/>
      <c r="V5" s="14"/>
      <c r="W5" s="14"/>
      <c r="Z5" s="14"/>
      <c r="AA5" s="14"/>
      <c r="AB5" s="14"/>
      <c r="AC5" s="14"/>
      <c r="AD5" s="14"/>
      <c r="AE5" s="14"/>
      <c r="AF5" s="14"/>
      <c r="AH5" s="14"/>
    </row>
    <row r="6" spans="1:51" x14ac:dyDescent="0.2">
      <c r="B6" s="14"/>
      <c r="C6" s="14"/>
      <c r="D6" s="14"/>
      <c r="E6" s="14"/>
      <c r="F6" s="14"/>
      <c r="G6" s="15"/>
      <c r="I6" s="15"/>
      <c r="J6" s="14"/>
      <c r="K6" s="14"/>
      <c r="L6" s="14"/>
      <c r="M6" s="14"/>
      <c r="N6" s="14"/>
      <c r="Q6" s="14"/>
      <c r="R6" s="14"/>
      <c r="S6" s="14"/>
      <c r="U6" s="14"/>
      <c r="V6" s="14"/>
      <c r="W6" s="14"/>
      <c r="Z6" s="14"/>
      <c r="AA6" s="14"/>
      <c r="AB6" s="14"/>
      <c r="AC6" s="14"/>
      <c r="AD6" s="14"/>
      <c r="AE6" s="14"/>
      <c r="AF6" s="14"/>
      <c r="AH6" s="14"/>
    </row>
    <row r="7" spans="1:51" x14ac:dyDescent="0.2">
      <c r="B7" s="14"/>
      <c r="C7" s="14"/>
      <c r="D7" s="14"/>
      <c r="E7" s="14"/>
      <c r="F7" s="14"/>
      <c r="G7" s="15"/>
      <c r="I7" s="15"/>
      <c r="J7" s="14"/>
      <c r="K7" s="14"/>
      <c r="L7" s="14"/>
      <c r="M7" s="14"/>
      <c r="N7" s="14"/>
      <c r="Q7" s="14"/>
      <c r="R7" s="14"/>
      <c r="S7" s="14"/>
      <c r="U7" s="14"/>
      <c r="V7" s="14"/>
      <c r="W7" s="14"/>
      <c r="Z7" s="14"/>
      <c r="AA7" s="14"/>
      <c r="AB7" s="14"/>
      <c r="AC7" s="14"/>
      <c r="AD7" s="14"/>
      <c r="AE7" s="14"/>
      <c r="AF7" s="14"/>
      <c r="AH7" s="14"/>
    </row>
    <row r="8" spans="1:51" ht="12.75" customHeight="1" x14ac:dyDescent="0.2">
      <c r="B8" s="17"/>
      <c r="C8" s="641" t="s">
        <v>0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365"/>
      <c r="AE8" s="365"/>
      <c r="AF8" s="17"/>
      <c r="AG8" s="18"/>
      <c r="AH8" s="19"/>
      <c r="AI8" s="19"/>
      <c r="AJ8" s="18"/>
      <c r="AK8" s="18"/>
      <c r="AL8" s="19"/>
      <c r="AM8" s="19"/>
      <c r="AN8" s="19"/>
      <c r="AO8" s="18"/>
      <c r="AP8" s="19"/>
    </row>
    <row r="9" spans="1:51" ht="12.75" customHeight="1" x14ac:dyDescent="0.2">
      <c r="B9" s="17"/>
      <c r="C9" s="641" t="s">
        <v>1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365"/>
      <c r="AE9" s="365"/>
      <c r="AF9" s="17"/>
      <c r="AG9" s="18"/>
      <c r="AH9" s="19"/>
      <c r="AI9" s="19"/>
      <c r="AJ9" s="18"/>
      <c r="AK9" s="18"/>
      <c r="AL9" s="19"/>
      <c r="AM9" s="19"/>
      <c r="AN9" s="19"/>
      <c r="AO9" s="18"/>
      <c r="AP9" s="19"/>
    </row>
    <row r="10" spans="1:51" x14ac:dyDescent="0.2">
      <c r="B10" s="17"/>
      <c r="C10" s="365"/>
      <c r="D10" s="365"/>
      <c r="E10" s="365"/>
      <c r="F10" s="365"/>
      <c r="G10" s="20"/>
      <c r="H10" s="20"/>
      <c r="I10" s="20"/>
      <c r="J10" s="365"/>
      <c r="K10" s="365"/>
      <c r="L10" s="6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17"/>
      <c r="AG10" s="21"/>
      <c r="AH10" s="21"/>
    </row>
    <row r="11" spans="1:51" ht="45" customHeight="1" x14ac:dyDescent="0.2">
      <c r="B11" s="17"/>
      <c r="C11" s="642" t="s">
        <v>39</v>
      </c>
      <c r="D11" s="642"/>
      <c r="E11" s="642"/>
      <c r="F11" s="22" t="s">
        <v>40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7"/>
      <c r="AG11" s="21"/>
      <c r="AH11" s="21"/>
    </row>
    <row r="12" spans="1:51" ht="27.75" customHeight="1" x14ac:dyDescent="0.2">
      <c r="B12" s="643" t="s">
        <v>2</v>
      </c>
      <c r="C12" s="644"/>
      <c r="D12" s="644"/>
      <c r="E12" s="644"/>
      <c r="F12" s="644"/>
      <c r="G12" s="644"/>
      <c r="H12" s="375"/>
      <c r="I12" s="375"/>
      <c r="J12" s="23"/>
      <c r="K12" s="639" t="s">
        <v>3</v>
      </c>
      <c r="L12" s="636" t="s">
        <v>4</v>
      </c>
      <c r="M12" s="634" t="s">
        <v>38</v>
      </c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4" t="s">
        <v>5</v>
      </c>
      <c r="AE12" s="635"/>
      <c r="AF12" s="635"/>
      <c r="AG12" s="636" t="s">
        <v>35</v>
      </c>
      <c r="AH12" s="634" t="s">
        <v>36</v>
      </c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66"/>
      <c r="AY12" s="14"/>
    </row>
    <row r="13" spans="1:51" ht="28.5" customHeight="1" x14ac:dyDescent="0.2">
      <c r="B13" s="625" t="s">
        <v>6</v>
      </c>
      <c r="C13" s="639" t="s">
        <v>7</v>
      </c>
      <c r="D13" s="625" t="s">
        <v>6</v>
      </c>
      <c r="E13" s="639" t="s">
        <v>8</v>
      </c>
      <c r="F13" s="625" t="s">
        <v>6</v>
      </c>
      <c r="G13" s="639" t="s">
        <v>9</v>
      </c>
      <c r="H13" s="625" t="s">
        <v>32</v>
      </c>
      <c r="I13" s="646" t="s">
        <v>10</v>
      </c>
      <c r="J13" s="646" t="s">
        <v>11</v>
      </c>
      <c r="K13" s="645"/>
      <c r="L13" s="637"/>
      <c r="M13" s="629" t="s">
        <v>12</v>
      </c>
      <c r="N13" s="630"/>
      <c r="O13" s="629" t="s">
        <v>31</v>
      </c>
      <c r="P13" s="630"/>
      <c r="Q13" s="631" t="s">
        <v>13</v>
      </c>
      <c r="R13" s="632"/>
      <c r="S13" s="632"/>
      <c r="T13" s="632"/>
      <c r="U13" s="632"/>
      <c r="V13" s="632"/>
      <c r="W13" s="632"/>
      <c r="X13" s="633"/>
      <c r="Y13" s="362"/>
      <c r="Z13" s="625" t="s">
        <v>14</v>
      </c>
      <c r="AA13" s="625" t="s">
        <v>15</v>
      </c>
      <c r="AB13" s="625" t="s">
        <v>16</v>
      </c>
      <c r="AC13" s="625" t="s">
        <v>17</v>
      </c>
      <c r="AD13" s="625" t="s">
        <v>18</v>
      </c>
      <c r="AE13" s="625" t="s">
        <v>19</v>
      </c>
      <c r="AF13" s="627" t="s">
        <v>20</v>
      </c>
      <c r="AG13" s="637"/>
      <c r="AH13" s="629" t="s">
        <v>12</v>
      </c>
      <c r="AI13" s="630"/>
      <c r="AJ13" s="629" t="s">
        <v>31</v>
      </c>
      <c r="AK13" s="630"/>
      <c r="AL13" s="631" t="s">
        <v>13</v>
      </c>
      <c r="AM13" s="632"/>
      <c r="AN13" s="632"/>
      <c r="AO13" s="632"/>
      <c r="AP13" s="632"/>
      <c r="AQ13" s="632"/>
      <c r="AR13" s="632"/>
      <c r="AS13" s="633"/>
      <c r="AT13" s="362"/>
      <c r="AU13" s="625" t="s">
        <v>14</v>
      </c>
      <c r="AV13" s="625" t="s">
        <v>15</v>
      </c>
      <c r="AW13" s="625" t="s">
        <v>16</v>
      </c>
      <c r="AX13" s="625" t="s">
        <v>17</v>
      </c>
    </row>
    <row r="14" spans="1:51" ht="78.75" customHeight="1" x14ac:dyDescent="0.2">
      <c r="B14" s="626"/>
      <c r="C14" s="640"/>
      <c r="D14" s="626"/>
      <c r="E14" s="640"/>
      <c r="F14" s="626"/>
      <c r="G14" s="640"/>
      <c r="H14" s="626"/>
      <c r="I14" s="647"/>
      <c r="J14" s="647"/>
      <c r="K14" s="640"/>
      <c r="L14" s="638"/>
      <c r="M14" s="370" t="s">
        <v>21</v>
      </c>
      <c r="N14" s="370" t="s">
        <v>22</v>
      </c>
      <c r="O14" s="370" t="s">
        <v>33</v>
      </c>
      <c r="P14" s="370" t="s">
        <v>34</v>
      </c>
      <c r="Q14" s="370" t="s">
        <v>23</v>
      </c>
      <c r="R14" s="370" t="s">
        <v>24</v>
      </c>
      <c r="S14" s="370" t="s">
        <v>25</v>
      </c>
      <c r="T14" s="370" t="s">
        <v>29</v>
      </c>
      <c r="U14" s="370" t="s">
        <v>26</v>
      </c>
      <c r="V14" s="370" t="s">
        <v>27</v>
      </c>
      <c r="W14" s="370" t="s">
        <v>28</v>
      </c>
      <c r="X14" s="370" t="s">
        <v>30</v>
      </c>
      <c r="Y14" s="370" t="s">
        <v>37</v>
      </c>
      <c r="Z14" s="626"/>
      <c r="AA14" s="626"/>
      <c r="AB14" s="626"/>
      <c r="AC14" s="626"/>
      <c r="AD14" s="626"/>
      <c r="AE14" s="626"/>
      <c r="AF14" s="628"/>
      <c r="AG14" s="638"/>
      <c r="AH14" s="370" t="s">
        <v>21</v>
      </c>
      <c r="AI14" s="370" t="s">
        <v>22</v>
      </c>
      <c r="AJ14" s="370" t="s">
        <v>33</v>
      </c>
      <c r="AK14" s="370" t="s">
        <v>34</v>
      </c>
      <c r="AL14" s="370" t="s">
        <v>23</v>
      </c>
      <c r="AM14" s="370" t="s">
        <v>24</v>
      </c>
      <c r="AN14" s="370" t="s">
        <v>25</v>
      </c>
      <c r="AO14" s="370" t="s">
        <v>29</v>
      </c>
      <c r="AP14" s="370" t="s">
        <v>26</v>
      </c>
      <c r="AQ14" s="370" t="s">
        <v>27</v>
      </c>
      <c r="AR14" s="370" t="s">
        <v>28</v>
      </c>
      <c r="AS14" s="370" t="s">
        <v>30</v>
      </c>
      <c r="AT14" s="370" t="s">
        <v>37</v>
      </c>
      <c r="AU14" s="626"/>
      <c r="AV14" s="626"/>
      <c r="AW14" s="626"/>
      <c r="AX14" s="626"/>
    </row>
    <row r="15" spans="1:51" s="86" customFormat="1" ht="128.25" customHeight="1" x14ac:dyDescent="0.2">
      <c r="A15" s="451"/>
      <c r="B15" s="452" t="s">
        <v>821</v>
      </c>
      <c r="C15" s="452" t="s">
        <v>1383</v>
      </c>
      <c r="D15" s="453" t="s">
        <v>1384</v>
      </c>
      <c r="E15" s="454" t="s">
        <v>1385</v>
      </c>
      <c r="F15" s="455">
        <v>2016730010092</v>
      </c>
      <c r="G15" s="452" t="s">
        <v>1386</v>
      </c>
      <c r="H15" s="453" t="s">
        <v>819</v>
      </c>
      <c r="I15" s="452" t="s">
        <v>820</v>
      </c>
      <c r="J15" s="456">
        <v>280000</v>
      </c>
      <c r="K15" s="452" t="s">
        <v>818</v>
      </c>
      <c r="L15" s="457">
        <v>10187000</v>
      </c>
      <c r="M15" s="458">
        <v>0</v>
      </c>
      <c r="N15" s="457">
        <v>187000</v>
      </c>
      <c r="O15" s="459">
        <v>0</v>
      </c>
      <c r="P15" s="459">
        <v>0</v>
      </c>
      <c r="Q15" s="459">
        <v>0</v>
      </c>
      <c r="R15" s="459">
        <v>0</v>
      </c>
      <c r="S15" s="459">
        <v>0</v>
      </c>
      <c r="T15" s="459">
        <v>0</v>
      </c>
      <c r="U15" s="460">
        <v>0</v>
      </c>
      <c r="V15" s="461">
        <v>0</v>
      </c>
      <c r="W15" s="461">
        <v>0</v>
      </c>
      <c r="X15" s="461">
        <v>0</v>
      </c>
      <c r="Y15" s="461">
        <v>0</v>
      </c>
      <c r="Z15" s="461">
        <v>0</v>
      </c>
      <c r="AA15" s="457">
        <v>10000000</v>
      </c>
      <c r="AB15" s="461">
        <v>0</v>
      </c>
      <c r="AC15" s="461">
        <v>0</v>
      </c>
      <c r="AD15" s="461">
        <v>0</v>
      </c>
      <c r="AE15" s="461">
        <v>0</v>
      </c>
      <c r="AF15" s="461">
        <v>0</v>
      </c>
      <c r="AG15" s="457">
        <v>10160951</v>
      </c>
      <c r="AH15" s="461">
        <v>0</v>
      </c>
      <c r="AI15" s="461">
        <v>0</v>
      </c>
      <c r="AJ15" s="461">
        <v>0</v>
      </c>
      <c r="AK15" s="461">
        <v>0</v>
      </c>
      <c r="AL15" s="461">
        <v>0</v>
      </c>
      <c r="AM15" s="461">
        <v>0</v>
      </c>
      <c r="AN15" s="461">
        <v>0</v>
      </c>
      <c r="AO15" s="461">
        <v>0</v>
      </c>
      <c r="AP15" s="457">
        <v>0</v>
      </c>
      <c r="AQ15" s="461">
        <v>0</v>
      </c>
      <c r="AR15" s="461">
        <v>0</v>
      </c>
      <c r="AS15" s="461">
        <v>0</v>
      </c>
      <c r="AT15" s="457">
        <v>160951</v>
      </c>
      <c r="AU15" s="461">
        <v>0</v>
      </c>
      <c r="AV15" s="457">
        <v>10000000</v>
      </c>
      <c r="AW15" s="461">
        <v>0</v>
      </c>
      <c r="AX15" s="461">
        <v>0</v>
      </c>
    </row>
    <row r="16" spans="1:51" s="86" customFormat="1" ht="138.75" customHeight="1" x14ac:dyDescent="0.2">
      <c r="A16" s="462"/>
      <c r="B16" s="452" t="s">
        <v>821</v>
      </c>
      <c r="C16" s="452" t="s">
        <v>1383</v>
      </c>
      <c r="D16" s="452" t="s">
        <v>1387</v>
      </c>
      <c r="E16" s="452" t="s">
        <v>1388</v>
      </c>
      <c r="F16" s="455">
        <v>2016730010093</v>
      </c>
      <c r="G16" s="452" t="s">
        <v>1389</v>
      </c>
      <c r="H16" s="452" t="s">
        <v>921</v>
      </c>
      <c r="I16" s="452" t="s">
        <v>1390</v>
      </c>
      <c r="J16" s="456">
        <v>1500</v>
      </c>
      <c r="K16" s="452" t="s">
        <v>818</v>
      </c>
      <c r="L16" s="457">
        <v>0</v>
      </c>
      <c r="M16" s="458">
        <v>0</v>
      </c>
      <c r="N16" s="457">
        <v>0</v>
      </c>
      <c r="O16" s="459">
        <v>0</v>
      </c>
      <c r="P16" s="459">
        <v>0</v>
      </c>
      <c r="Q16" s="459">
        <v>0</v>
      </c>
      <c r="R16" s="459">
        <v>0</v>
      </c>
      <c r="S16" s="459">
        <v>0</v>
      </c>
      <c r="T16" s="459">
        <v>0</v>
      </c>
      <c r="U16" s="457">
        <v>0</v>
      </c>
      <c r="V16" s="461">
        <v>0</v>
      </c>
      <c r="W16" s="461">
        <v>0</v>
      </c>
      <c r="X16" s="461">
        <v>0</v>
      </c>
      <c r="Y16" s="461">
        <v>0</v>
      </c>
      <c r="Z16" s="461">
        <v>0</v>
      </c>
      <c r="AA16" s="452">
        <v>0</v>
      </c>
      <c r="AB16" s="461">
        <v>0</v>
      </c>
      <c r="AC16" s="461">
        <v>0</v>
      </c>
      <c r="AD16" s="461">
        <v>0</v>
      </c>
      <c r="AE16" s="461">
        <v>0</v>
      </c>
      <c r="AF16" s="461">
        <v>0</v>
      </c>
      <c r="AG16" s="457">
        <v>0</v>
      </c>
      <c r="AH16" s="461">
        <v>0</v>
      </c>
      <c r="AI16" s="461">
        <v>0</v>
      </c>
      <c r="AJ16" s="461">
        <v>0</v>
      </c>
      <c r="AK16" s="461">
        <v>0</v>
      </c>
      <c r="AL16" s="461">
        <v>0</v>
      </c>
      <c r="AM16" s="461">
        <v>0</v>
      </c>
      <c r="AN16" s="461">
        <v>0</v>
      </c>
      <c r="AO16" s="461">
        <v>0</v>
      </c>
      <c r="AP16" s="461">
        <v>0</v>
      </c>
      <c r="AQ16" s="461">
        <v>0</v>
      </c>
      <c r="AR16" s="461">
        <v>0</v>
      </c>
      <c r="AS16" s="461">
        <v>0</v>
      </c>
      <c r="AT16" s="457">
        <v>0</v>
      </c>
      <c r="AU16" s="461">
        <v>0</v>
      </c>
      <c r="AV16" s="457">
        <v>0</v>
      </c>
      <c r="AW16" s="461">
        <v>0</v>
      </c>
      <c r="AX16" s="461">
        <v>0</v>
      </c>
    </row>
    <row r="17" spans="1:50" s="14" customFormat="1" ht="133.5" customHeight="1" x14ac:dyDescent="0.2">
      <c r="A17" s="462"/>
      <c r="B17" s="452" t="s">
        <v>821</v>
      </c>
      <c r="C17" s="452" t="s">
        <v>1383</v>
      </c>
      <c r="D17" s="452" t="s">
        <v>1387</v>
      </c>
      <c r="E17" s="452" t="s">
        <v>1388</v>
      </c>
      <c r="F17" s="455">
        <v>2016730010093</v>
      </c>
      <c r="G17" s="452" t="s">
        <v>1389</v>
      </c>
      <c r="H17" s="452" t="s">
        <v>922</v>
      </c>
      <c r="I17" s="452" t="s">
        <v>1391</v>
      </c>
      <c r="J17" s="456">
        <v>500</v>
      </c>
      <c r="K17" s="452" t="s">
        <v>818</v>
      </c>
      <c r="L17" s="457">
        <v>185000</v>
      </c>
      <c r="M17" s="458">
        <v>0</v>
      </c>
      <c r="N17" s="457">
        <v>185000</v>
      </c>
      <c r="O17" s="459">
        <v>0</v>
      </c>
      <c r="P17" s="459">
        <v>0</v>
      </c>
      <c r="Q17" s="459">
        <v>0</v>
      </c>
      <c r="R17" s="459">
        <v>0</v>
      </c>
      <c r="S17" s="459">
        <v>0</v>
      </c>
      <c r="T17" s="459">
        <v>0</v>
      </c>
      <c r="U17" s="457">
        <v>0</v>
      </c>
      <c r="V17" s="461">
        <v>0</v>
      </c>
      <c r="W17" s="461">
        <v>0</v>
      </c>
      <c r="X17" s="461">
        <v>0</v>
      </c>
      <c r="Y17" s="461">
        <v>0</v>
      </c>
      <c r="Z17" s="461">
        <v>0</v>
      </c>
      <c r="AA17" s="452">
        <v>0</v>
      </c>
      <c r="AB17" s="461">
        <v>0</v>
      </c>
      <c r="AC17" s="461">
        <v>0</v>
      </c>
      <c r="AD17" s="461">
        <v>0</v>
      </c>
      <c r="AE17" s="461">
        <v>0</v>
      </c>
      <c r="AF17" s="461">
        <v>0</v>
      </c>
      <c r="AG17" s="457">
        <v>0</v>
      </c>
      <c r="AH17" s="461">
        <v>0</v>
      </c>
      <c r="AI17" s="461">
        <v>0</v>
      </c>
      <c r="AJ17" s="461">
        <v>0</v>
      </c>
      <c r="AK17" s="461">
        <v>0</v>
      </c>
      <c r="AL17" s="461">
        <v>0</v>
      </c>
      <c r="AM17" s="461">
        <v>0</v>
      </c>
      <c r="AN17" s="461">
        <v>0</v>
      </c>
      <c r="AO17" s="461">
        <v>0</v>
      </c>
      <c r="AP17" s="461">
        <v>0</v>
      </c>
      <c r="AQ17" s="461">
        <v>0</v>
      </c>
      <c r="AR17" s="461">
        <v>0</v>
      </c>
      <c r="AS17" s="461">
        <v>0</v>
      </c>
      <c r="AT17" s="457">
        <v>0</v>
      </c>
      <c r="AU17" s="461">
        <v>0</v>
      </c>
      <c r="AV17" s="457">
        <v>0</v>
      </c>
      <c r="AW17" s="461">
        <v>0</v>
      </c>
      <c r="AX17" s="461">
        <v>0</v>
      </c>
    </row>
    <row r="18" spans="1:50" s="14" customFormat="1" ht="118.5" customHeight="1" x14ac:dyDescent="0.2">
      <c r="A18" s="462"/>
      <c r="B18" s="452" t="s">
        <v>821</v>
      </c>
      <c r="C18" s="452" t="s">
        <v>1383</v>
      </c>
      <c r="D18" s="452" t="s">
        <v>1387</v>
      </c>
      <c r="E18" s="452" t="s">
        <v>1388</v>
      </c>
      <c r="F18" s="455">
        <v>2016730010093</v>
      </c>
      <c r="G18" s="452" t="s">
        <v>1389</v>
      </c>
      <c r="H18" s="452" t="s">
        <v>923</v>
      </c>
      <c r="I18" s="452" t="s">
        <v>924</v>
      </c>
      <c r="J18" s="456">
        <v>1</v>
      </c>
      <c r="K18" s="452" t="s">
        <v>818</v>
      </c>
      <c r="L18" s="457">
        <v>0</v>
      </c>
      <c r="M18" s="458">
        <v>0</v>
      </c>
      <c r="N18" s="457">
        <v>0</v>
      </c>
      <c r="O18" s="459">
        <v>0</v>
      </c>
      <c r="P18" s="459">
        <v>0</v>
      </c>
      <c r="Q18" s="459">
        <v>0</v>
      </c>
      <c r="R18" s="459">
        <v>0</v>
      </c>
      <c r="S18" s="459">
        <v>0</v>
      </c>
      <c r="T18" s="459">
        <v>0</v>
      </c>
      <c r="U18" s="457">
        <v>0</v>
      </c>
      <c r="V18" s="461">
        <v>0</v>
      </c>
      <c r="W18" s="461">
        <v>0</v>
      </c>
      <c r="X18" s="461">
        <v>0</v>
      </c>
      <c r="Y18" s="461">
        <v>0</v>
      </c>
      <c r="Z18" s="461">
        <v>0</v>
      </c>
      <c r="AA18" s="452">
        <v>0</v>
      </c>
      <c r="AB18" s="461">
        <v>0</v>
      </c>
      <c r="AC18" s="461">
        <v>0</v>
      </c>
      <c r="AD18" s="461">
        <v>0</v>
      </c>
      <c r="AE18" s="461">
        <v>0</v>
      </c>
      <c r="AF18" s="461">
        <v>0</v>
      </c>
      <c r="AG18" s="457">
        <v>0</v>
      </c>
      <c r="AH18" s="461">
        <v>0</v>
      </c>
      <c r="AI18" s="461">
        <v>0</v>
      </c>
      <c r="AJ18" s="461">
        <v>0</v>
      </c>
      <c r="AK18" s="461">
        <v>0</v>
      </c>
      <c r="AL18" s="461">
        <v>0</v>
      </c>
      <c r="AM18" s="461">
        <v>0</v>
      </c>
      <c r="AN18" s="461">
        <v>0</v>
      </c>
      <c r="AO18" s="461">
        <v>0</v>
      </c>
      <c r="AP18" s="461">
        <v>0</v>
      </c>
      <c r="AQ18" s="461">
        <v>0</v>
      </c>
      <c r="AR18" s="461">
        <v>0</v>
      </c>
      <c r="AS18" s="461">
        <v>0</v>
      </c>
      <c r="AT18" s="457">
        <v>0</v>
      </c>
      <c r="AU18" s="461">
        <v>0</v>
      </c>
      <c r="AV18" s="457">
        <v>0</v>
      </c>
      <c r="AW18" s="461">
        <v>0</v>
      </c>
      <c r="AX18" s="461">
        <v>0</v>
      </c>
    </row>
    <row r="19" spans="1:50" s="14" customFormat="1" ht="113.25" customHeight="1" x14ac:dyDescent="0.2">
      <c r="A19" s="462"/>
      <c r="B19" s="452" t="s">
        <v>821</v>
      </c>
      <c r="C19" s="452" t="s">
        <v>1383</v>
      </c>
      <c r="D19" s="452" t="s">
        <v>1387</v>
      </c>
      <c r="E19" s="452" t="s">
        <v>1388</v>
      </c>
      <c r="F19" s="455">
        <v>2016730010093</v>
      </c>
      <c r="G19" s="452" t="s">
        <v>1389</v>
      </c>
      <c r="H19" s="452" t="s">
        <v>925</v>
      </c>
      <c r="I19" s="452" t="s">
        <v>926</v>
      </c>
      <c r="J19" s="456">
        <v>1</v>
      </c>
      <c r="K19" s="452" t="s">
        <v>818</v>
      </c>
      <c r="L19" s="457">
        <v>0</v>
      </c>
      <c r="M19" s="458">
        <v>0</v>
      </c>
      <c r="N19" s="457">
        <v>0</v>
      </c>
      <c r="O19" s="459">
        <v>0</v>
      </c>
      <c r="P19" s="459">
        <v>0</v>
      </c>
      <c r="Q19" s="459">
        <v>0</v>
      </c>
      <c r="R19" s="459">
        <v>0</v>
      </c>
      <c r="S19" s="459">
        <v>0</v>
      </c>
      <c r="T19" s="459">
        <v>0</v>
      </c>
      <c r="U19" s="457">
        <v>0</v>
      </c>
      <c r="V19" s="461">
        <v>0</v>
      </c>
      <c r="W19" s="461">
        <v>0</v>
      </c>
      <c r="X19" s="461">
        <v>0</v>
      </c>
      <c r="Y19" s="461">
        <v>0</v>
      </c>
      <c r="Z19" s="461">
        <v>0</v>
      </c>
      <c r="AA19" s="452">
        <v>0</v>
      </c>
      <c r="AB19" s="461">
        <v>0</v>
      </c>
      <c r="AC19" s="461">
        <v>0</v>
      </c>
      <c r="AD19" s="461">
        <v>0</v>
      </c>
      <c r="AE19" s="461">
        <v>0</v>
      </c>
      <c r="AF19" s="461">
        <v>0</v>
      </c>
      <c r="AG19" s="457">
        <v>0</v>
      </c>
      <c r="AH19" s="461">
        <v>0</v>
      </c>
      <c r="AI19" s="461">
        <v>0</v>
      </c>
      <c r="AJ19" s="461">
        <v>0</v>
      </c>
      <c r="AK19" s="461">
        <v>0</v>
      </c>
      <c r="AL19" s="461">
        <v>0</v>
      </c>
      <c r="AM19" s="461">
        <v>0</v>
      </c>
      <c r="AN19" s="461">
        <v>0</v>
      </c>
      <c r="AO19" s="461">
        <v>0</v>
      </c>
      <c r="AP19" s="461">
        <v>0</v>
      </c>
      <c r="AQ19" s="461">
        <v>0</v>
      </c>
      <c r="AR19" s="461">
        <v>0</v>
      </c>
      <c r="AS19" s="461">
        <v>0</v>
      </c>
      <c r="AT19" s="457">
        <v>0</v>
      </c>
      <c r="AU19" s="461">
        <v>0</v>
      </c>
      <c r="AV19" s="457">
        <v>0</v>
      </c>
      <c r="AW19" s="461">
        <v>0</v>
      </c>
      <c r="AX19" s="461">
        <v>0</v>
      </c>
    </row>
    <row r="20" spans="1:50" s="14" customFormat="1" ht="113.25" customHeight="1" x14ac:dyDescent="0.2">
      <c r="A20" s="462"/>
      <c r="B20" s="452" t="s">
        <v>821</v>
      </c>
      <c r="C20" s="452" t="s">
        <v>1383</v>
      </c>
      <c r="D20" s="452" t="s">
        <v>1387</v>
      </c>
      <c r="E20" s="452" t="s">
        <v>1388</v>
      </c>
      <c r="F20" s="455">
        <v>2016730010093</v>
      </c>
      <c r="G20" s="452" t="s">
        <v>1389</v>
      </c>
      <c r="H20" s="452" t="s">
        <v>927</v>
      </c>
      <c r="I20" s="452" t="s">
        <v>928</v>
      </c>
      <c r="J20" s="456">
        <v>0</v>
      </c>
      <c r="K20" s="452" t="s">
        <v>818</v>
      </c>
      <c r="L20" s="457">
        <v>0</v>
      </c>
      <c r="M20" s="458">
        <v>0</v>
      </c>
      <c r="N20" s="457">
        <v>0</v>
      </c>
      <c r="O20" s="459">
        <v>0</v>
      </c>
      <c r="P20" s="459">
        <v>0</v>
      </c>
      <c r="Q20" s="459">
        <v>0</v>
      </c>
      <c r="R20" s="459">
        <v>0</v>
      </c>
      <c r="S20" s="459">
        <v>0</v>
      </c>
      <c r="T20" s="459">
        <v>0</v>
      </c>
      <c r="U20" s="457">
        <v>0</v>
      </c>
      <c r="V20" s="461">
        <v>0</v>
      </c>
      <c r="W20" s="461">
        <v>0</v>
      </c>
      <c r="X20" s="461">
        <v>0</v>
      </c>
      <c r="Y20" s="461">
        <v>0</v>
      </c>
      <c r="Z20" s="461">
        <v>0</v>
      </c>
      <c r="AA20" s="452">
        <v>0</v>
      </c>
      <c r="AB20" s="461">
        <v>0</v>
      </c>
      <c r="AC20" s="461">
        <v>0</v>
      </c>
      <c r="AD20" s="461">
        <v>0</v>
      </c>
      <c r="AE20" s="461">
        <v>0</v>
      </c>
      <c r="AF20" s="461">
        <v>0</v>
      </c>
      <c r="AG20" s="457">
        <v>0</v>
      </c>
      <c r="AH20" s="461">
        <v>0</v>
      </c>
      <c r="AI20" s="461">
        <v>0</v>
      </c>
      <c r="AJ20" s="461">
        <v>0</v>
      </c>
      <c r="AK20" s="461">
        <v>0</v>
      </c>
      <c r="AL20" s="461">
        <v>0</v>
      </c>
      <c r="AM20" s="461">
        <v>0</v>
      </c>
      <c r="AN20" s="461">
        <v>0</v>
      </c>
      <c r="AO20" s="461">
        <v>0</v>
      </c>
      <c r="AP20" s="461">
        <v>0</v>
      </c>
      <c r="AQ20" s="461">
        <v>0</v>
      </c>
      <c r="AR20" s="461">
        <v>0</v>
      </c>
      <c r="AS20" s="461">
        <v>0</v>
      </c>
      <c r="AT20" s="457">
        <v>0</v>
      </c>
      <c r="AU20" s="461">
        <v>0</v>
      </c>
      <c r="AV20" s="457">
        <v>0</v>
      </c>
      <c r="AW20" s="461">
        <v>0</v>
      </c>
      <c r="AX20" s="461">
        <v>0</v>
      </c>
    </row>
    <row r="21" spans="1:50" s="463" customFormat="1" ht="112.5" customHeight="1" x14ac:dyDescent="0.2">
      <c r="A21" s="462"/>
      <c r="B21" s="452" t="s">
        <v>821</v>
      </c>
      <c r="C21" s="452" t="s">
        <v>1383</v>
      </c>
      <c r="D21" s="452" t="s">
        <v>1387</v>
      </c>
      <c r="E21" s="452" t="s">
        <v>1388</v>
      </c>
      <c r="F21" s="455">
        <v>2016730010096</v>
      </c>
      <c r="G21" s="452" t="s">
        <v>1392</v>
      </c>
      <c r="H21" s="452" t="s">
        <v>929</v>
      </c>
      <c r="I21" s="452" t="s">
        <v>930</v>
      </c>
      <c r="J21" s="456">
        <v>9</v>
      </c>
      <c r="K21" s="452" t="s">
        <v>818</v>
      </c>
      <c r="L21" s="457">
        <v>0</v>
      </c>
      <c r="M21" s="458">
        <v>0</v>
      </c>
      <c r="N21" s="457">
        <v>0</v>
      </c>
      <c r="O21" s="459">
        <v>0</v>
      </c>
      <c r="P21" s="459">
        <v>0</v>
      </c>
      <c r="Q21" s="459">
        <v>0</v>
      </c>
      <c r="R21" s="459">
        <v>0</v>
      </c>
      <c r="S21" s="459">
        <v>0</v>
      </c>
      <c r="T21" s="459">
        <v>0</v>
      </c>
      <c r="U21" s="457">
        <v>0</v>
      </c>
      <c r="V21" s="461">
        <v>0</v>
      </c>
      <c r="W21" s="461">
        <v>0</v>
      </c>
      <c r="X21" s="461">
        <v>0</v>
      </c>
      <c r="Y21" s="461">
        <v>0</v>
      </c>
      <c r="Z21" s="461">
        <v>0</v>
      </c>
      <c r="AA21" s="452">
        <v>0</v>
      </c>
      <c r="AB21" s="461">
        <v>0</v>
      </c>
      <c r="AC21" s="461">
        <v>0</v>
      </c>
      <c r="AD21" s="461">
        <v>0</v>
      </c>
      <c r="AE21" s="461">
        <v>0</v>
      </c>
      <c r="AF21" s="461">
        <v>0</v>
      </c>
      <c r="AG21" s="457">
        <v>0</v>
      </c>
      <c r="AH21" s="461">
        <v>0</v>
      </c>
      <c r="AI21" s="461">
        <v>0</v>
      </c>
      <c r="AJ21" s="461">
        <v>0</v>
      </c>
      <c r="AK21" s="461">
        <v>0</v>
      </c>
      <c r="AL21" s="461">
        <v>0</v>
      </c>
      <c r="AM21" s="461">
        <v>0</v>
      </c>
      <c r="AN21" s="461">
        <v>0</v>
      </c>
      <c r="AO21" s="461">
        <v>0</v>
      </c>
      <c r="AP21" s="461">
        <v>0</v>
      </c>
      <c r="AQ21" s="461">
        <v>0</v>
      </c>
      <c r="AR21" s="461">
        <v>0</v>
      </c>
      <c r="AS21" s="461">
        <v>0</v>
      </c>
      <c r="AT21" s="457">
        <v>0</v>
      </c>
      <c r="AU21" s="461">
        <v>0</v>
      </c>
      <c r="AV21" s="457">
        <v>0</v>
      </c>
      <c r="AW21" s="461">
        <v>0</v>
      </c>
      <c r="AX21" s="461">
        <v>0</v>
      </c>
    </row>
    <row r="22" spans="1:50" s="463" customFormat="1" ht="108.75" customHeight="1" x14ac:dyDescent="0.2">
      <c r="A22" s="462"/>
      <c r="B22" s="452" t="s">
        <v>821</v>
      </c>
      <c r="C22" s="452" t="s">
        <v>1383</v>
      </c>
      <c r="D22" s="452" t="s">
        <v>1393</v>
      </c>
      <c r="E22" s="452" t="s">
        <v>818</v>
      </c>
      <c r="F22" s="455">
        <v>2016730010092</v>
      </c>
      <c r="G22" s="452" t="s">
        <v>1394</v>
      </c>
      <c r="H22" s="452" t="s">
        <v>931</v>
      </c>
      <c r="I22" s="452" t="s">
        <v>932</v>
      </c>
      <c r="J22" s="456">
        <v>0</v>
      </c>
      <c r="K22" s="452" t="s">
        <v>818</v>
      </c>
      <c r="L22" s="457">
        <v>438000</v>
      </c>
      <c r="M22" s="458">
        <v>0</v>
      </c>
      <c r="N22" s="457">
        <v>315000</v>
      </c>
      <c r="O22" s="459">
        <v>0</v>
      </c>
      <c r="P22" s="459">
        <v>0</v>
      </c>
      <c r="Q22" s="459">
        <v>0</v>
      </c>
      <c r="R22" s="459">
        <v>0</v>
      </c>
      <c r="S22" s="459">
        <v>0</v>
      </c>
      <c r="T22" s="459">
        <v>0</v>
      </c>
      <c r="U22" s="457">
        <v>123000</v>
      </c>
      <c r="V22" s="461">
        <v>0</v>
      </c>
      <c r="W22" s="461">
        <v>0</v>
      </c>
      <c r="X22" s="461">
        <v>0</v>
      </c>
      <c r="Y22" s="461">
        <v>0</v>
      </c>
      <c r="Z22" s="461">
        <v>0</v>
      </c>
      <c r="AA22" s="457">
        <v>0</v>
      </c>
      <c r="AB22" s="461">
        <v>0</v>
      </c>
      <c r="AC22" s="461">
        <v>0</v>
      </c>
      <c r="AD22" s="461">
        <v>0</v>
      </c>
      <c r="AE22" s="461">
        <v>0</v>
      </c>
      <c r="AF22" s="461">
        <v>0</v>
      </c>
      <c r="AG22" s="457">
        <v>122937</v>
      </c>
      <c r="AH22" s="461">
        <v>0</v>
      </c>
      <c r="AI22" s="461">
        <v>0</v>
      </c>
      <c r="AJ22" s="461">
        <v>0</v>
      </c>
      <c r="AK22" s="461">
        <v>0</v>
      </c>
      <c r="AL22" s="461">
        <v>0</v>
      </c>
      <c r="AM22" s="461">
        <v>0</v>
      </c>
      <c r="AN22" s="461">
        <v>0</v>
      </c>
      <c r="AO22" s="461">
        <v>0</v>
      </c>
      <c r="AP22" s="461">
        <v>122937</v>
      </c>
      <c r="AQ22" s="461">
        <v>0</v>
      </c>
      <c r="AR22" s="461">
        <v>0</v>
      </c>
      <c r="AS22" s="461">
        <v>0</v>
      </c>
      <c r="AT22" s="457">
        <v>0</v>
      </c>
      <c r="AU22" s="461">
        <v>0</v>
      </c>
      <c r="AV22" s="457">
        <v>0</v>
      </c>
      <c r="AW22" s="461">
        <v>0</v>
      </c>
      <c r="AX22" s="461">
        <v>0</v>
      </c>
    </row>
    <row r="23" spans="1:50" s="463" customFormat="1" ht="139.5" customHeight="1" x14ac:dyDescent="0.2">
      <c r="A23" s="462"/>
      <c r="B23" s="452" t="s">
        <v>821</v>
      </c>
      <c r="C23" s="452" t="s">
        <v>1383</v>
      </c>
      <c r="D23" s="452" t="s">
        <v>1393</v>
      </c>
      <c r="E23" s="452" t="str">
        <f>+E22</f>
        <v>Vías, Transporte Y Movilidad Sostenible E Incluyente</v>
      </c>
      <c r="F23" s="455">
        <v>2016730010092</v>
      </c>
      <c r="G23" s="452" t="s">
        <v>1394</v>
      </c>
      <c r="H23" s="452" t="s">
        <v>933</v>
      </c>
      <c r="I23" s="464" t="s">
        <v>934</v>
      </c>
      <c r="J23" s="456">
        <v>30000</v>
      </c>
      <c r="K23" s="452" t="s">
        <v>818</v>
      </c>
      <c r="L23" s="457">
        <v>4104557</v>
      </c>
      <c r="M23" s="458">
        <v>0</v>
      </c>
      <c r="N23" s="457">
        <v>605000</v>
      </c>
      <c r="O23" s="459">
        <v>0</v>
      </c>
      <c r="P23" s="459">
        <v>0</v>
      </c>
      <c r="Q23" s="459">
        <v>0</v>
      </c>
      <c r="R23" s="459">
        <v>0</v>
      </c>
      <c r="S23" s="459">
        <v>0</v>
      </c>
      <c r="T23" s="459">
        <v>0</v>
      </c>
      <c r="U23" s="457">
        <v>2900000</v>
      </c>
      <c r="V23" s="461">
        <v>0</v>
      </c>
      <c r="W23" s="461">
        <v>0</v>
      </c>
      <c r="X23" s="461">
        <v>0</v>
      </c>
      <c r="Y23" s="461">
        <v>0</v>
      </c>
      <c r="Z23" s="461">
        <v>0</v>
      </c>
      <c r="AA23" s="457">
        <v>599557</v>
      </c>
      <c r="AB23" s="461">
        <v>0</v>
      </c>
      <c r="AC23" s="461">
        <v>0</v>
      </c>
      <c r="AD23" s="461">
        <v>0</v>
      </c>
      <c r="AE23" s="461">
        <v>0</v>
      </c>
      <c r="AF23" s="461">
        <v>0</v>
      </c>
      <c r="AG23" s="457">
        <v>3477900</v>
      </c>
      <c r="AH23" s="461">
        <v>0</v>
      </c>
      <c r="AI23" s="461">
        <v>0</v>
      </c>
      <c r="AJ23" s="461">
        <v>0</v>
      </c>
      <c r="AK23" s="461">
        <v>0</v>
      </c>
      <c r="AL23" s="461">
        <v>0</v>
      </c>
      <c r="AM23" s="461">
        <v>0</v>
      </c>
      <c r="AN23" s="461">
        <v>0</v>
      </c>
      <c r="AO23" s="461">
        <v>0</v>
      </c>
      <c r="AP23" s="461">
        <v>2878343</v>
      </c>
      <c r="AQ23" s="461">
        <v>0</v>
      </c>
      <c r="AR23" s="461">
        <v>0</v>
      </c>
      <c r="AS23" s="461">
        <v>0</v>
      </c>
      <c r="AT23" s="457">
        <v>0</v>
      </c>
      <c r="AU23" s="461">
        <v>0</v>
      </c>
      <c r="AV23" s="457">
        <v>599557</v>
      </c>
      <c r="AW23" s="461">
        <v>0</v>
      </c>
      <c r="AX23" s="461">
        <v>0</v>
      </c>
    </row>
    <row r="24" spans="1:50" s="463" customFormat="1" ht="75" customHeight="1" x14ac:dyDescent="0.2">
      <c r="A24" s="462"/>
      <c r="B24" s="452" t="s">
        <v>821</v>
      </c>
      <c r="C24" s="452" t="s">
        <v>1383</v>
      </c>
      <c r="D24" s="452" t="s">
        <v>1393</v>
      </c>
      <c r="E24" s="452" t="s">
        <v>1395</v>
      </c>
      <c r="F24" s="455">
        <v>2016730010092</v>
      </c>
      <c r="G24" s="452" t="s">
        <v>1394</v>
      </c>
      <c r="H24" s="452" t="s">
        <v>935</v>
      </c>
      <c r="I24" s="452" t="s">
        <v>936</v>
      </c>
      <c r="J24" s="456">
        <v>179000</v>
      </c>
      <c r="K24" s="452" t="s">
        <v>818</v>
      </c>
      <c r="L24" s="457">
        <v>12450368</v>
      </c>
      <c r="M24" s="458">
        <v>0</v>
      </c>
      <c r="N24" s="457">
        <v>2645000</v>
      </c>
      <c r="O24" s="459">
        <v>0</v>
      </c>
      <c r="P24" s="459">
        <v>0</v>
      </c>
      <c r="Q24" s="459">
        <v>0</v>
      </c>
      <c r="R24" s="459">
        <v>0</v>
      </c>
      <c r="S24" s="459">
        <v>0</v>
      </c>
      <c r="T24" s="459">
        <v>0</v>
      </c>
      <c r="U24" s="457">
        <v>3815346</v>
      </c>
      <c r="V24" s="461">
        <v>0</v>
      </c>
      <c r="W24" s="461">
        <v>0</v>
      </c>
      <c r="X24" s="461">
        <v>0</v>
      </c>
      <c r="Y24" s="461">
        <v>0</v>
      </c>
      <c r="Z24" s="461">
        <v>0</v>
      </c>
      <c r="AA24" s="457">
        <v>5990022</v>
      </c>
      <c r="AB24" s="461">
        <v>0</v>
      </c>
      <c r="AC24" s="461">
        <v>0</v>
      </c>
      <c r="AD24" s="461">
        <v>0</v>
      </c>
      <c r="AE24" s="461">
        <v>0</v>
      </c>
      <c r="AF24" s="461">
        <v>0</v>
      </c>
      <c r="AG24" s="457">
        <v>2661508</v>
      </c>
      <c r="AH24" s="461">
        <v>0</v>
      </c>
      <c r="AI24" s="461">
        <v>0</v>
      </c>
      <c r="AJ24" s="461">
        <v>0</v>
      </c>
      <c r="AK24" s="461">
        <v>0</v>
      </c>
      <c r="AL24" s="461">
        <v>0</v>
      </c>
      <c r="AM24" s="461">
        <v>0</v>
      </c>
      <c r="AN24" s="461">
        <v>0</v>
      </c>
      <c r="AO24" s="461">
        <v>0</v>
      </c>
      <c r="AP24" s="461">
        <v>2099406</v>
      </c>
      <c r="AQ24" s="461">
        <v>0</v>
      </c>
      <c r="AR24" s="461">
        <v>0</v>
      </c>
      <c r="AS24" s="461">
        <v>0</v>
      </c>
      <c r="AT24" s="457">
        <v>396700</v>
      </c>
      <c r="AU24" s="461">
        <v>0</v>
      </c>
      <c r="AV24" s="457">
        <v>165402</v>
      </c>
      <c r="AW24" s="461">
        <v>0</v>
      </c>
      <c r="AX24" s="461">
        <v>0</v>
      </c>
    </row>
    <row r="25" spans="1:50" s="463" customFormat="1" ht="139.5" customHeight="1" x14ac:dyDescent="0.2">
      <c r="A25" s="462"/>
      <c r="B25" s="452" t="s">
        <v>821</v>
      </c>
      <c r="C25" s="452" t="s">
        <v>1383</v>
      </c>
      <c r="D25" s="452" t="s">
        <v>1393</v>
      </c>
      <c r="E25" s="452" t="s">
        <v>1395</v>
      </c>
      <c r="F25" s="455">
        <v>2016730010092</v>
      </c>
      <c r="G25" s="452" t="s">
        <v>1394</v>
      </c>
      <c r="H25" s="452" t="s">
        <v>937</v>
      </c>
      <c r="I25" s="452" t="s">
        <v>938</v>
      </c>
      <c r="J25" s="456">
        <v>1</v>
      </c>
      <c r="K25" s="452" t="s">
        <v>818</v>
      </c>
      <c r="L25" s="457">
        <v>0</v>
      </c>
      <c r="M25" s="458">
        <v>0</v>
      </c>
      <c r="N25" s="457">
        <v>0</v>
      </c>
      <c r="O25" s="459">
        <v>0</v>
      </c>
      <c r="P25" s="459">
        <v>0</v>
      </c>
      <c r="Q25" s="459">
        <v>0</v>
      </c>
      <c r="R25" s="459">
        <v>0</v>
      </c>
      <c r="S25" s="459">
        <v>0</v>
      </c>
      <c r="T25" s="459">
        <v>0</v>
      </c>
      <c r="U25" s="457">
        <v>0</v>
      </c>
      <c r="V25" s="461">
        <v>0</v>
      </c>
      <c r="W25" s="461">
        <v>0</v>
      </c>
      <c r="X25" s="461">
        <v>0</v>
      </c>
      <c r="Y25" s="461">
        <v>0</v>
      </c>
      <c r="Z25" s="461">
        <v>0</v>
      </c>
      <c r="AA25" s="457">
        <v>0</v>
      </c>
      <c r="AB25" s="461">
        <v>0</v>
      </c>
      <c r="AC25" s="461">
        <v>0</v>
      </c>
      <c r="AD25" s="461">
        <v>0</v>
      </c>
      <c r="AE25" s="461">
        <v>0</v>
      </c>
      <c r="AF25" s="461">
        <v>0</v>
      </c>
      <c r="AG25" s="457">
        <v>0</v>
      </c>
      <c r="AH25" s="461">
        <v>0</v>
      </c>
      <c r="AI25" s="461">
        <v>0</v>
      </c>
      <c r="AJ25" s="461">
        <v>0</v>
      </c>
      <c r="AK25" s="461">
        <v>0</v>
      </c>
      <c r="AL25" s="461">
        <v>0</v>
      </c>
      <c r="AM25" s="461">
        <v>0</v>
      </c>
      <c r="AN25" s="461">
        <v>0</v>
      </c>
      <c r="AO25" s="461">
        <v>0</v>
      </c>
      <c r="AP25" s="461">
        <v>0</v>
      </c>
      <c r="AQ25" s="461">
        <v>0</v>
      </c>
      <c r="AR25" s="461">
        <v>0</v>
      </c>
      <c r="AS25" s="461">
        <v>0</v>
      </c>
      <c r="AT25" s="457">
        <v>0</v>
      </c>
      <c r="AU25" s="461">
        <v>0</v>
      </c>
      <c r="AV25" s="457">
        <v>0</v>
      </c>
      <c r="AW25" s="461">
        <v>0</v>
      </c>
      <c r="AX25" s="461">
        <v>0</v>
      </c>
    </row>
    <row r="26" spans="1:50" s="463" customFormat="1" ht="125.25" customHeight="1" x14ac:dyDescent="0.2">
      <c r="A26" s="462"/>
      <c r="B26" s="452" t="s">
        <v>821</v>
      </c>
      <c r="C26" s="452" t="s">
        <v>1383</v>
      </c>
      <c r="D26" s="452" t="s">
        <v>1393</v>
      </c>
      <c r="E26" s="452" t="s">
        <v>1395</v>
      </c>
      <c r="F26" s="455">
        <v>2016730010092</v>
      </c>
      <c r="G26" s="452" t="s">
        <v>1394</v>
      </c>
      <c r="H26" s="452" t="s">
        <v>939</v>
      </c>
      <c r="I26" s="452" t="s">
        <v>940</v>
      </c>
      <c r="J26" s="456">
        <v>0</v>
      </c>
      <c r="K26" s="452" t="s">
        <v>818</v>
      </c>
      <c r="L26" s="457">
        <v>0</v>
      </c>
      <c r="M26" s="458">
        <v>0</v>
      </c>
      <c r="N26" s="457">
        <v>0</v>
      </c>
      <c r="O26" s="459">
        <v>0</v>
      </c>
      <c r="P26" s="459">
        <v>0</v>
      </c>
      <c r="Q26" s="459">
        <v>0</v>
      </c>
      <c r="R26" s="459">
        <v>0</v>
      </c>
      <c r="S26" s="459">
        <v>0</v>
      </c>
      <c r="T26" s="459">
        <v>0</v>
      </c>
      <c r="U26" s="457">
        <v>0</v>
      </c>
      <c r="V26" s="461">
        <v>0</v>
      </c>
      <c r="W26" s="461">
        <v>0</v>
      </c>
      <c r="X26" s="461">
        <v>0</v>
      </c>
      <c r="Y26" s="461">
        <v>0</v>
      </c>
      <c r="Z26" s="461">
        <v>0</v>
      </c>
      <c r="AA26" s="457">
        <v>0</v>
      </c>
      <c r="AB26" s="461">
        <v>0</v>
      </c>
      <c r="AC26" s="461">
        <v>0</v>
      </c>
      <c r="AD26" s="461">
        <v>0</v>
      </c>
      <c r="AE26" s="461">
        <v>0</v>
      </c>
      <c r="AF26" s="461">
        <v>0</v>
      </c>
      <c r="AG26" s="457">
        <v>0</v>
      </c>
      <c r="AH26" s="461">
        <v>0</v>
      </c>
      <c r="AI26" s="461">
        <v>0</v>
      </c>
      <c r="AJ26" s="461">
        <v>0</v>
      </c>
      <c r="AK26" s="461">
        <v>0</v>
      </c>
      <c r="AL26" s="461">
        <v>0</v>
      </c>
      <c r="AM26" s="461">
        <v>0</v>
      </c>
      <c r="AN26" s="461">
        <v>0</v>
      </c>
      <c r="AO26" s="461">
        <v>0</v>
      </c>
      <c r="AP26" s="461">
        <v>0</v>
      </c>
      <c r="AQ26" s="461">
        <v>0</v>
      </c>
      <c r="AR26" s="461">
        <v>0</v>
      </c>
      <c r="AS26" s="461">
        <v>0</v>
      </c>
      <c r="AT26" s="457">
        <v>0</v>
      </c>
      <c r="AU26" s="461">
        <v>0</v>
      </c>
      <c r="AV26" s="457">
        <v>0</v>
      </c>
      <c r="AW26" s="461">
        <v>0</v>
      </c>
      <c r="AX26" s="461">
        <v>0</v>
      </c>
    </row>
    <row r="27" spans="1:50" s="463" customFormat="1" ht="111" customHeight="1" x14ac:dyDescent="0.2">
      <c r="A27" s="462"/>
      <c r="B27" s="452" t="s">
        <v>821</v>
      </c>
      <c r="C27" s="452" t="s">
        <v>1383</v>
      </c>
      <c r="D27" s="453" t="s">
        <v>1393</v>
      </c>
      <c r="E27" s="452" t="s">
        <v>1395</v>
      </c>
      <c r="F27" s="455">
        <v>2016730010092</v>
      </c>
      <c r="G27" s="452" t="s">
        <v>1394</v>
      </c>
      <c r="H27" s="453" t="s">
        <v>941</v>
      </c>
      <c r="I27" s="452" t="s">
        <v>942</v>
      </c>
      <c r="J27" s="456">
        <v>0</v>
      </c>
      <c r="K27" s="452" t="s">
        <v>818</v>
      </c>
      <c r="L27" s="457">
        <v>0</v>
      </c>
      <c r="M27" s="458">
        <v>0</v>
      </c>
      <c r="N27" s="457">
        <v>0</v>
      </c>
      <c r="O27" s="459">
        <v>0</v>
      </c>
      <c r="P27" s="459">
        <v>0</v>
      </c>
      <c r="Q27" s="459">
        <v>0</v>
      </c>
      <c r="R27" s="459">
        <v>0</v>
      </c>
      <c r="S27" s="459">
        <v>0</v>
      </c>
      <c r="T27" s="459">
        <v>0</v>
      </c>
      <c r="U27" s="457">
        <v>0</v>
      </c>
      <c r="V27" s="461">
        <v>0</v>
      </c>
      <c r="W27" s="461">
        <v>0</v>
      </c>
      <c r="X27" s="461">
        <v>0</v>
      </c>
      <c r="Y27" s="461">
        <v>0</v>
      </c>
      <c r="Z27" s="461">
        <v>0</v>
      </c>
      <c r="AA27" s="457">
        <v>0</v>
      </c>
      <c r="AB27" s="461">
        <v>0</v>
      </c>
      <c r="AC27" s="461">
        <v>0</v>
      </c>
      <c r="AD27" s="461">
        <v>0</v>
      </c>
      <c r="AE27" s="461">
        <v>0</v>
      </c>
      <c r="AF27" s="461">
        <v>0</v>
      </c>
      <c r="AG27" s="457">
        <v>0</v>
      </c>
      <c r="AH27" s="461">
        <v>0</v>
      </c>
      <c r="AI27" s="461">
        <v>0</v>
      </c>
      <c r="AJ27" s="461">
        <v>0</v>
      </c>
      <c r="AK27" s="461">
        <v>0</v>
      </c>
      <c r="AL27" s="461">
        <v>0</v>
      </c>
      <c r="AM27" s="461">
        <v>0</v>
      </c>
      <c r="AN27" s="461">
        <v>0</v>
      </c>
      <c r="AO27" s="461">
        <v>0</v>
      </c>
      <c r="AP27" s="461">
        <v>0</v>
      </c>
      <c r="AQ27" s="461">
        <v>0</v>
      </c>
      <c r="AR27" s="461">
        <v>0</v>
      </c>
      <c r="AS27" s="461">
        <v>0</v>
      </c>
      <c r="AT27" s="457">
        <v>0</v>
      </c>
      <c r="AU27" s="461">
        <v>0</v>
      </c>
      <c r="AV27" s="457">
        <v>0</v>
      </c>
      <c r="AW27" s="461">
        <v>0</v>
      </c>
      <c r="AX27" s="461">
        <v>0</v>
      </c>
    </row>
    <row r="28" spans="1:50" s="14" customFormat="1" ht="133.5" customHeight="1" x14ac:dyDescent="0.2">
      <c r="A28" s="462"/>
      <c r="B28" s="452" t="s">
        <v>821</v>
      </c>
      <c r="C28" s="452" t="s">
        <v>1383</v>
      </c>
      <c r="D28" s="453" t="s">
        <v>1393</v>
      </c>
      <c r="E28" s="452" t="s">
        <v>1395</v>
      </c>
      <c r="F28" s="455">
        <v>2016730010092</v>
      </c>
      <c r="G28" s="452" t="s">
        <v>1394</v>
      </c>
      <c r="H28" s="453" t="s">
        <v>943</v>
      </c>
      <c r="I28" s="452" t="s">
        <v>944</v>
      </c>
      <c r="J28" s="456">
        <v>1</v>
      </c>
      <c r="K28" s="452" t="s">
        <v>818</v>
      </c>
      <c r="L28" s="457">
        <v>0</v>
      </c>
      <c r="M28" s="458">
        <v>0</v>
      </c>
      <c r="N28" s="457">
        <v>0</v>
      </c>
      <c r="O28" s="459">
        <v>0</v>
      </c>
      <c r="P28" s="459">
        <v>0</v>
      </c>
      <c r="Q28" s="459">
        <v>0</v>
      </c>
      <c r="R28" s="459">
        <v>0</v>
      </c>
      <c r="S28" s="459">
        <v>0</v>
      </c>
      <c r="T28" s="459">
        <v>0</v>
      </c>
      <c r="U28" s="457">
        <v>0</v>
      </c>
      <c r="V28" s="461">
        <v>0</v>
      </c>
      <c r="W28" s="461">
        <v>0</v>
      </c>
      <c r="X28" s="461">
        <v>0</v>
      </c>
      <c r="Y28" s="461">
        <v>0</v>
      </c>
      <c r="Z28" s="461">
        <v>0</v>
      </c>
      <c r="AA28" s="452">
        <v>0</v>
      </c>
      <c r="AB28" s="461">
        <v>0</v>
      </c>
      <c r="AC28" s="461">
        <v>0</v>
      </c>
      <c r="AD28" s="461">
        <v>0</v>
      </c>
      <c r="AE28" s="461">
        <v>0</v>
      </c>
      <c r="AF28" s="461">
        <v>0</v>
      </c>
      <c r="AG28" s="457">
        <v>0</v>
      </c>
      <c r="AH28" s="461">
        <v>0</v>
      </c>
      <c r="AI28" s="461">
        <v>0</v>
      </c>
      <c r="AJ28" s="461">
        <v>0</v>
      </c>
      <c r="AK28" s="461">
        <v>0</v>
      </c>
      <c r="AL28" s="461">
        <v>0</v>
      </c>
      <c r="AM28" s="461">
        <v>0</v>
      </c>
      <c r="AN28" s="461">
        <v>0</v>
      </c>
      <c r="AO28" s="461">
        <v>0</v>
      </c>
      <c r="AP28" s="461">
        <v>0</v>
      </c>
      <c r="AQ28" s="461">
        <v>0</v>
      </c>
      <c r="AR28" s="461">
        <v>0</v>
      </c>
      <c r="AS28" s="461">
        <v>0</v>
      </c>
      <c r="AT28" s="457">
        <v>0</v>
      </c>
      <c r="AU28" s="461">
        <v>0</v>
      </c>
      <c r="AV28" s="457">
        <v>0</v>
      </c>
      <c r="AW28" s="461">
        <v>0</v>
      </c>
      <c r="AX28" s="461">
        <v>0</v>
      </c>
    </row>
    <row r="29" spans="1:50" s="463" customFormat="1" ht="121.5" customHeight="1" x14ac:dyDescent="0.2">
      <c r="A29" s="462"/>
      <c r="B29" s="452" t="s">
        <v>821</v>
      </c>
      <c r="C29" s="452" t="s">
        <v>1383</v>
      </c>
      <c r="D29" s="453" t="s">
        <v>1393</v>
      </c>
      <c r="E29" s="452" t="s">
        <v>1395</v>
      </c>
      <c r="F29" s="455">
        <v>2016730010092</v>
      </c>
      <c r="G29" s="452" t="s">
        <v>1394</v>
      </c>
      <c r="H29" s="453" t="s">
        <v>945</v>
      </c>
      <c r="I29" s="452" t="s">
        <v>946</v>
      </c>
      <c r="J29" s="456">
        <v>300</v>
      </c>
      <c r="K29" s="452" t="s">
        <v>818</v>
      </c>
      <c r="L29" s="457">
        <v>0</v>
      </c>
      <c r="M29" s="458">
        <v>0</v>
      </c>
      <c r="N29" s="457">
        <v>0</v>
      </c>
      <c r="O29" s="459">
        <v>0</v>
      </c>
      <c r="P29" s="459">
        <v>0</v>
      </c>
      <c r="Q29" s="459">
        <v>0</v>
      </c>
      <c r="R29" s="459">
        <v>0</v>
      </c>
      <c r="S29" s="459">
        <v>0</v>
      </c>
      <c r="T29" s="459">
        <v>0</v>
      </c>
      <c r="U29" s="457">
        <v>0</v>
      </c>
      <c r="V29" s="461">
        <v>0</v>
      </c>
      <c r="W29" s="461">
        <v>0</v>
      </c>
      <c r="X29" s="461">
        <v>0</v>
      </c>
      <c r="Y29" s="461">
        <v>0</v>
      </c>
      <c r="Z29" s="461">
        <v>0</v>
      </c>
      <c r="AA29" s="452">
        <v>0</v>
      </c>
      <c r="AB29" s="461">
        <v>0</v>
      </c>
      <c r="AC29" s="461">
        <v>0</v>
      </c>
      <c r="AD29" s="461">
        <v>0</v>
      </c>
      <c r="AE29" s="461">
        <v>0</v>
      </c>
      <c r="AF29" s="461">
        <v>0</v>
      </c>
      <c r="AG29" s="457">
        <v>0</v>
      </c>
      <c r="AH29" s="461">
        <v>0</v>
      </c>
      <c r="AI29" s="461">
        <v>0</v>
      </c>
      <c r="AJ29" s="461">
        <v>0</v>
      </c>
      <c r="AK29" s="461">
        <v>0</v>
      </c>
      <c r="AL29" s="461">
        <v>0</v>
      </c>
      <c r="AM29" s="461">
        <v>0</v>
      </c>
      <c r="AN29" s="461">
        <v>0</v>
      </c>
      <c r="AO29" s="461">
        <v>0</v>
      </c>
      <c r="AP29" s="461">
        <v>0</v>
      </c>
      <c r="AQ29" s="461">
        <v>0</v>
      </c>
      <c r="AR29" s="461">
        <v>0</v>
      </c>
      <c r="AS29" s="461">
        <v>0</v>
      </c>
      <c r="AT29" s="457">
        <v>0</v>
      </c>
      <c r="AU29" s="461">
        <v>0</v>
      </c>
      <c r="AV29" s="457">
        <v>0</v>
      </c>
      <c r="AW29" s="461">
        <v>0</v>
      </c>
      <c r="AX29" s="461">
        <v>0</v>
      </c>
    </row>
    <row r="30" spans="1:50" s="14" customFormat="1" ht="106.5" customHeight="1" x14ac:dyDescent="0.2">
      <c r="A30" s="462"/>
      <c r="B30" s="452" t="s">
        <v>821</v>
      </c>
      <c r="C30" s="452" t="s">
        <v>1383</v>
      </c>
      <c r="D30" s="465" t="s">
        <v>1396</v>
      </c>
      <c r="E30" s="452" t="s">
        <v>1397</v>
      </c>
      <c r="F30" s="455">
        <v>2016730010095</v>
      </c>
      <c r="G30" s="452" t="s">
        <v>1398</v>
      </c>
      <c r="H30" s="465" t="s">
        <v>947</v>
      </c>
      <c r="I30" s="452" t="s">
        <v>948</v>
      </c>
      <c r="J30" s="456">
        <v>2</v>
      </c>
      <c r="K30" s="452" t="s">
        <v>949</v>
      </c>
      <c r="L30" s="457">
        <v>1370000</v>
      </c>
      <c r="M30" s="458">
        <v>0</v>
      </c>
      <c r="N30" s="457">
        <v>530000</v>
      </c>
      <c r="O30" s="459">
        <v>0</v>
      </c>
      <c r="P30" s="459">
        <v>0</v>
      </c>
      <c r="Q30" s="459">
        <v>0</v>
      </c>
      <c r="R30" s="459">
        <v>0</v>
      </c>
      <c r="S30" s="459">
        <v>0</v>
      </c>
      <c r="T30" s="459">
        <v>0</v>
      </c>
      <c r="U30" s="457">
        <v>840000</v>
      </c>
      <c r="V30" s="461">
        <v>0</v>
      </c>
      <c r="W30" s="461">
        <v>0</v>
      </c>
      <c r="X30" s="461">
        <v>0</v>
      </c>
      <c r="Y30" s="461">
        <v>0</v>
      </c>
      <c r="Z30" s="461">
        <v>0</v>
      </c>
      <c r="AA30" s="452">
        <v>0</v>
      </c>
      <c r="AB30" s="461">
        <v>0</v>
      </c>
      <c r="AC30" s="461">
        <v>0</v>
      </c>
      <c r="AD30" s="461">
        <v>0</v>
      </c>
      <c r="AE30" s="461">
        <v>0</v>
      </c>
      <c r="AF30" s="461">
        <v>0</v>
      </c>
      <c r="AG30" s="457">
        <v>0</v>
      </c>
      <c r="AH30" s="461">
        <v>0</v>
      </c>
      <c r="AI30" s="461">
        <v>0</v>
      </c>
      <c r="AJ30" s="461">
        <v>0</v>
      </c>
      <c r="AK30" s="461">
        <v>0</v>
      </c>
      <c r="AL30" s="461">
        <v>0</v>
      </c>
      <c r="AM30" s="461">
        <v>0</v>
      </c>
      <c r="AN30" s="461">
        <v>0</v>
      </c>
      <c r="AO30" s="461">
        <v>0</v>
      </c>
      <c r="AP30" s="461">
        <v>0</v>
      </c>
      <c r="AQ30" s="461">
        <v>0</v>
      </c>
      <c r="AR30" s="461">
        <v>0</v>
      </c>
      <c r="AS30" s="461">
        <v>0</v>
      </c>
      <c r="AT30" s="457">
        <v>0</v>
      </c>
      <c r="AU30" s="461">
        <v>0</v>
      </c>
      <c r="AV30" s="457"/>
      <c r="AW30" s="461">
        <v>0</v>
      </c>
      <c r="AX30" s="461">
        <v>0</v>
      </c>
    </row>
    <row r="31" spans="1:50" s="14" customFormat="1" ht="110.25" customHeight="1" x14ac:dyDescent="0.2">
      <c r="A31" s="462"/>
      <c r="B31" s="452" t="s">
        <v>821</v>
      </c>
      <c r="C31" s="452" t="s">
        <v>1383</v>
      </c>
      <c r="D31" s="453" t="s">
        <v>1396</v>
      </c>
      <c r="E31" s="452" t="s">
        <v>1397</v>
      </c>
      <c r="F31" s="455">
        <v>2016730010095</v>
      </c>
      <c r="G31" s="452" t="s">
        <v>1398</v>
      </c>
      <c r="H31" s="453" t="s">
        <v>950</v>
      </c>
      <c r="I31" s="452" t="s">
        <v>951</v>
      </c>
      <c r="J31" s="456">
        <v>1</v>
      </c>
      <c r="K31" s="452" t="s">
        <v>949</v>
      </c>
      <c r="L31" s="457">
        <v>1636000</v>
      </c>
      <c r="M31" s="458">
        <v>0</v>
      </c>
      <c r="N31" s="457">
        <v>1636000</v>
      </c>
      <c r="O31" s="459">
        <v>0</v>
      </c>
      <c r="P31" s="459">
        <v>0</v>
      </c>
      <c r="Q31" s="459">
        <v>0</v>
      </c>
      <c r="R31" s="459">
        <v>0</v>
      </c>
      <c r="S31" s="459">
        <v>0</v>
      </c>
      <c r="T31" s="459">
        <v>0</v>
      </c>
      <c r="U31" s="457">
        <v>0</v>
      </c>
      <c r="V31" s="461">
        <v>0</v>
      </c>
      <c r="W31" s="461">
        <v>0</v>
      </c>
      <c r="X31" s="461">
        <v>0</v>
      </c>
      <c r="Y31" s="461">
        <v>0</v>
      </c>
      <c r="Z31" s="461">
        <v>0</v>
      </c>
      <c r="AA31" s="452">
        <v>0</v>
      </c>
      <c r="AB31" s="461">
        <v>0</v>
      </c>
      <c r="AC31" s="461">
        <v>0</v>
      </c>
      <c r="AD31" s="461">
        <v>0</v>
      </c>
      <c r="AE31" s="461">
        <v>0</v>
      </c>
      <c r="AF31" s="461">
        <v>0</v>
      </c>
      <c r="AG31" s="457">
        <v>166800</v>
      </c>
      <c r="AH31" s="461">
        <v>0</v>
      </c>
      <c r="AI31" s="461">
        <v>0</v>
      </c>
      <c r="AJ31" s="461">
        <v>0</v>
      </c>
      <c r="AK31" s="461">
        <v>0</v>
      </c>
      <c r="AL31" s="461">
        <v>0</v>
      </c>
      <c r="AM31" s="461">
        <v>0</v>
      </c>
      <c r="AN31" s="461">
        <v>0</v>
      </c>
      <c r="AO31" s="461">
        <v>0</v>
      </c>
      <c r="AP31" s="461">
        <v>0</v>
      </c>
      <c r="AQ31" s="461">
        <v>0</v>
      </c>
      <c r="AR31" s="461">
        <v>0</v>
      </c>
      <c r="AS31" s="461">
        <v>0</v>
      </c>
      <c r="AT31" s="457">
        <v>166800</v>
      </c>
      <c r="AU31" s="461">
        <v>0</v>
      </c>
      <c r="AV31" s="457">
        <v>0</v>
      </c>
      <c r="AW31" s="461">
        <v>0</v>
      </c>
      <c r="AX31" s="461">
        <v>0</v>
      </c>
    </row>
    <row r="32" spans="1:50" s="14" customFormat="1" ht="108.75" customHeight="1" x14ac:dyDescent="0.2">
      <c r="A32" s="462"/>
      <c r="B32" s="452" t="s">
        <v>821</v>
      </c>
      <c r="C32" s="452" t="s">
        <v>1383</v>
      </c>
      <c r="D32" s="453" t="s">
        <v>1396</v>
      </c>
      <c r="E32" s="452" t="s">
        <v>1397</v>
      </c>
      <c r="F32" s="455">
        <v>2016730010098</v>
      </c>
      <c r="G32" s="452" t="s">
        <v>1399</v>
      </c>
      <c r="H32" s="453" t="s">
        <v>952</v>
      </c>
      <c r="I32" s="452" t="s">
        <v>953</v>
      </c>
      <c r="J32" s="456">
        <v>1</v>
      </c>
      <c r="K32" s="452" t="s">
        <v>949</v>
      </c>
      <c r="L32" s="457">
        <v>200000</v>
      </c>
      <c r="M32" s="458">
        <v>0</v>
      </c>
      <c r="N32" s="457">
        <v>0</v>
      </c>
      <c r="O32" s="459">
        <v>0</v>
      </c>
      <c r="P32" s="459">
        <v>0</v>
      </c>
      <c r="Q32" s="459">
        <v>0</v>
      </c>
      <c r="R32" s="459">
        <v>0</v>
      </c>
      <c r="S32" s="459">
        <v>0</v>
      </c>
      <c r="T32" s="459">
        <v>0</v>
      </c>
      <c r="U32" s="457">
        <v>200000</v>
      </c>
      <c r="V32" s="461">
        <v>0</v>
      </c>
      <c r="W32" s="461">
        <v>0</v>
      </c>
      <c r="X32" s="461">
        <v>0</v>
      </c>
      <c r="Y32" s="461">
        <v>0</v>
      </c>
      <c r="Z32" s="461">
        <v>0</v>
      </c>
      <c r="AA32" s="452">
        <v>0</v>
      </c>
      <c r="AB32" s="461">
        <v>0</v>
      </c>
      <c r="AC32" s="461">
        <v>0</v>
      </c>
      <c r="AD32" s="461">
        <v>0</v>
      </c>
      <c r="AE32" s="461">
        <v>0</v>
      </c>
      <c r="AF32" s="461">
        <v>0</v>
      </c>
      <c r="AG32" s="457">
        <v>18305</v>
      </c>
      <c r="AH32" s="461">
        <v>0</v>
      </c>
      <c r="AI32" s="461">
        <v>0</v>
      </c>
      <c r="AJ32" s="461">
        <v>0</v>
      </c>
      <c r="AK32" s="461">
        <v>0</v>
      </c>
      <c r="AL32" s="461">
        <v>0</v>
      </c>
      <c r="AM32" s="461">
        <v>0</v>
      </c>
      <c r="AN32" s="461">
        <v>0</v>
      </c>
      <c r="AO32" s="461">
        <v>0</v>
      </c>
      <c r="AP32" s="461">
        <v>18305</v>
      </c>
      <c r="AQ32" s="461">
        <v>0</v>
      </c>
      <c r="AR32" s="461">
        <v>0</v>
      </c>
      <c r="AS32" s="461">
        <v>0</v>
      </c>
      <c r="AT32" s="457">
        <v>0</v>
      </c>
      <c r="AU32" s="461">
        <v>0</v>
      </c>
      <c r="AV32" s="457">
        <v>0</v>
      </c>
      <c r="AW32" s="461">
        <v>0</v>
      </c>
      <c r="AX32" s="461">
        <v>0</v>
      </c>
    </row>
    <row r="33" spans="1:50" s="14" customFormat="1" ht="108" customHeight="1" x14ac:dyDescent="0.2">
      <c r="A33" s="462"/>
      <c r="B33" s="452" t="s">
        <v>821</v>
      </c>
      <c r="C33" s="452" t="s">
        <v>1383</v>
      </c>
      <c r="D33" s="453" t="s">
        <v>1396</v>
      </c>
      <c r="E33" s="452" t="s">
        <v>1397</v>
      </c>
      <c r="F33" s="455">
        <v>2016730010098</v>
      </c>
      <c r="G33" s="452" t="s">
        <v>1399</v>
      </c>
      <c r="H33" s="453" t="s">
        <v>954</v>
      </c>
      <c r="I33" s="452" t="s">
        <v>955</v>
      </c>
      <c r="J33" s="456">
        <v>1</v>
      </c>
      <c r="K33" s="452" t="s">
        <v>949</v>
      </c>
      <c r="L33" s="457">
        <v>90000</v>
      </c>
      <c r="M33" s="458">
        <v>0</v>
      </c>
      <c r="N33" s="457">
        <v>0</v>
      </c>
      <c r="O33" s="459">
        <v>0</v>
      </c>
      <c r="P33" s="459">
        <v>0</v>
      </c>
      <c r="Q33" s="459">
        <v>0</v>
      </c>
      <c r="R33" s="459">
        <v>0</v>
      </c>
      <c r="S33" s="459">
        <v>0</v>
      </c>
      <c r="T33" s="459">
        <v>0</v>
      </c>
      <c r="U33" s="457">
        <v>90000</v>
      </c>
      <c r="V33" s="461">
        <v>0</v>
      </c>
      <c r="W33" s="461">
        <v>0</v>
      </c>
      <c r="X33" s="461">
        <v>0</v>
      </c>
      <c r="Y33" s="461">
        <v>0</v>
      </c>
      <c r="Z33" s="461">
        <v>0</v>
      </c>
      <c r="AA33" s="452">
        <v>0</v>
      </c>
      <c r="AB33" s="461">
        <v>0</v>
      </c>
      <c r="AC33" s="461">
        <v>0</v>
      </c>
      <c r="AD33" s="461">
        <v>0</v>
      </c>
      <c r="AE33" s="461">
        <v>0</v>
      </c>
      <c r="AF33" s="461">
        <v>0</v>
      </c>
      <c r="AG33" s="457">
        <v>0</v>
      </c>
      <c r="AH33" s="461">
        <v>0</v>
      </c>
      <c r="AI33" s="461">
        <v>0</v>
      </c>
      <c r="AJ33" s="461">
        <v>0</v>
      </c>
      <c r="AK33" s="461">
        <v>0</v>
      </c>
      <c r="AL33" s="461">
        <v>0</v>
      </c>
      <c r="AM33" s="461">
        <v>0</v>
      </c>
      <c r="AN33" s="461">
        <v>0</v>
      </c>
      <c r="AO33" s="461">
        <v>0</v>
      </c>
      <c r="AP33" s="461">
        <v>0</v>
      </c>
      <c r="AQ33" s="461">
        <v>0</v>
      </c>
      <c r="AR33" s="461">
        <v>0</v>
      </c>
      <c r="AS33" s="461">
        <v>0</v>
      </c>
      <c r="AT33" s="457">
        <v>0</v>
      </c>
      <c r="AU33" s="461">
        <v>0</v>
      </c>
      <c r="AV33" s="457">
        <v>0</v>
      </c>
      <c r="AW33" s="461">
        <v>0</v>
      </c>
      <c r="AX33" s="461">
        <v>0</v>
      </c>
    </row>
    <row r="34" spans="1:50" s="463" customFormat="1" ht="18.75" customHeight="1" x14ac:dyDescent="0.2">
      <c r="A34" s="462"/>
      <c r="B34" s="466"/>
      <c r="C34" s="467"/>
      <c r="D34" s="466"/>
      <c r="E34" s="466"/>
      <c r="F34" s="468"/>
      <c r="G34" s="469"/>
      <c r="H34" s="469"/>
      <c r="I34" s="466"/>
      <c r="J34" s="470"/>
      <c r="K34" s="466"/>
      <c r="L34" s="471">
        <v>30660925</v>
      </c>
      <c r="M34" s="458"/>
      <c r="N34" s="472">
        <v>6103000</v>
      </c>
      <c r="O34" s="459"/>
      <c r="P34" s="459"/>
      <c r="Q34" s="459"/>
      <c r="R34" s="459"/>
      <c r="S34" s="459"/>
      <c r="T34" s="459"/>
      <c r="U34" s="466">
        <v>7968346</v>
      </c>
      <c r="V34" s="461"/>
      <c r="W34" s="461"/>
      <c r="X34" s="461"/>
      <c r="Y34" s="461"/>
      <c r="Z34" s="461"/>
      <c r="AA34" s="466">
        <v>16589579</v>
      </c>
      <c r="AB34" s="461"/>
      <c r="AC34" s="461"/>
      <c r="AD34" s="461"/>
      <c r="AE34" s="461"/>
      <c r="AF34" s="461"/>
      <c r="AG34" s="466">
        <v>16608401</v>
      </c>
      <c r="AH34" s="461"/>
      <c r="AI34" s="461"/>
      <c r="AJ34" s="461"/>
      <c r="AK34" s="461"/>
      <c r="AL34" s="461"/>
      <c r="AM34" s="461"/>
      <c r="AN34" s="461"/>
      <c r="AO34" s="461"/>
      <c r="AP34" s="466">
        <v>5118991</v>
      </c>
      <c r="AQ34" s="461"/>
      <c r="AR34" s="461"/>
      <c r="AS34" s="461"/>
      <c r="AT34" s="466">
        <v>724451</v>
      </c>
      <c r="AU34" s="461"/>
      <c r="AV34" s="466">
        <v>10764959</v>
      </c>
      <c r="AW34" s="461"/>
      <c r="AX34" s="461"/>
    </row>
    <row r="35" spans="1:50" s="463" customFormat="1" ht="114.75" customHeight="1" x14ac:dyDescent="0.2">
      <c r="A35" s="14"/>
      <c r="B35" s="55"/>
      <c r="C35" s="473"/>
      <c r="D35" s="137"/>
      <c r="E35" s="50"/>
      <c r="F35" s="333"/>
      <c r="G35" s="334"/>
      <c r="H35" s="334"/>
      <c r="I35" s="474"/>
      <c r="J35" s="475"/>
      <c r="K35" s="196"/>
      <c r="L35" s="476"/>
      <c r="M35" s="477"/>
      <c r="N35" s="478"/>
      <c r="O35" s="478"/>
      <c r="P35" s="478"/>
      <c r="Q35" s="477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479"/>
      <c r="AD35" s="55"/>
      <c r="AE35" s="55"/>
      <c r="AF35" s="480"/>
      <c r="AG35" s="481"/>
      <c r="AH35" s="477"/>
      <c r="AI35" s="478"/>
      <c r="AJ35" s="478"/>
      <c r="AK35" s="478"/>
      <c r="AL35" s="477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479"/>
    </row>
    <row r="36" spans="1:50" s="52" customFormat="1" ht="118.5" customHeight="1" x14ac:dyDescent="0.2">
      <c r="B36" s="55"/>
      <c r="C36" s="473"/>
      <c r="D36" s="137"/>
      <c r="E36" s="50"/>
      <c r="F36" s="333"/>
      <c r="G36" s="334"/>
      <c r="H36" s="334"/>
      <c r="I36" s="482"/>
      <c r="J36" s="475"/>
      <c r="K36" s="196"/>
      <c r="L36" s="476"/>
      <c r="M36" s="477"/>
      <c r="N36" s="476"/>
      <c r="O36" s="476"/>
      <c r="P36" s="476"/>
      <c r="Q36" s="47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477"/>
      <c r="AD36" s="55"/>
      <c r="AE36" s="55"/>
      <c r="AF36" s="480"/>
      <c r="AG36" s="481"/>
      <c r="AH36" s="477"/>
      <c r="AI36" s="476"/>
      <c r="AJ36" s="476"/>
      <c r="AK36" s="476"/>
      <c r="AL36" s="47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477"/>
    </row>
    <row r="37" spans="1:50" s="52" customFormat="1" ht="117.75" customHeight="1" x14ac:dyDescent="0.2">
      <c r="B37" s="55"/>
      <c r="C37" s="473"/>
      <c r="D37" s="137"/>
      <c r="E37" s="50"/>
      <c r="F37" s="333"/>
      <c r="G37" s="334"/>
      <c r="H37" s="334"/>
      <c r="I37" s="482"/>
      <c r="J37" s="475"/>
      <c r="K37" s="196"/>
      <c r="L37" s="476"/>
      <c r="M37" s="477"/>
      <c r="N37" s="476"/>
      <c r="O37" s="476"/>
      <c r="P37" s="476"/>
      <c r="Q37" s="47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477"/>
      <c r="AD37" s="55"/>
      <c r="AE37" s="55"/>
      <c r="AF37" s="480"/>
      <c r="AG37" s="481"/>
      <c r="AH37" s="477"/>
      <c r="AI37" s="476"/>
      <c r="AJ37" s="476"/>
      <c r="AK37" s="476"/>
      <c r="AL37" s="47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477"/>
    </row>
    <row r="38" spans="1:50" s="52" customFormat="1" ht="87.75" customHeight="1" x14ac:dyDescent="0.2">
      <c r="B38" s="55"/>
      <c r="C38" s="473"/>
      <c r="D38" s="137"/>
      <c r="E38" s="50"/>
      <c r="F38" s="333"/>
      <c r="G38" s="334"/>
      <c r="H38" s="334"/>
      <c r="I38" s="482"/>
      <c r="J38" s="475"/>
      <c r="K38" s="196"/>
      <c r="L38" s="476"/>
      <c r="M38" s="477"/>
      <c r="N38" s="476"/>
      <c r="O38" s="476"/>
      <c r="P38" s="476"/>
      <c r="Q38" s="477"/>
      <c r="AC38" s="477"/>
      <c r="AD38" s="55"/>
      <c r="AE38" s="55"/>
      <c r="AF38" s="480"/>
      <c r="AG38" s="481"/>
      <c r="AH38" s="477"/>
      <c r="AI38" s="476"/>
      <c r="AJ38" s="476"/>
      <c r="AK38" s="476"/>
      <c r="AL38" s="477"/>
      <c r="AX38" s="477"/>
    </row>
    <row r="39" spans="1:50" s="483" customFormat="1" ht="109.5" customHeight="1" x14ac:dyDescent="0.2">
      <c r="A39" s="52"/>
      <c r="B39" s="55"/>
      <c r="C39" s="473"/>
      <c r="D39" s="137"/>
      <c r="E39" s="50"/>
      <c r="F39" s="333"/>
      <c r="G39" s="334"/>
      <c r="H39" s="334"/>
      <c r="I39" s="482"/>
      <c r="J39" s="475"/>
      <c r="K39" s="196"/>
      <c r="L39" s="476"/>
      <c r="M39" s="477"/>
      <c r="N39" s="476"/>
      <c r="O39" s="476"/>
      <c r="P39" s="476"/>
      <c r="Q39" s="477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477"/>
      <c r="AD39" s="55"/>
      <c r="AE39" s="55"/>
      <c r="AF39" s="480"/>
      <c r="AG39" s="481"/>
      <c r="AH39" s="477"/>
      <c r="AI39" s="476"/>
      <c r="AJ39" s="476"/>
      <c r="AK39" s="476"/>
      <c r="AL39" s="477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477"/>
    </row>
    <row r="40" spans="1:50" s="52" customFormat="1" ht="109.5" customHeight="1" x14ac:dyDescent="0.2">
      <c r="B40" s="55"/>
      <c r="C40" s="473"/>
      <c r="D40" s="137"/>
      <c r="E40" s="50"/>
      <c r="F40" s="333"/>
      <c r="G40" s="334"/>
      <c r="H40" s="334"/>
      <c r="I40" s="482"/>
      <c r="J40" s="475"/>
      <c r="K40" s="196"/>
      <c r="L40" s="476"/>
      <c r="M40" s="477"/>
      <c r="N40" s="476"/>
      <c r="O40" s="476"/>
      <c r="P40" s="476"/>
      <c r="Q40" s="477"/>
      <c r="AC40" s="477"/>
      <c r="AD40" s="55"/>
      <c r="AE40" s="55"/>
      <c r="AF40" s="480"/>
      <c r="AG40" s="481"/>
      <c r="AH40" s="477"/>
      <c r="AI40" s="476"/>
      <c r="AJ40" s="476"/>
      <c r="AK40" s="476"/>
      <c r="AL40" s="477"/>
      <c r="AX40" s="477"/>
    </row>
    <row r="41" spans="1:50" s="52" customFormat="1" ht="80.25" customHeight="1" x14ac:dyDescent="0.2">
      <c r="B41" s="55"/>
      <c r="C41" s="473"/>
      <c r="D41" s="137"/>
      <c r="E41" s="50"/>
      <c r="F41" s="333"/>
      <c r="G41" s="334"/>
      <c r="H41" s="334"/>
      <c r="I41" s="482"/>
      <c r="J41" s="475"/>
      <c r="K41" s="196"/>
      <c r="L41" s="476"/>
      <c r="M41" s="477"/>
      <c r="N41" s="476"/>
      <c r="O41" s="476"/>
      <c r="P41" s="476"/>
      <c r="Q41" s="477"/>
      <c r="AC41" s="477"/>
      <c r="AD41" s="55"/>
      <c r="AE41" s="55"/>
      <c r="AF41" s="480"/>
      <c r="AG41" s="481"/>
      <c r="AH41" s="477"/>
      <c r="AI41" s="476"/>
      <c r="AJ41" s="476"/>
      <c r="AK41" s="476"/>
      <c r="AL41" s="477"/>
      <c r="AX41" s="477"/>
    </row>
    <row r="42" spans="1:50" s="483" customFormat="1" x14ac:dyDescent="0.2">
      <c r="A42" s="52"/>
      <c r="B42" s="55"/>
      <c r="C42" s="473"/>
      <c r="D42" s="137"/>
      <c r="E42" s="50"/>
      <c r="F42" s="333"/>
      <c r="G42" s="334"/>
      <c r="H42" s="334"/>
      <c r="I42" s="482"/>
      <c r="J42" s="484"/>
      <c r="K42" s="196"/>
      <c r="L42" s="476"/>
      <c r="M42" s="477"/>
      <c r="N42" s="476"/>
      <c r="O42" s="476"/>
      <c r="P42" s="476"/>
      <c r="Q42" s="477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477"/>
      <c r="AD42" s="55"/>
      <c r="AE42" s="55"/>
      <c r="AF42" s="480"/>
      <c r="AG42" s="481"/>
      <c r="AH42" s="477"/>
      <c r="AI42" s="476"/>
      <c r="AJ42" s="476"/>
      <c r="AK42" s="476"/>
      <c r="AL42" s="477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477"/>
    </row>
    <row r="43" spans="1:50" s="483" customFormat="1" x14ac:dyDescent="0.2">
      <c r="A43" s="52"/>
      <c r="B43" s="55"/>
      <c r="C43" s="473"/>
      <c r="D43" s="137"/>
      <c r="E43" s="50"/>
      <c r="F43" s="333"/>
      <c r="G43" s="334"/>
      <c r="H43" s="334"/>
      <c r="I43" s="482"/>
      <c r="J43" s="484"/>
      <c r="K43" s="196"/>
      <c r="L43" s="476"/>
      <c r="M43" s="477"/>
      <c r="N43" s="476"/>
      <c r="O43" s="476"/>
      <c r="P43" s="476"/>
      <c r="Q43" s="477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477"/>
      <c r="AD43" s="55"/>
      <c r="AE43" s="55"/>
      <c r="AF43" s="480"/>
      <c r="AG43" s="481"/>
      <c r="AH43" s="477"/>
      <c r="AI43" s="476"/>
      <c r="AJ43" s="476"/>
      <c r="AK43" s="476"/>
      <c r="AL43" s="477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477"/>
    </row>
    <row r="44" spans="1:50" s="483" customFormat="1" ht="90.75" customHeight="1" x14ac:dyDescent="0.2">
      <c r="A44" s="52"/>
      <c r="B44" s="55"/>
      <c r="C44" s="473"/>
      <c r="D44" s="137"/>
      <c r="E44" s="50"/>
      <c r="F44" s="333"/>
      <c r="G44" s="334"/>
      <c r="H44" s="334"/>
      <c r="I44" s="482"/>
      <c r="J44" s="484"/>
      <c r="K44" s="196"/>
      <c r="L44" s="476"/>
      <c r="M44" s="477"/>
      <c r="N44" s="476"/>
      <c r="O44" s="476"/>
      <c r="P44" s="476"/>
      <c r="Q44" s="477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477"/>
      <c r="AD44" s="55"/>
      <c r="AE44" s="55"/>
      <c r="AF44" s="480"/>
      <c r="AG44" s="481"/>
      <c r="AH44" s="477"/>
      <c r="AI44" s="476"/>
      <c r="AJ44" s="476"/>
      <c r="AK44" s="476"/>
      <c r="AL44" s="477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477"/>
    </row>
    <row r="45" spans="1:50" s="52" customFormat="1" ht="90.75" customHeight="1" x14ac:dyDescent="0.2">
      <c r="B45" s="55"/>
      <c r="C45" s="473"/>
      <c r="D45" s="137"/>
      <c r="E45" s="50"/>
      <c r="F45" s="333"/>
      <c r="G45" s="334"/>
      <c r="H45" s="334"/>
      <c r="I45" s="482"/>
      <c r="J45" s="484"/>
      <c r="K45" s="196"/>
      <c r="L45" s="476"/>
      <c r="M45" s="477"/>
      <c r="N45" s="476"/>
      <c r="O45" s="476"/>
      <c r="P45" s="476"/>
      <c r="Q45" s="477"/>
      <c r="AC45" s="477"/>
      <c r="AD45" s="55"/>
      <c r="AE45" s="55"/>
      <c r="AF45" s="480"/>
      <c r="AG45" s="481"/>
      <c r="AH45" s="477"/>
      <c r="AI45" s="476"/>
      <c r="AJ45" s="476"/>
      <c r="AK45" s="476"/>
      <c r="AL45" s="477"/>
      <c r="AX45" s="477"/>
    </row>
    <row r="46" spans="1:50" s="52" customFormat="1" ht="90.75" customHeight="1" x14ac:dyDescent="0.2">
      <c r="B46" s="55"/>
      <c r="C46" s="473"/>
      <c r="D46" s="137"/>
      <c r="E46" s="50"/>
      <c r="F46" s="333"/>
      <c r="G46" s="334"/>
      <c r="H46" s="334"/>
      <c r="I46" s="482"/>
      <c r="J46" s="484"/>
      <c r="K46" s="196"/>
      <c r="L46" s="476"/>
      <c r="M46" s="477"/>
      <c r="N46" s="476"/>
      <c r="O46" s="476"/>
      <c r="P46" s="476"/>
      <c r="Q46" s="477"/>
      <c r="AC46" s="477"/>
      <c r="AD46" s="55"/>
      <c r="AE46" s="55"/>
      <c r="AF46" s="480"/>
      <c r="AG46" s="481"/>
      <c r="AH46" s="477"/>
      <c r="AI46" s="476"/>
      <c r="AJ46" s="476"/>
      <c r="AK46" s="476"/>
      <c r="AL46" s="477"/>
      <c r="AX46" s="477"/>
    </row>
    <row r="47" spans="1:50" s="483" customFormat="1" ht="90.75" customHeight="1" x14ac:dyDescent="0.2">
      <c r="A47" s="52"/>
      <c r="B47" s="55"/>
      <c r="C47" s="473"/>
      <c r="D47" s="137"/>
      <c r="E47" s="50"/>
      <c r="F47" s="333"/>
      <c r="G47" s="334"/>
      <c r="H47" s="334"/>
      <c r="I47" s="482"/>
      <c r="J47" s="484"/>
      <c r="K47" s="196"/>
      <c r="L47" s="476"/>
      <c r="M47" s="477"/>
      <c r="N47" s="476"/>
      <c r="O47" s="476"/>
      <c r="P47" s="476"/>
      <c r="Q47" s="477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477"/>
      <c r="AD47" s="55"/>
      <c r="AE47" s="55"/>
      <c r="AF47" s="480"/>
      <c r="AG47" s="481"/>
      <c r="AH47" s="477"/>
      <c r="AI47" s="476"/>
      <c r="AJ47" s="476"/>
      <c r="AK47" s="476"/>
      <c r="AL47" s="477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477"/>
    </row>
    <row r="48" spans="1:50" s="483" customFormat="1" ht="90.75" customHeight="1" x14ac:dyDescent="0.2">
      <c r="A48" s="52"/>
      <c r="B48" s="55"/>
      <c r="C48" s="473"/>
      <c r="D48" s="137"/>
      <c r="E48" s="50"/>
      <c r="F48" s="333"/>
      <c r="G48" s="334"/>
      <c r="H48" s="334"/>
      <c r="I48" s="482"/>
      <c r="J48" s="484"/>
      <c r="K48" s="196"/>
      <c r="L48" s="476"/>
      <c r="M48" s="477"/>
      <c r="N48" s="476"/>
      <c r="O48" s="476"/>
      <c r="P48" s="476"/>
      <c r="Q48" s="477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477"/>
      <c r="AD48" s="55"/>
      <c r="AE48" s="55"/>
      <c r="AF48" s="480"/>
      <c r="AG48" s="481"/>
      <c r="AH48" s="477"/>
      <c r="AI48" s="476"/>
      <c r="AJ48" s="476"/>
      <c r="AK48" s="476"/>
      <c r="AL48" s="477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477"/>
    </row>
    <row r="49" spans="1:50" s="483" customFormat="1" ht="90.75" customHeight="1" x14ac:dyDescent="0.2">
      <c r="A49" s="52"/>
      <c r="B49" s="55"/>
      <c r="C49" s="473"/>
      <c r="D49" s="137"/>
      <c r="E49" s="50"/>
      <c r="F49" s="333"/>
      <c r="G49" s="334"/>
      <c r="H49" s="334"/>
      <c r="I49" s="482"/>
      <c r="J49" s="484"/>
      <c r="K49" s="196"/>
      <c r="L49" s="476"/>
      <c r="M49" s="477"/>
      <c r="N49" s="476"/>
      <c r="O49" s="476"/>
      <c r="P49" s="476"/>
      <c r="Q49" s="477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477"/>
      <c r="AD49" s="55"/>
      <c r="AE49" s="55"/>
      <c r="AF49" s="480"/>
      <c r="AG49" s="481"/>
      <c r="AH49" s="477"/>
      <c r="AI49" s="476"/>
      <c r="AJ49" s="476"/>
      <c r="AK49" s="476"/>
      <c r="AL49" s="477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477"/>
    </row>
    <row r="50" spans="1:50" s="463" customFormat="1" ht="90.75" customHeight="1" x14ac:dyDescent="0.2">
      <c r="A50" s="14"/>
      <c r="B50" s="55"/>
      <c r="C50" s="473"/>
      <c r="D50" s="137"/>
      <c r="E50" s="50"/>
      <c r="F50" s="333"/>
      <c r="G50" s="334"/>
      <c r="H50" s="334"/>
      <c r="I50" s="482"/>
      <c r="J50" s="484"/>
      <c r="K50" s="196"/>
      <c r="L50" s="476"/>
      <c r="M50" s="477"/>
      <c r="N50" s="476"/>
      <c r="O50" s="476"/>
      <c r="P50" s="476"/>
      <c r="Q50" s="477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477"/>
      <c r="AD50" s="55"/>
      <c r="AE50" s="55"/>
      <c r="AF50" s="480"/>
      <c r="AG50" s="481"/>
      <c r="AH50" s="477"/>
      <c r="AI50" s="476"/>
      <c r="AJ50" s="476"/>
      <c r="AK50" s="476"/>
      <c r="AL50" s="477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477"/>
    </row>
    <row r="51" spans="1:50" s="463" customFormat="1" ht="90.75" customHeight="1" x14ac:dyDescent="0.2">
      <c r="A51" s="14"/>
      <c r="B51" s="55"/>
      <c r="C51" s="473"/>
      <c r="D51" s="137"/>
      <c r="E51" s="50"/>
      <c r="F51" s="333"/>
      <c r="G51" s="334"/>
      <c r="H51" s="334"/>
      <c r="I51" s="482"/>
      <c r="J51" s="484"/>
      <c r="K51" s="196"/>
      <c r="L51" s="476"/>
      <c r="M51" s="477"/>
      <c r="N51" s="476"/>
      <c r="O51" s="476"/>
      <c r="P51" s="476"/>
      <c r="Q51" s="477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477"/>
      <c r="AD51" s="55"/>
      <c r="AE51" s="55"/>
      <c r="AF51" s="480"/>
      <c r="AG51" s="481"/>
      <c r="AH51" s="477"/>
      <c r="AI51" s="476"/>
      <c r="AJ51" s="476"/>
      <c r="AK51" s="476"/>
      <c r="AL51" s="477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477"/>
    </row>
    <row r="52" spans="1:50" s="14" customFormat="1" ht="90.75" customHeight="1" x14ac:dyDescent="0.2">
      <c r="B52" s="55"/>
      <c r="C52" s="473"/>
      <c r="D52" s="137"/>
      <c r="E52" s="50"/>
      <c r="F52" s="333"/>
      <c r="G52" s="334"/>
      <c r="H52" s="334"/>
      <c r="I52" s="482"/>
      <c r="J52" s="484"/>
      <c r="K52" s="196"/>
      <c r="L52" s="476"/>
      <c r="M52" s="477"/>
      <c r="N52" s="476"/>
      <c r="O52" s="476"/>
      <c r="P52" s="476"/>
      <c r="Q52" s="477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477"/>
      <c r="AD52" s="55"/>
      <c r="AE52" s="55"/>
      <c r="AF52" s="480"/>
      <c r="AG52" s="481"/>
      <c r="AH52" s="477"/>
      <c r="AI52" s="476"/>
      <c r="AJ52" s="476"/>
      <c r="AK52" s="476"/>
      <c r="AL52" s="477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477"/>
    </row>
    <row r="53" spans="1:50" s="14" customFormat="1" ht="90.75" customHeight="1" x14ac:dyDescent="0.2">
      <c r="B53" s="55"/>
      <c r="C53" s="473"/>
      <c r="D53" s="137"/>
      <c r="E53" s="50"/>
      <c r="F53" s="333"/>
      <c r="G53" s="334"/>
      <c r="H53" s="334"/>
      <c r="I53" s="482"/>
      <c r="J53" s="484"/>
      <c r="K53" s="196"/>
      <c r="L53" s="476"/>
      <c r="M53" s="477"/>
      <c r="N53" s="476"/>
      <c r="O53" s="476"/>
      <c r="P53" s="476"/>
      <c r="Q53" s="477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477"/>
      <c r="AD53" s="55"/>
      <c r="AE53" s="55"/>
      <c r="AF53" s="480"/>
      <c r="AG53" s="481"/>
      <c r="AH53" s="477"/>
      <c r="AI53" s="476"/>
      <c r="AJ53" s="476"/>
      <c r="AK53" s="476"/>
      <c r="AL53" s="477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477"/>
    </row>
    <row r="54" spans="1:50" s="14" customFormat="1" ht="90.75" customHeight="1" x14ac:dyDescent="0.2">
      <c r="B54" s="55"/>
      <c r="C54" s="473"/>
      <c r="D54" s="137"/>
      <c r="E54" s="50"/>
      <c r="F54" s="333"/>
      <c r="G54" s="334"/>
      <c r="H54" s="334"/>
      <c r="I54" s="482"/>
      <c r="J54" s="484"/>
      <c r="K54" s="196"/>
      <c r="L54" s="476"/>
      <c r="M54" s="477"/>
      <c r="N54" s="476"/>
      <c r="O54" s="476"/>
      <c r="P54" s="476"/>
      <c r="Q54" s="477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477"/>
      <c r="AD54" s="55"/>
      <c r="AE54" s="55"/>
      <c r="AF54" s="480"/>
      <c r="AG54" s="481"/>
      <c r="AH54" s="477"/>
      <c r="AI54" s="476"/>
      <c r="AJ54" s="476"/>
      <c r="AK54" s="476"/>
      <c r="AL54" s="477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477"/>
    </row>
    <row r="55" spans="1:50" s="14" customFormat="1" ht="90.75" customHeight="1" x14ac:dyDescent="0.2">
      <c r="B55" s="55"/>
      <c r="C55" s="473"/>
      <c r="D55" s="137"/>
      <c r="E55" s="50"/>
      <c r="F55" s="333"/>
      <c r="G55" s="334"/>
      <c r="H55" s="334"/>
      <c r="I55" s="482"/>
      <c r="J55" s="484"/>
      <c r="K55" s="196"/>
      <c r="L55" s="476"/>
      <c r="M55" s="477"/>
      <c r="N55" s="476"/>
      <c r="O55" s="476"/>
      <c r="P55" s="476"/>
      <c r="Q55" s="477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477"/>
      <c r="AD55" s="55"/>
      <c r="AE55" s="55"/>
      <c r="AF55" s="480"/>
      <c r="AG55" s="481"/>
      <c r="AH55" s="477"/>
      <c r="AI55" s="476"/>
      <c r="AJ55" s="476"/>
      <c r="AK55" s="476"/>
      <c r="AL55" s="477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477"/>
    </row>
    <row r="56" spans="1:50" s="14" customFormat="1" ht="90.75" customHeight="1" x14ac:dyDescent="0.2">
      <c r="B56" s="55"/>
      <c r="C56" s="473"/>
      <c r="D56" s="137"/>
      <c r="E56" s="50"/>
      <c r="F56" s="333"/>
      <c r="G56" s="334"/>
      <c r="H56" s="334"/>
      <c r="I56" s="482"/>
      <c r="J56" s="484"/>
      <c r="K56" s="196"/>
      <c r="L56" s="476"/>
      <c r="M56" s="477"/>
      <c r="N56" s="476"/>
      <c r="O56" s="476"/>
      <c r="P56" s="476"/>
      <c r="Q56" s="477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477"/>
      <c r="AD56" s="55"/>
      <c r="AE56" s="55"/>
      <c r="AF56" s="480"/>
      <c r="AG56" s="481"/>
      <c r="AH56" s="477"/>
      <c r="AI56" s="476"/>
      <c r="AJ56" s="476"/>
      <c r="AK56" s="476"/>
      <c r="AL56" s="477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477"/>
    </row>
    <row r="57" spans="1:50" s="14" customFormat="1" ht="90.75" customHeight="1" x14ac:dyDescent="0.2">
      <c r="B57" s="55"/>
      <c r="C57" s="473"/>
      <c r="D57" s="137"/>
      <c r="E57" s="50"/>
      <c r="F57" s="333"/>
      <c r="G57" s="334"/>
      <c r="H57" s="334"/>
      <c r="I57" s="482"/>
      <c r="J57" s="484"/>
      <c r="K57" s="196"/>
      <c r="L57" s="476"/>
      <c r="M57" s="477"/>
      <c r="N57" s="476"/>
      <c r="O57" s="476"/>
      <c r="P57" s="476"/>
      <c r="Q57" s="477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477"/>
      <c r="AD57" s="55"/>
      <c r="AE57" s="55"/>
      <c r="AF57" s="480"/>
      <c r="AG57" s="481"/>
      <c r="AH57" s="477"/>
      <c r="AI57" s="476"/>
      <c r="AJ57" s="476"/>
      <c r="AK57" s="476"/>
      <c r="AL57" s="477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477"/>
    </row>
    <row r="58" spans="1:50" s="14" customFormat="1" ht="90.75" customHeight="1" x14ac:dyDescent="0.2">
      <c r="B58" s="55"/>
      <c r="C58" s="473"/>
      <c r="D58" s="137"/>
      <c r="E58" s="50"/>
      <c r="F58" s="333"/>
      <c r="G58" s="334"/>
      <c r="H58" s="334"/>
      <c r="I58" s="482"/>
      <c r="J58" s="484"/>
      <c r="K58" s="196"/>
      <c r="L58" s="476"/>
      <c r="M58" s="477"/>
      <c r="N58" s="476"/>
      <c r="O58" s="476"/>
      <c r="P58" s="476"/>
      <c r="Q58" s="477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477"/>
      <c r="AD58" s="55"/>
      <c r="AE58" s="55"/>
      <c r="AF58" s="480"/>
      <c r="AG58" s="481"/>
      <c r="AH58" s="477"/>
      <c r="AI58" s="476"/>
      <c r="AJ58" s="476"/>
      <c r="AK58" s="476"/>
      <c r="AL58" s="477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477"/>
    </row>
    <row r="59" spans="1:50" s="14" customFormat="1" ht="90.75" customHeight="1" x14ac:dyDescent="0.2">
      <c r="B59" s="55"/>
      <c r="C59" s="473"/>
      <c r="D59" s="137"/>
      <c r="E59" s="50"/>
      <c r="F59" s="333"/>
      <c r="G59" s="334"/>
      <c r="H59" s="334"/>
      <c r="I59" s="482"/>
      <c r="J59" s="484"/>
      <c r="K59" s="196"/>
      <c r="L59" s="476"/>
      <c r="M59" s="477"/>
      <c r="N59" s="476"/>
      <c r="O59" s="476"/>
      <c r="P59" s="476"/>
      <c r="Q59" s="477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477"/>
      <c r="AD59" s="55"/>
      <c r="AE59" s="55"/>
      <c r="AF59" s="480"/>
      <c r="AG59" s="481"/>
      <c r="AH59" s="477"/>
      <c r="AI59" s="476"/>
      <c r="AJ59" s="476"/>
      <c r="AK59" s="476"/>
      <c r="AL59" s="477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477"/>
    </row>
    <row r="60" spans="1:50" s="463" customFormat="1" ht="90.75" customHeight="1" x14ac:dyDescent="0.2">
      <c r="A60" s="14"/>
      <c r="B60" s="55"/>
      <c r="C60" s="473"/>
      <c r="D60" s="137"/>
      <c r="E60" s="50"/>
      <c r="F60" s="333"/>
      <c r="G60" s="334"/>
      <c r="H60" s="334"/>
      <c r="I60" s="482"/>
      <c r="J60" s="484"/>
      <c r="K60" s="196"/>
      <c r="L60" s="476"/>
      <c r="M60" s="477"/>
      <c r="N60" s="476"/>
      <c r="O60" s="476"/>
      <c r="P60" s="476"/>
      <c r="Q60" s="477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477"/>
      <c r="AD60" s="55"/>
      <c r="AE60" s="55"/>
      <c r="AF60" s="480"/>
      <c r="AG60" s="481"/>
      <c r="AH60" s="477"/>
      <c r="AI60" s="476"/>
      <c r="AJ60" s="476"/>
      <c r="AK60" s="476"/>
      <c r="AL60" s="477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477"/>
    </row>
    <row r="61" spans="1:50" s="463" customFormat="1" ht="90.75" customHeight="1" x14ac:dyDescent="0.2">
      <c r="A61" s="14"/>
      <c r="B61" s="55"/>
      <c r="C61" s="473"/>
      <c r="D61" s="137"/>
      <c r="E61" s="50"/>
      <c r="F61" s="333"/>
      <c r="G61" s="334"/>
      <c r="H61" s="334"/>
      <c r="I61" s="482"/>
      <c r="J61" s="484"/>
      <c r="K61" s="196"/>
      <c r="L61" s="476"/>
      <c r="M61" s="477"/>
      <c r="N61" s="476"/>
      <c r="O61" s="476"/>
      <c r="P61" s="476"/>
      <c r="Q61" s="477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477"/>
      <c r="AD61" s="55"/>
      <c r="AE61" s="55"/>
      <c r="AF61" s="480"/>
      <c r="AG61" s="481"/>
      <c r="AH61" s="477"/>
      <c r="AI61" s="476"/>
      <c r="AJ61" s="476"/>
      <c r="AK61" s="476"/>
      <c r="AL61" s="477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477"/>
    </row>
    <row r="62" spans="1:50" s="463" customFormat="1" ht="90.75" customHeight="1" x14ac:dyDescent="0.2">
      <c r="A62" s="14"/>
      <c r="B62" s="55"/>
      <c r="C62" s="473"/>
      <c r="D62" s="137"/>
      <c r="E62" s="50"/>
      <c r="F62" s="333"/>
      <c r="G62" s="334"/>
      <c r="H62" s="334"/>
      <c r="I62" s="482"/>
      <c r="J62" s="484"/>
      <c r="K62" s="196"/>
      <c r="L62" s="476"/>
      <c r="M62" s="477"/>
      <c r="N62" s="476"/>
      <c r="O62" s="476"/>
      <c r="P62" s="476"/>
      <c r="Q62" s="477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477"/>
      <c r="AD62" s="55"/>
      <c r="AE62" s="55"/>
      <c r="AF62" s="480"/>
      <c r="AG62" s="481"/>
      <c r="AH62" s="477"/>
      <c r="AI62" s="476"/>
      <c r="AJ62" s="476"/>
      <c r="AK62" s="476"/>
      <c r="AL62" s="477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477"/>
    </row>
    <row r="63" spans="1:50" s="463" customFormat="1" ht="90.75" customHeight="1" x14ac:dyDescent="0.2">
      <c r="A63" s="14"/>
      <c r="B63" s="55"/>
      <c r="C63" s="473"/>
      <c r="D63" s="137"/>
      <c r="E63" s="50"/>
      <c r="F63" s="333"/>
      <c r="G63" s="334"/>
      <c r="H63" s="334"/>
      <c r="I63" s="482"/>
      <c r="J63" s="484"/>
      <c r="K63" s="196"/>
      <c r="L63" s="476"/>
      <c r="M63" s="477"/>
      <c r="N63" s="476"/>
      <c r="O63" s="476"/>
      <c r="P63" s="476"/>
      <c r="Q63" s="477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477"/>
      <c r="AD63" s="55"/>
      <c r="AE63" s="55"/>
      <c r="AF63" s="480"/>
      <c r="AG63" s="481"/>
      <c r="AH63" s="477"/>
      <c r="AI63" s="476"/>
      <c r="AJ63" s="476"/>
      <c r="AK63" s="476"/>
      <c r="AL63" s="477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477"/>
    </row>
    <row r="64" spans="1:50" s="14" customFormat="1" ht="90.75" customHeight="1" x14ac:dyDescent="0.2">
      <c r="B64" s="55"/>
      <c r="C64" s="473"/>
      <c r="D64" s="137"/>
      <c r="E64" s="50"/>
      <c r="F64" s="333"/>
      <c r="G64" s="334"/>
      <c r="H64" s="334"/>
      <c r="I64" s="482"/>
      <c r="J64" s="484"/>
      <c r="K64" s="196"/>
      <c r="L64" s="476"/>
      <c r="M64" s="477"/>
      <c r="N64" s="476"/>
      <c r="O64" s="476"/>
      <c r="P64" s="476"/>
      <c r="Q64" s="477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477"/>
      <c r="AD64" s="55"/>
      <c r="AE64" s="55"/>
      <c r="AF64" s="480"/>
      <c r="AG64" s="481"/>
      <c r="AH64" s="477"/>
      <c r="AI64" s="476"/>
      <c r="AJ64" s="476"/>
      <c r="AK64" s="476"/>
      <c r="AL64" s="477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477"/>
    </row>
    <row r="65" spans="1:50" s="14" customFormat="1" ht="90.75" customHeight="1" x14ac:dyDescent="0.2">
      <c r="B65" s="55"/>
      <c r="C65" s="473"/>
      <c r="D65" s="137"/>
      <c r="E65" s="50"/>
      <c r="F65" s="333"/>
      <c r="G65" s="334"/>
      <c r="H65" s="334"/>
      <c r="I65" s="482"/>
      <c r="J65" s="484"/>
      <c r="K65" s="196"/>
      <c r="L65" s="476"/>
      <c r="M65" s="477"/>
      <c r="N65" s="476"/>
      <c r="O65" s="476"/>
      <c r="P65" s="476"/>
      <c r="Q65" s="477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477"/>
      <c r="AD65" s="55"/>
      <c r="AE65" s="55"/>
      <c r="AF65" s="480"/>
      <c r="AG65" s="481"/>
      <c r="AH65" s="477"/>
      <c r="AI65" s="476"/>
      <c r="AJ65" s="476"/>
      <c r="AK65" s="476"/>
      <c r="AL65" s="477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477"/>
    </row>
    <row r="66" spans="1:50" s="14" customFormat="1" ht="90.75" customHeight="1" x14ac:dyDescent="0.2">
      <c r="B66" s="55"/>
      <c r="C66" s="473"/>
      <c r="D66" s="137"/>
      <c r="E66" s="50"/>
      <c r="F66" s="333"/>
      <c r="G66" s="334"/>
      <c r="H66" s="334"/>
      <c r="I66" s="482"/>
      <c r="J66" s="484"/>
      <c r="K66" s="196"/>
      <c r="L66" s="476"/>
      <c r="M66" s="477"/>
      <c r="N66" s="476"/>
      <c r="O66" s="476"/>
      <c r="P66" s="476"/>
      <c r="Q66" s="477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477"/>
      <c r="AD66" s="55"/>
      <c r="AE66" s="55"/>
      <c r="AF66" s="480"/>
      <c r="AG66" s="481"/>
      <c r="AH66" s="477"/>
      <c r="AI66" s="476"/>
      <c r="AJ66" s="476"/>
      <c r="AK66" s="476"/>
      <c r="AL66" s="477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477"/>
    </row>
    <row r="67" spans="1:50" s="14" customFormat="1" ht="90.75" customHeight="1" x14ac:dyDescent="0.2">
      <c r="B67" s="55"/>
      <c r="C67" s="473"/>
      <c r="D67" s="137"/>
      <c r="E67" s="50"/>
      <c r="F67" s="333"/>
      <c r="G67" s="334"/>
      <c r="H67" s="334"/>
      <c r="I67" s="482"/>
      <c r="J67" s="484"/>
      <c r="K67" s="196"/>
      <c r="L67" s="476"/>
      <c r="M67" s="477"/>
      <c r="N67" s="476"/>
      <c r="O67" s="476"/>
      <c r="P67" s="476"/>
      <c r="Q67" s="477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477"/>
      <c r="AD67" s="55"/>
      <c r="AE67" s="55"/>
      <c r="AF67" s="480"/>
      <c r="AG67" s="481"/>
      <c r="AH67" s="477"/>
      <c r="AI67" s="476"/>
      <c r="AJ67" s="476"/>
      <c r="AK67" s="476"/>
      <c r="AL67" s="477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477"/>
    </row>
    <row r="68" spans="1:50" s="463" customFormat="1" ht="95.25" customHeight="1" x14ac:dyDescent="0.2">
      <c r="A68" s="14"/>
      <c r="B68" s="55"/>
      <c r="C68" s="473"/>
      <c r="D68" s="137"/>
      <c r="E68" s="50"/>
      <c r="F68" s="333"/>
      <c r="G68" s="334"/>
      <c r="H68" s="334"/>
      <c r="I68" s="482"/>
      <c r="J68" s="484"/>
      <c r="K68" s="196"/>
      <c r="L68" s="476"/>
      <c r="M68" s="477"/>
      <c r="N68" s="476"/>
      <c r="O68" s="476"/>
      <c r="P68" s="476"/>
      <c r="Q68" s="477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477"/>
      <c r="AD68" s="55"/>
      <c r="AE68" s="55"/>
      <c r="AF68" s="480"/>
      <c r="AG68" s="481"/>
      <c r="AH68" s="477"/>
      <c r="AI68" s="476"/>
      <c r="AJ68" s="476"/>
      <c r="AK68" s="476"/>
      <c r="AL68" s="477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477"/>
    </row>
    <row r="69" spans="1:50" s="463" customFormat="1" ht="95.25" customHeight="1" x14ac:dyDescent="0.2">
      <c r="A69" s="14"/>
      <c r="B69" s="55"/>
      <c r="C69" s="473"/>
      <c r="D69" s="137"/>
      <c r="E69" s="50"/>
      <c r="F69" s="333"/>
      <c r="G69" s="334"/>
      <c r="H69" s="334"/>
      <c r="I69" s="482"/>
      <c r="J69" s="484"/>
      <c r="K69" s="196"/>
      <c r="L69" s="476"/>
      <c r="M69" s="477"/>
      <c r="N69" s="476"/>
      <c r="O69" s="476"/>
      <c r="P69" s="476"/>
      <c r="Q69" s="477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477"/>
      <c r="AD69" s="55"/>
      <c r="AE69" s="55"/>
      <c r="AF69" s="480"/>
      <c r="AG69" s="481"/>
      <c r="AH69" s="477"/>
      <c r="AI69" s="476"/>
      <c r="AJ69" s="476"/>
      <c r="AK69" s="476"/>
      <c r="AL69" s="477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477"/>
    </row>
    <row r="70" spans="1:50" s="463" customFormat="1" ht="95.25" customHeight="1" x14ac:dyDescent="0.2">
      <c r="A70" s="14"/>
      <c r="B70" s="55"/>
      <c r="C70" s="473"/>
      <c r="D70" s="137"/>
      <c r="E70" s="50"/>
      <c r="F70" s="333"/>
      <c r="G70" s="334"/>
      <c r="H70" s="334"/>
      <c r="I70" s="482"/>
      <c r="J70" s="484"/>
      <c r="K70" s="196"/>
      <c r="L70" s="476"/>
      <c r="M70" s="477"/>
      <c r="N70" s="476"/>
      <c r="O70" s="476"/>
      <c r="P70" s="476"/>
      <c r="Q70" s="477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477"/>
      <c r="AD70" s="55"/>
      <c r="AE70" s="55"/>
      <c r="AF70" s="480"/>
      <c r="AG70" s="481"/>
      <c r="AH70" s="477"/>
      <c r="AI70" s="476"/>
      <c r="AJ70" s="476"/>
      <c r="AK70" s="476"/>
      <c r="AL70" s="477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477"/>
    </row>
    <row r="71" spans="1:50" s="14" customFormat="1" ht="95.25" customHeight="1" x14ac:dyDescent="0.2">
      <c r="B71" s="55"/>
      <c r="C71" s="473"/>
      <c r="D71" s="137"/>
      <c r="E71" s="50"/>
      <c r="F71" s="333"/>
      <c r="G71" s="334"/>
      <c r="H71" s="334"/>
      <c r="I71" s="482"/>
      <c r="J71" s="484"/>
      <c r="K71" s="196"/>
      <c r="L71" s="476"/>
      <c r="M71" s="477"/>
      <c r="N71" s="476"/>
      <c r="O71" s="476"/>
      <c r="P71" s="476"/>
      <c r="Q71" s="477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477"/>
      <c r="AD71" s="55"/>
      <c r="AE71" s="55"/>
      <c r="AF71" s="480"/>
      <c r="AG71" s="481"/>
      <c r="AH71" s="477"/>
      <c r="AI71" s="476"/>
      <c r="AJ71" s="476"/>
      <c r="AK71" s="476"/>
      <c r="AL71" s="477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477"/>
    </row>
    <row r="72" spans="1:50" s="14" customFormat="1" ht="95.25" customHeight="1" x14ac:dyDescent="0.2">
      <c r="B72" s="55"/>
      <c r="C72" s="473"/>
      <c r="D72" s="137"/>
      <c r="E72" s="50"/>
      <c r="F72" s="333"/>
      <c r="G72" s="334"/>
      <c r="H72" s="334"/>
      <c r="I72" s="485"/>
      <c r="J72" s="484"/>
      <c r="K72" s="196"/>
      <c r="L72" s="476"/>
      <c r="M72" s="477"/>
      <c r="N72" s="476"/>
      <c r="O72" s="476"/>
      <c r="P72" s="476"/>
      <c r="Q72" s="477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477"/>
      <c r="AD72" s="55"/>
      <c r="AE72" s="55"/>
      <c r="AF72" s="480"/>
      <c r="AG72" s="481"/>
      <c r="AH72" s="477"/>
      <c r="AI72" s="476"/>
      <c r="AJ72" s="476"/>
      <c r="AK72" s="476"/>
      <c r="AL72" s="477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477"/>
    </row>
    <row r="73" spans="1:50" s="463" customFormat="1" ht="95.25" customHeight="1" x14ac:dyDescent="0.2">
      <c r="A73" s="14"/>
      <c r="B73" s="55"/>
      <c r="C73" s="473"/>
      <c r="D73" s="137"/>
      <c r="E73" s="50"/>
      <c r="F73" s="333"/>
      <c r="G73" s="334"/>
      <c r="H73" s="334"/>
      <c r="I73" s="474"/>
      <c r="J73" s="484"/>
      <c r="K73" s="196"/>
      <c r="L73" s="476"/>
      <c r="M73" s="477"/>
      <c r="N73" s="476"/>
      <c r="O73" s="476"/>
      <c r="P73" s="476"/>
      <c r="Q73" s="477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477"/>
      <c r="AD73" s="55"/>
      <c r="AE73" s="55"/>
      <c r="AF73" s="486"/>
      <c r="AG73" s="481"/>
      <c r="AH73" s="477"/>
      <c r="AI73" s="476"/>
      <c r="AJ73" s="476"/>
      <c r="AK73" s="476"/>
      <c r="AL73" s="477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477"/>
    </row>
    <row r="74" spans="1:50" s="14" customFormat="1" ht="95.25" customHeight="1" x14ac:dyDescent="0.2">
      <c r="B74" s="55"/>
      <c r="C74" s="473"/>
      <c r="D74" s="137"/>
      <c r="E74" s="50"/>
      <c r="F74" s="333"/>
      <c r="G74" s="334"/>
      <c r="H74" s="334"/>
      <c r="I74" s="482"/>
      <c r="J74" s="484"/>
      <c r="K74" s="196"/>
      <c r="L74" s="476"/>
      <c r="M74" s="477"/>
      <c r="N74" s="476"/>
      <c r="O74" s="476"/>
      <c r="P74" s="476"/>
      <c r="Q74" s="477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477"/>
      <c r="AD74" s="55"/>
      <c r="AE74" s="55"/>
      <c r="AF74" s="486"/>
      <c r="AG74" s="481"/>
      <c r="AH74" s="477"/>
      <c r="AI74" s="476"/>
      <c r="AJ74" s="476"/>
      <c r="AK74" s="476"/>
      <c r="AL74" s="477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477"/>
    </row>
    <row r="75" spans="1:50" s="14" customFormat="1" ht="95.1" customHeight="1" x14ac:dyDescent="0.2">
      <c r="B75" s="55"/>
      <c r="C75" s="473"/>
      <c r="D75" s="137"/>
      <c r="E75" s="50"/>
      <c r="F75" s="333"/>
      <c r="G75" s="334"/>
      <c r="H75" s="334"/>
      <c r="I75" s="482"/>
      <c r="J75" s="484"/>
      <c r="K75" s="196"/>
      <c r="L75" s="476"/>
      <c r="M75" s="477"/>
      <c r="N75" s="476"/>
      <c r="O75" s="476"/>
      <c r="P75" s="476"/>
      <c r="Q75" s="477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477"/>
      <c r="AD75" s="55"/>
      <c r="AE75" s="55"/>
      <c r="AF75" s="486"/>
      <c r="AG75" s="481"/>
      <c r="AH75" s="477"/>
      <c r="AI75" s="476"/>
      <c r="AJ75" s="476"/>
      <c r="AK75" s="476"/>
      <c r="AL75" s="477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477"/>
    </row>
    <row r="76" spans="1:50" s="463" customFormat="1" ht="95.1" customHeight="1" x14ac:dyDescent="0.2">
      <c r="A76" s="14"/>
      <c r="B76" s="55"/>
      <c r="C76" s="473"/>
      <c r="D76" s="137"/>
      <c r="E76" s="50"/>
      <c r="F76" s="333"/>
      <c r="G76" s="334"/>
      <c r="H76" s="334"/>
      <c r="I76" s="482"/>
      <c r="J76" s="484"/>
      <c r="K76" s="196"/>
      <c r="L76" s="476"/>
      <c r="M76" s="477"/>
      <c r="N76" s="476"/>
      <c r="O76" s="476"/>
      <c r="P76" s="476"/>
      <c r="Q76" s="477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477"/>
      <c r="AD76" s="55"/>
      <c r="AE76" s="55"/>
      <c r="AF76" s="486"/>
      <c r="AG76" s="481"/>
      <c r="AH76" s="477"/>
      <c r="AI76" s="476"/>
      <c r="AJ76" s="476"/>
      <c r="AK76" s="476"/>
      <c r="AL76" s="477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477"/>
    </row>
    <row r="77" spans="1:50" s="463" customFormat="1" ht="95.1" customHeight="1" x14ac:dyDescent="0.2">
      <c r="A77" s="14"/>
      <c r="B77" s="55"/>
      <c r="C77" s="473"/>
      <c r="D77" s="137"/>
      <c r="E77" s="50"/>
      <c r="F77" s="333"/>
      <c r="G77" s="334"/>
      <c r="H77" s="334"/>
      <c r="I77" s="482"/>
      <c r="J77" s="484"/>
      <c r="K77" s="196"/>
      <c r="L77" s="476"/>
      <c r="M77" s="477"/>
      <c r="N77" s="476"/>
      <c r="O77" s="476"/>
      <c r="P77" s="476"/>
      <c r="Q77" s="477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477"/>
      <c r="AD77" s="55"/>
      <c r="AE77" s="55"/>
      <c r="AF77" s="486"/>
      <c r="AG77" s="481"/>
      <c r="AH77" s="477"/>
      <c r="AI77" s="476"/>
      <c r="AJ77" s="476"/>
      <c r="AK77" s="476"/>
      <c r="AL77" s="477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477"/>
    </row>
    <row r="78" spans="1:50" s="14" customFormat="1" ht="95.1" customHeight="1" x14ac:dyDescent="0.2">
      <c r="B78" s="55"/>
      <c r="C78" s="473"/>
      <c r="D78" s="137"/>
      <c r="E78" s="50"/>
      <c r="F78" s="333"/>
      <c r="G78" s="334"/>
      <c r="H78" s="334"/>
      <c r="I78" s="482"/>
      <c r="J78" s="484"/>
      <c r="K78" s="196"/>
      <c r="L78" s="476"/>
      <c r="M78" s="477"/>
      <c r="N78" s="476"/>
      <c r="O78" s="476"/>
      <c r="P78" s="476"/>
      <c r="Q78" s="477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477"/>
      <c r="AD78" s="55"/>
      <c r="AE78" s="55"/>
      <c r="AF78" s="486"/>
      <c r="AG78" s="481"/>
      <c r="AH78" s="477"/>
      <c r="AI78" s="476"/>
      <c r="AJ78" s="476"/>
      <c r="AK78" s="476"/>
      <c r="AL78" s="477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477"/>
    </row>
    <row r="79" spans="1:50" s="14" customFormat="1" ht="95.1" customHeight="1" x14ac:dyDescent="0.2">
      <c r="B79" s="55"/>
      <c r="C79" s="55"/>
      <c r="D79" s="137"/>
      <c r="E79" s="50"/>
      <c r="F79" s="333"/>
      <c r="G79" s="334"/>
      <c r="H79" s="334"/>
      <c r="I79" s="482"/>
      <c r="J79" s="484"/>
      <c r="K79" s="196"/>
      <c r="L79" s="476"/>
      <c r="M79" s="477"/>
      <c r="N79" s="476"/>
      <c r="O79" s="476"/>
      <c r="P79" s="476"/>
      <c r="Q79" s="477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477"/>
      <c r="AD79" s="55"/>
      <c r="AE79" s="55"/>
      <c r="AF79" s="486"/>
      <c r="AG79" s="481"/>
      <c r="AH79" s="477"/>
      <c r="AI79" s="476"/>
      <c r="AJ79" s="476"/>
      <c r="AK79" s="476"/>
      <c r="AL79" s="477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477"/>
    </row>
    <row r="80" spans="1:50" x14ac:dyDescent="0.2"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</row>
  </sheetData>
  <autoFilter ref="A14:AP80"/>
  <mergeCells count="36"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8:HK46"/>
  <sheetViews>
    <sheetView topLeftCell="K35" zoomScale="91" zoomScaleNormal="100" workbookViewId="0">
      <selection activeCell="M35" sqref="M35"/>
    </sheetView>
  </sheetViews>
  <sheetFormatPr baseColWidth="10" defaultColWidth="12.42578125" defaultRowHeight="15" x14ac:dyDescent="0.25"/>
  <cols>
    <col min="1" max="1" width="1.7109375" style="490" customWidth="1"/>
    <col min="2" max="2" width="4.5703125" style="490" customWidth="1"/>
    <col min="3" max="3" width="14.42578125" style="490" customWidth="1"/>
    <col min="4" max="4" width="8.42578125" style="490" customWidth="1"/>
    <col min="5" max="5" width="13.85546875" style="490" customWidth="1"/>
    <col min="6" max="6" width="49.140625" style="490" bestFit="1" customWidth="1"/>
    <col min="7" max="7" width="25.85546875" style="542" customWidth="1"/>
    <col min="8" max="8" width="15.28515625" style="542" customWidth="1"/>
    <col min="9" max="9" width="32.7109375" style="542" customWidth="1"/>
    <col min="10" max="10" width="13.5703125" style="490" customWidth="1"/>
    <col min="11" max="11" width="22.28515625" style="490" customWidth="1"/>
    <col min="12" max="12" width="20.7109375" style="490" customWidth="1"/>
    <col min="13" max="13" width="19.42578125" style="490" customWidth="1"/>
    <col min="14" max="14" width="14.140625" style="490" customWidth="1"/>
    <col min="15" max="15" width="16.140625" style="490" customWidth="1"/>
    <col min="16" max="16" width="15.85546875" style="490" customWidth="1"/>
    <col min="17" max="17" width="21.5703125" style="490" customWidth="1"/>
    <col min="18" max="18" width="16.42578125" style="490" customWidth="1"/>
    <col min="19" max="20" width="9.85546875" style="490" customWidth="1"/>
    <col min="21" max="21" width="8.140625" style="490" customWidth="1"/>
    <col min="22" max="22" width="9" style="490" customWidth="1"/>
    <col min="23" max="23" width="16.7109375" style="490" customWidth="1"/>
    <col min="24" max="25" width="8" style="490" customWidth="1"/>
    <col min="26" max="26" width="6.85546875" style="490" customWidth="1"/>
    <col min="27" max="27" width="7.5703125" style="490" customWidth="1"/>
    <col min="28" max="29" width="19.28515625" style="490" customWidth="1"/>
    <col min="30" max="30" width="12.5703125" style="490" customWidth="1"/>
    <col min="31" max="31" width="14.140625" style="490" customWidth="1"/>
    <col min="32" max="32" width="17" style="490" customWidth="1"/>
    <col min="33" max="33" width="18.42578125" style="490" customWidth="1"/>
    <col min="34" max="45" width="12.42578125" style="490"/>
    <col min="46" max="46" width="15.5703125" style="490" bestFit="1" customWidth="1"/>
    <col min="47" max="50" width="12.42578125" style="490"/>
    <col min="51" max="219" width="12.42578125" style="489"/>
    <col min="220" max="16384" width="12.42578125" style="490"/>
  </cols>
  <sheetData>
    <row r="8" spans="2:219" ht="12.75" customHeight="1" x14ac:dyDescent="0.25">
      <c r="B8" s="487"/>
      <c r="C8" s="749" t="s">
        <v>0</v>
      </c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749"/>
      <c r="T8" s="749"/>
      <c r="U8" s="749"/>
      <c r="V8" s="749"/>
      <c r="W8" s="749"/>
      <c r="X8" s="749"/>
      <c r="Y8" s="749"/>
      <c r="Z8" s="749"/>
      <c r="AA8" s="749"/>
      <c r="AB8" s="749"/>
      <c r="AC8" s="749"/>
      <c r="AD8" s="488"/>
      <c r="AE8" s="488"/>
      <c r="AF8" s="487"/>
      <c r="AG8" s="489"/>
      <c r="AH8" s="489"/>
      <c r="AI8" s="489"/>
      <c r="AJ8" s="489"/>
      <c r="AK8" s="489"/>
      <c r="AL8" s="489"/>
      <c r="AM8" s="489"/>
      <c r="AN8" s="489"/>
      <c r="AO8" s="489"/>
      <c r="AP8" s="489"/>
    </row>
    <row r="9" spans="2:219" ht="12.75" customHeight="1" x14ac:dyDescent="0.25">
      <c r="B9" s="487"/>
      <c r="C9" s="749" t="s">
        <v>1</v>
      </c>
      <c r="D9" s="749"/>
      <c r="E9" s="749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49"/>
      <c r="X9" s="749"/>
      <c r="Y9" s="749"/>
      <c r="Z9" s="749"/>
      <c r="AA9" s="749"/>
      <c r="AB9" s="749"/>
      <c r="AC9" s="749"/>
      <c r="AD9" s="488"/>
      <c r="AE9" s="488"/>
      <c r="AF9" s="487"/>
      <c r="AG9" s="489"/>
      <c r="AH9" s="489"/>
      <c r="AI9" s="489"/>
      <c r="AJ9" s="489"/>
      <c r="AK9" s="489"/>
      <c r="AL9" s="489"/>
      <c r="AM9" s="489"/>
      <c r="AN9" s="489"/>
      <c r="AO9" s="489"/>
      <c r="AP9" s="489"/>
    </row>
    <row r="10" spans="2:219" x14ac:dyDescent="0.25">
      <c r="B10" s="487"/>
      <c r="C10" s="488"/>
      <c r="D10" s="488"/>
      <c r="E10" s="488"/>
      <c r="F10" s="488"/>
      <c r="G10" s="491"/>
      <c r="H10" s="491"/>
      <c r="I10" s="491"/>
      <c r="J10" s="488"/>
      <c r="K10" s="488"/>
      <c r="L10" s="492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7"/>
      <c r="AG10" s="493"/>
      <c r="AH10" s="493"/>
    </row>
    <row r="11" spans="2:219" ht="45" customHeight="1" x14ac:dyDescent="0.25">
      <c r="B11" s="487"/>
      <c r="C11" s="750" t="s">
        <v>39</v>
      </c>
      <c r="D11" s="750"/>
      <c r="E11" s="750"/>
      <c r="F11" s="494" t="s">
        <v>40</v>
      </c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87"/>
      <c r="AG11" s="493"/>
      <c r="AH11" s="493"/>
    </row>
    <row r="12" spans="2:219" s="498" customFormat="1" ht="27.75" customHeight="1" x14ac:dyDescent="0.2">
      <c r="B12" s="751" t="s">
        <v>2</v>
      </c>
      <c r="C12" s="752"/>
      <c r="D12" s="752"/>
      <c r="E12" s="752"/>
      <c r="F12" s="752"/>
      <c r="G12" s="752"/>
      <c r="H12" s="495"/>
      <c r="I12" s="495"/>
      <c r="J12" s="496"/>
      <c r="K12" s="747" t="s">
        <v>3</v>
      </c>
      <c r="L12" s="743" t="s">
        <v>4</v>
      </c>
      <c r="M12" s="741" t="s">
        <v>38</v>
      </c>
      <c r="N12" s="742"/>
      <c r="O12" s="742"/>
      <c r="P12" s="742"/>
      <c r="Q12" s="742"/>
      <c r="R12" s="742"/>
      <c r="S12" s="742"/>
      <c r="T12" s="742"/>
      <c r="U12" s="742"/>
      <c r="V12" s="742"/>
      <c r="W12" s="742"/>
      <c r="X12" s="742"/>
      <c r="Y12" s="742"/>
      <c r="Z12" s="742"/>
      <c r="AA12" s="742"/>
      <c r="AB12" s="742"/>
      <c r="AC12" s="742"/>
      <c r="AD12" s="741" t="s">
        <v>5</v>
      </c>
      <c r="AE12" s="742"/>
      <c r="AF12" s="742"/>
      <c r="AG12" s="743" t="s">
        <v>35</v>
      </c>
      <c r="AH12" s="741" t="s">
        <v>36</v>
      </c>
      <c r="AI12" s="742"/>
      <c r="AJ12" s="742"/>
      <c r="AK12" s="742"/>
      <c r="AL12" s="742"/>
      <c r="AM12" s="742"/>
      <c r="AN12" s="742"/>
      <c r="AO12" s="742"/>
      <c r="AP12" s="742"/>
      <c r="AQ12" s="742"/>
      <c r="AR12" s="742"/>
      <c r="AS12" s="742"/>
      <c r="AT12" s="742"/>
      <c r="AU12" s="742"/>
      <c r="AV12" s="742"/>
      <c r="AW12" s="742"/>
      <c r="AX12" s="746"/>
      <c r="AY12" s="497"/>
      <c r="AZ12" s="497"/>
      <c r="BA12" s="497"/>
      <c r="BB12" s="497"/>
      <c r="BC12" s="497"/>
      <c r="BD12" s="497"/>
      <c r="BE12" s="497"/>
      <c r="BF12" s="497"/>
      <c r="BG12" s="497"/>
      <c r="BH12" s="497"/>
      <c r="BI12" s="497"/>
      <c r="BJ12" s="497"/>
      <c r="BK12" s="497"/>
      <c r="BL12" s="497"/>
      <c r="BM12" s="497"/>
      <c r="BN12" s="497"/>
      <c r="BO12" s="497"/>
      <c r="BP12" s="497"/>
      <c r="BQ12" s="497"/>
      <c r="BR12" s="497"/>
      <c r="BS12" s="497"/>
      <c r="BT12" s="497"/>
      <c r="BU12" s="497"/>
      <c r="BV12" s="497"/>
      <c r="BW12" s="497"/>
      <c r="BX12" s="497"/>
      <c r="BY12" s="497"/>
      <c r="BZ12" s="497"/>
      <c r="CA12" s="497"/>
      <c r="CB12" s="497"/>
      <c r="CC12" s="497"/>
      <c r="CD12" s="497"/>
      <c r="CE12" s="497"/>
      <c r="CF12" s="497"/>
      <c r="CG12" s="497"/>
      <c r="CH12" s="497"/>
      <c r="CI12" s="497"/>
      <c r="CJ12" s="497"/>
      <c r="CK12" s="497"/>
      <c r="CL12" s="497"/>
      <c r="CM12" s="497"/>
      <c r="CN12" s="497"/>
      <c r="CO12" s="497"/>
      <c r="CP12" s="497"/>
      <c r="CQ12" s="497"/>
      <c r="CR12" s="497"/>
      <c r="CS12" s="497"/>
      <c r="CT12" s="497"/>
      <c r="CU12" s="497"/>
      <c r="CV12" s="497"/>
      <c r="CW12" s="497"/>
      <c r="CX12" s="497"/>
      <c r="CY12" s="497"/>
      <c r="CZ12" s="497"/>
      <c r="DA12" s="497"/>
      <c r="DB12" s="497"/>
      <c r="DC12" s="497"/>
      <c r="DD12" s="497"/>
      <c r="DE12" s="497"/>
      <c r="DF12" s="497"/>
      <c r="DG12" s="497"/>
      <c r="DH12" s="497"/>
      <c r="DI12" s="497"/>
      <c r="DJ12" s="497"/>
      <c r="DK12" s="497"/>
      <c r="DL12" s="497"/>
      <c r="DM12" s="497"/>
      <c r="DN12" s="497"/>
      <c r="DO12" s="497"/>
      <c r="DP12" s="497"/>
      <c r="DQ12" s="497"/>
      <c r="DR12" s="497"/>
      <c r="DS12" s="497"/>
      <c r="DT12" s="497"/>
      <c r="DU12" s="497"/>
      <c r="DV12" s="497"/>
      <c r="DW12" s="497"/>
      <c r="DX12" s="497"/>
      <c r="DY12" s="497"/>
      <c r="DZ12" s="497"/>
      <c r="EA12" s="497"/>
      <c r="EB12" s="497"/>
      <c r="EC12" s="497"/>
      <c r="ED12" s="497"/>
      <c r="EE12" s="497"/>
      <c r="EF12" s="497"/>
      <c r="EG12" s="497"/>
      <c r="EH12" s="497"/>
      <c r="EI12" s="497"/>
      <c r="EJ12" s="497"/>
      <c r="EK12" s="497"/>
      <c r="EL12" s="497"/>
      <c r="EM12" s="497"/>
      <c r="EN12" s="497"/>
      <c r="EO12" s="497"/>
      <c r="EP12" s="497"/>
      <c r="EQ12" s="497"/>
      <c r="ER12" s="497"/>
      <c r="ES12" s="497"/>
      <c r="ET12" s="497"/>
      <c r="EU12" s="497"/>
      <c r="EV12" s="497"/>
      <c r="EW12" s="497"/>
      <c r="EX12" s="497"/>
      <c r="EY12" s="497"/>
      <c r="EZ12" s="497"/>
      <c r="FA12" s="497"/>
      <c r="FB12" s="497"/>
      <c r="FC12" s="497"/>
      <c r="FD12" s="497"/>
      <c r="FE12" s="497"/>
      <c r="FF12" s="497"/>
      <c r="FG12" s="497"/>
      <c r="FH12" s="497"/>
      <c r="FI12" s="497"/>
      <c r="FJ12" s="497"/>
      <c r="FK12" s="497"/>
      <c r="FL12" s="497"/>
      <c r="FM12" s="497"/>
      <c r="FN12" s="497"/>
      <c r="FO12" s="497"/>
      <c r="FP12" s="497"/>
      <c r="FQ12" s="497"/>
      <c r="FR12" s="497"/>
      <c r="FS12" s="497"/>
      <c r="FT12" s="497"/>
      <c r="FU12" s="497"/>
      <c r="FV12" s="497"/>
      <c r="FW12" s="497"/>
      <c r="FX12" s="497"/>
      <c r="FY12" s="497"/>
      <c r="FZ12" s="497"/>
      <c r="GA12" s="497"/>
      <c r="GB12" s="497"/>
      <c r="GC12" s="497"/>
      <c r="GD12" s="497"/>
      <c r="GE12" s="497"/>
      <c r="GF12" s="497"/>
      <c r="GG12" s="497"/>
      <c r="GH12" s="497"/>
      <c r="GI12" s="497"/>
      <c r="GJ12" s="497"/>
      <c r="GK12" s="497"/>
      <c r="GL12" s="497"/>
      <c r="GM12" s="497"/>
      <c r="GN12" s="497"/>
      <c r="GO12" s="497"/>
      <c r="GP12" s="497"/>
      <c r="GQ12" s="497"/>
      <c r="GR12" s="497"/>
      <c r="GS12" s="497"/>
      <c r="GT12" s="497"/>
      <c r="GU12" s="497"/>
      <c r="GV12" s="497"/>
      <c r="GW12" s="497"/>
      <c r="GX12" s="497"/>
      <c r="GY12" s="497"/>
      <c r="GZ12" s="497"/>
      <c r="HA12" s="497"/>
      <c r="HB12" s="497"/>
      <c r="HC12" s="497"/>
      <c r="HD12" s="497"/>
      <c r="HE12" s="497"/>
      <c r="HF12" s="497"/>
      <c r="HG12" s="497"/>
      <c r="HH12" s="497"/>
      <c r="HI12" s="497"/>
      <c r="HJ12" s="497"/>
      <c r="HK12" s="497"/>
    </row>
    <row r="13" spans="2:219" s="498" customFormat="1" ht="28.5" customHeight="1" x14ac:dyDescent="0.2">
      <c r="B13" s="731" t="s">
        <v>6</v>
      </c>
      <c r="C13" s="747" t="s">
        <v>7</v>
      </c>
      <c r="D13" s="731" t="s">
        <v>6</v>
      </c>
      <c r="E13" s="747" t="s">
        <v>8</v>
      </c>
      <c r="F13" s="731" t="s">
        <v>6</v>
      </c>
      <c r="G13" s="747" t="s">
        <v>9</v>
      </c>
      <c r="H13" s="731" t="s">
        <v>32</v>
      </c>
      <c r="I13" s="754" t="s">
        <v>10</v>
      </c>
      <c r="J13" s="754" t="s">
        <v>11</v>
      </c>
      <c r="K13" s="753"/>
      <c r="L13" s="744"/>
      <c r="M13" s="736" t="s">
        <v>12</v>
      </c>
      <c r="N13" s="737"/>
      <c r="O13" s="736" t="s">
        <v>31</v>
      </c>
      <c r="P13" s="737"/>
      <c r="Q13" s="738" t="s">
        <v>13</v>
      </c>
      <c r="R13" s="739"/>
      <c r="S13" s="739"/>
      <c r="T13" s="739"/>
      <c r="U13" s="739"/>
      <c r="V13" s="739"/>
      <c r="W13" s="739"/>
      <c r="X13" s="740"/>
      <c r="Y13" s="499"/>
      <c r="Z13" s="731" t="s">
        <v>14</v>
      </c>
      <c r="AA13" s="731" t="s">
        <v>15</v>
      </c>
      <c r="AB13" s="731" t="s">
        <v>16</v>
      </c>
      <c r="AC13" s="731" t="s">
        <v>17</v>
      </c>
      <c r="AD13" s="731" t="s">
        <v>18</v>
      </c>
      <c r="AE13" s="731" t="s">
        <v>19</v>
      </c>
      <c r="AF13" s="734" t="s">
        <v>20</v>
      </c>
      <c r="AG13" s="744"/>
      <c r="AH13" s="736" t="s">
        <v>12</v>
      </c>
      <c r="AI13" s="737"/>
      <c r="AJ13" s="736" t="s">
        <v>31</v>
      </c>
      <c r="AK13" s="737"/>
      <c r="AL13" s="738" t="s">
        <v>13</v>
      </c>
      <c r="AM13" s="739"/>
      <c r="AN13" s="739"/>
      <c r="AO13" s="739"/>
      <c r="AP13" s="739"/>
      <c r="AQ13" s="739"/>
      <c r="AR13" s="739"/>
      <c r="AS13" s="740"/>
      <c r="AT13" s="499"/>
      <c r="AU13" s="731" t="s">
        <v>14</v>
      </c>
      <c r="AV13" s="731" t="s">
        <v>15</v>
      </c>
      <c r="AW13" s="731" t="s">
        <v>16</v>
      </c>
      <c r="AX13" s="733" t="s">
        <v>17</v>
      </c>
      <c r="AY13" s="497"/>
      <c r="AZ13" s="497"/>
      <c r="BA13" s="497"/>
      <c r="BB13" s="497"/>
      <c r="BC13" s="497"/>
      <c r="BD13" s="497"/>
      <c r="BE13" s="497"/>
      <c r="BF13" s="497"/>
      <c r="BG13" s="497"/>
      <c r="BH13" s="497"/>
      <c r="BI13" s="497"/>
      <c r="BJ13" s="497"/>
      <c r="BK13" s="497"/>
      <c r="BL13" s="497"/>
      <c r="BM13" s="497"/>
      <c r="BN13" s="497"/>
      <c r="BO13" s="497"/>
      <c r="BP13" s="497"/>
      <c r="BQ13" s="497"/>
      <c r="BR13" s="497"/>
      <c r="BS13" s="497"/>
      <c r="BT13" s="497"/>
      <c r="BU13" s="497"/>
      <c r="BV13" s="497"/>
      <c r="BW13" s="497"/>
      <c r="BX13" s="497"/>
      <c r="BY13" s="497"/>
      <c r="BZ13" s="497"/>
      <c r="CA13" s="497"/>
      <c r="CB13" s="497"/>
      <c r="CC13" s="497"/>
      <c r="CD13" s="497"/>
      <c r="CE13" s="497"/>
      <c r="CF13" s="497"/>
      <c r="CG13" s="497"/>
      <c r="CH13" s="497"/>
      <c r="CI13" s="497"/>
      <c r="CJ13" s="497"/>
      <c r="CK13" s="497"/>
      <c r="CL13" s="497"/>
      <c r="CM13" s="497"/>
      <c r="CN13" s="497"/>
      <c r="CO13" s="497"/>
      <c r="CP13" s="497"/>
      <c r="CQ13" s="497"/>
      <c r="CR13" s="497"/>
      <c r="CS13" s="497"/>
      <c r="CT13" s="497"/>
      <c r="CU13" s="497"/>
      <c r="CV13" s="497"/>
      <c r="CW13" s="497"/>
      <c r="CX13" s="497"/>
      <c r="CY13" s="497"/>
      <c r="CZ13" s="497"/>
      <c r="DA13" s="497"/>
      <c r="DB13" s="497"/>
      <c r="DC13" s="497"/>
      <c r="DD13" s="497"/>
      <c r="DE13" s="497"/>
      <c r="DF13" s="497"/>
      <c r="DG13" s="497"/>
      <c r="DH13" s="497"/>
      <c r="DI13" s="497"/>
      <c r="DJ13" s="497"/>
      <c r="DK13" s="497"/>
      <c r="DL13" s="497"/>
      <c r="DM13" s="497"/>
      <c r="DN13" s="497"/>
      <c r="DO13" s="497"/>
      <c r="DP13" s="497"/>
      <c r="DQ13" s="497"/>
      <c r="DR13" s="497"/>
      <c r="DS13" s="497"/>
      <c r="DT13" s="497"/>
      <c r="DU13" s="497"/>
      <c r="DV13" s="497"/>
      <c r="DW13" s="497"/>
      <c r="DX13" s="497"/>
      <c r="DY13" s="497"/>
      <c r="DZ13" s="497"/>
      <c r="EA13" s="497"/>
      <c r="EB13" s="497"/>
      <c r="EC13" s="497"/>
      <c r="ED13" s="497"/>
      <c r="EE13" s="497"/>
      <c r="EF13" s="497"/>
      <c r="EG13" s="497"/>
      <c r="EH13" s="497"/>
      <c r="EI13" s="497"/>
      <c r="EJ13" s="497"/>
      <c r="EK13" s="497"/>
      <c r="EL13" s="497"/>
      <c r="EM13" s="497"/>
      <c r="EN13" s="497"/>
      <c r="EO13" s="497"/>
      <c r="EP13" s="497"/>
      <c r="EQ13" s="497"/>
      <c r="ER13" s="497"/>
      <c r="ES13" s="497"/>
      <c r="ET13" s="497"/>
      <c r="EU13" s="497"/>
      <c r="EV13" s="497"/>
      <c r="EW13" s="497"/>
      <c r="EX13" s="497"/>
      <c r="EY13" s="497"/>
      <c r="EZ13" s="497"/>
      <c r="FA13" s="497"/>
      <c r="FB13" s="497"/>
      <c r="FC13" s="497"/>
      <c r="FD13" s="497"/>
      <c r="FE13" s="497"/>
      <c r="FF13" s="497"/>
      <c r="FG13" s="497"/>
      <c r="FH13" s="497"/>
      <c r="FI13" s="497"/>
      <c r="FJ13" s="497"/>
      <c r="FK13" s="497"/>
      <c r="FL13" s="497"/>
      <c r="FM13" s="497"/>
      <c r="FN13" s="497"/>
      <c r="FO13" s="497"/>
      <c r="FP13" s="497"/>
      <c r="FQ13" s="497"/>
      <c r="FR13" s="497"/>
      <c r="FS13" s="497"/>
      <c r="FT13" s="497"/>
      <c r="FU13" s="497"/>
      <c r="FV13" s="497"/>
      <c r="FW13" s="497"/>
      <c r="FX13" s="497"/>
      <c r="FY13" s="497"/>
      <c r="FZ13" s="497"/>
      <c r="GA13" s="497"/>
      <c r="GB13" s="497"/>
      <c r="GC13" s="497"/>
      <c r="GD13" s="497"/>
      <c r="GE13" s="497"/>
      <c r="GF13" s="497"/>
      <c r="GG13" s="497"/>
      <c r="GH13" s="497"/>
      <c r="GI13" s="497"/>
      <c r="GJ13" s="497"/>
      <c r="GK13" s="497"/>
      <c r="GL13" s="497"/>
      <c r="GM13" s="497"/>
      <c r="GN13" s="497"/>
      <c r="GO13" s="497"/>
      <c r="GP13" s="497"/>
      <c r="GQ13" s="497"/>
      <c r="GR13" s="497"/>
      <c r="GS13" s="497"/>
      <c r="GT13" s="497"/>
      <c r="GU13" s="497"/>
      <c r="GV13" s="497"/>
      <c r="GW13" s="497"/>
      <c r="GX13" s="497"/>
      <c r="GY13" s="497"/>
      <c r="GZ13" s="497"/>
      <c r="HA13" s="497"/>
      <c r="HB13" s="497"/>
      <c r="HC13" s="497"/>
      <c r="HD13" s="497"/>
      <c r="HE13" s="497"/>
      <c r="HF13" s="497"/>
      <c r="HG13" s="497"/>
      <c r="HH13" s="497"/>
      <c r="HI13" s="497"/>
      <c r="HJ13" s="497"/>
      <c r="HK13" s="497"/>
    </row>
    <row r="14" spans="2:219" s="498" customFormat="1" ht="78.75" customHeight="1" x14ac:dyDescent="0.2">
      <c r="B14" s="732"/>
      <c r="C14" s="748"/>
      <c r="D14" s="732"/>
      <c r="E14" s="748"/>
      <c r="F14" s="732"/>
      <c r="G14" s="748"/>
      <c r="H14" s="732"/>
      <c r="I14" s="755"/>
      <c r="J14" s="755"/>
      <c r="K14" s="748"/>
      <c r="L14" s="745"/>
      <c r="M14" s="500" t="s">
        <v>21</v>
      </c>
      <c r="N14" s="500" t="s">
        <v>22</v>
      </c>
      <c r="O14" s="500" t="s">
        <v>33</v>
      </c>
      <c r="P14" s="500" t="s">
        <v>34</v>
      </c>
      <c r="Q14" s="500" t="s">
        <v>23</v>
      </c>
      <c r="R14" s="500" t="s">
        <v>24</v>
      </c>
      <c r="S14" s="500" t="s">
        <v>25</v>
      </c>
      <c r="T14" s="500" t="s">
        <v>29</v>
      </c>
      <c r="U14" s="500" t="s">
        <v>26</v>
      </c>
      <c r="V14" s="500" t="s">
        <v>27</v>
      </c>
      <c r="W14" s="500" t="s">
        <v>28</v>
      </c>
      <c r="X14" s="500" t="s">
        <v>30</v>
      </c>
      <c r="Y14" s="500" t="s">
        <v>37</v>
      </c>
      <c r="Z14" s="732"/>
      <c r="AA14" s="732"/>
      <c r="AB14" s="732"/>
      <c r="AC14" s="732"/>
      <c r="AD14" s="732"/>
      <c r="AE14" s="732"/>
      <c r="AF14" s="735"/>
      <c r="AG14" s="745"/>
      <c r="AH14" s="500" t="s">
        <v>21</v>
      </c>
      <c r="AI14" s="500" t="s">
        <v>22</v>
      </c>
      <c r="AJ14" s="500" t="s">
        <v>33</v>
      </c>
      <c r="AK14" s="500" t="s">
        <v>34</v>
      </c>
      <c r="AL14" s="500" t="s">
        <v>23</v>
      </c>
      <c r="AM14" s="500" t="s">
        <v>24</v>
      </c>
      <c r="AN14" s="500" t="s">
        <v>25</v>
      </c>
      <c r="AO14" s="500" t="s">
        <v>29</v>
      </c>
      <c r="AP14" s="500" t="s">
        <v>26</v>
      </c>
      <c r="AQ14" s="500" t="s">
        <v>27</v>
      </c>
      <c r="AR14" s="500" t="s">
        <v>28</v>
      </c>
      <c r="AS14" s="500" t="s">
        <v>30</v>
      </c>
      <c r="AT14" s="500" t="s">
        <v>37</v>
      </c>
      <c r="AU14" s="732"/>
      <c r="AV14" s="732"/>
      <c r="AW14" s="732"/>
      <c r="AX14" s="733"/>
      <c r="AY14" s="497"/>
      <c r="AZ14" s="497"/>
      <c r="BA14" s="497"/>
      <c r="BB14" s="497"/>
      <c r="BC14" s="497"/>
      <c r="BD14" s="497"/>
      <c r="BE14" s="497"/>
      <c r="BF14" s="497"/>
      <c r="BG14" s="497"/>
      <c r="BH14" s="497"/>
      <c r="BI14" s="497"/>
      <c r="BJ14" s="497"/>
      <c r="BK14" s="497"/>
      <c r="BL14" s="497"/>
      <c r="BM14" s="497"/>
      <c r="BN14" s="497"/>
      <c r="BO14" s="497"/>
      <c r="BP14" s="497"/>
      <c r="BQ14" s="497"/>
      <c r="BR14" s="497"/>
      <c r="BS14" s="497"/>
      <c r="BT14" s="497"/>
      <c r="BU14" s="497"/>
      <c r="BV14" s="497"/>
      <c r="BW14" s="497"/>
      <c r="BX14" s="497"/>
      <c r="BY14" s="497"/>
      <c r="BZ14" s="497"/>
      <c r="CA14" s="497"/>
      <c r="CB14" s="497"/>
      <c r="CC14" s="497"/>
      <c r="CD14" s="497"/>
      <c r="CE14" s="497"/>
      <c r="CF14" s="497"/>
      <c r="CG14" s="497"/>
      <c r="CH14" s="497"/>
      <c r="CI14" s="497"/>
      <c r="CJ14" s="497"/>
      <c r="CK14" s="497"/>
      <c r="CL14" s="497"/>
      <c r="CM14" s="497"/>
      <c r="CN14" s="497"/>
      <c r="CO14" s="497"/>
      <c r="CP14" s="497"/>
      <c r="CQ14" s="497"/>
      <c r="CR14" s="497"/>
      <c r="CS14" s="497"/>
      <c r="CT14" s="497"/>
      <c r="CU14" s="497"/>
      <c r="CV14" s="497"/>
      <c r="CW14" s="497"/>
      <c r="CX14" s="497"/>
      <c r="CY14" s="497"/>
      <c r="CZ14" s="497"/>
      <c r="DA14" s="497"/>
      <c r="DB14" s="497"/>
      <c r="DC14" s="497"/>
      <c r="DD14" s="497"/>
      <c r="DE14" s="497"/>
      <c r="DF14" s="497"/>
      <c r="DG14" s="497"/>
      <c r="DH14" s="497"/>
      <c r="DI14" s="497"/>
      <c r="DJ14" s="497"/>
      <c r="DK14" s="497"/>
      <c r="DL14" s="497"/>
      <c r="DM14" s="497"/>
      <c r="DN14" s="497"/>
      <c r="DO14" s="497"/>
      <c r="DP14" s="497"/>
      <c r="DQ14" s="497"/>
      <c r="DR14" s="497"/>
      <c r="DS14" s="497"/>
      <c r="DT14" s="497"/>
      <c r="DU14" s="497"/>
      <c r="DV14" s="497"/>
      <c r="DW14" s="497"/>
      <c r="DX14" s="497"/>
      <c r="DY14" s="497"/>
      <c r="DZ14" s="497"/>
      <c r="EA14" s="497"/>
      <c r="EB14" s="497"/>
      <c r="EC14" s="497"/>
      <c r="ED14" s="497"/>
      <c r="EE14" s="497"/>
      <c r="EF14" s="497"/>
      <c r="EG14" s="497"/>
      <c r="EH14" s="497"/>
      <c r="EI14" s="497"/>
      <c r="EJ14" s="497"/>
      <c r="EK14" s="497"/>
      <c r="EL14" s="497"/>
      <c r="EM14" s="497"/>
      <c r="EN14" s="497"/>
      <c r="EO14" s="497"/>
      <c r="EP14" s="497"/>
      <c r="EQ14" s="497"/>
      <c r="ER14" s="497"/>
      <c r="ES14" s="497"/>
      <c r="ET14" s="497"/>
      <c r="EU14" s="497"/>
      <c r="EV14" s="497"/>
      <c r="EW14" s="497"/>
      <c r="EX14" s="497"/>
      <c r="EY14" s="497"/>
      <c r="EZ14" s="497"/>
      <c r="FA14" s="497"/>
      <c r="FB14" s="497"/>
      <c r="FC14" s="497"/>
      <c r="FD14" s="497"/>
      <c r="FE14" s="497"/>
      <c r="FF14" s="497"/>
      <c r="FG14" s="497"/>
      <c r="FH14" s="497"/>
      <c r="FI14" s="497"/>
      <c r="FJ14" s="497"/>
      <c r="FK14" s="497"/>
      <c r="FL14" s="497"/>
      <c r="FM14" s="497"/>
      <c r="FN14" s="497"/>
      <c r="FO14" s="497"/>
      <c r="FP14" s="497"/>
      <c r="FQ14" s="497"/>
      <c r="FR14" s="497"/>
      <c r="FS14" s="497"/>
      <c r="FT14" s="497"/>
      <c r="FU14" s="497"/>
      <c r="FV14" s="497"/>
      <c r="FW14" s="497"/>
      <c r="FX14" s="497"/>
      <c r="FY14" s="497"/>
      <c r="FZ14" s="497"/>
      <c r="GA14" s="497"/>
      <c r="GB14" s="497"/>
      <c r="GC14" s="497"/>
      <c r="GD14" s="497"/>
      <c r="GE14" s="497"/>
      <c r="GF14" s="497"/>
      <c r="GG14" s="497"/>
      <c r="GH14" s="497"/>
      <c r="GI14" s="497"/>
      <c r="GJ14" s="497"/>
      <c r="GK14" s="497"/>
      <c r="GL14" s="497"/>
      <c r="GM14" s="497"/>
      <c r="GN14" s="497"/>
      <c r="GO14" s="497"/>
      <c r="GP14" s="497"/>
      <c r="GQ14" s="497"/>
      <c r="GR14" s="497"/>
      <c r="GS14" s="497"/>
      <c r="GT14" s="497"/>
      <c r="GU14" s="497"/>
      <c r="GV14" s="497"/>
      <c r="GW14" s="497"/>
      <c r="GX14" s="497"/>
      <c r="GY14" s="497"/>
      <c r="GZ14" s="497"/>
      <c r="HA14" s="497"/>
      <c r="HB14" s="497"/>
      <c r="HC14" s="497"/>
      <c r="HD14" s="497"/>
      <c r="HE14" s="497"/>
      <c r="HF14" s="497"/>
      <c r="HG14" s="497"/>
      <c r="HH14" s="497"/>
      <c r="HI14" s="497"/>
      <c r="HJ14" s="497"/>
      <c r="HK14" s="497"/>
    </row>
    <row r="15" spans="2:219" s="498" customFormat="1" ht="128.25" customHeight="1" x14ac:dyDescent="0.2">
      <c r="B15" s="501" t="s">
        <v>816</v>
      </c>
      <c r="C15" s="502" t="s">
        <v>817</v>
      </c>
      <c r="D15" s="503" t="s">
        <v>1400</v>
      </c>
      <c r="E15" s="501" t="s">
        <v>1401</v>
      </c>
      <c r="F15" s="504">
        <v>2017730010076</v>
      </c>
      <c r="G15" s="505" t="s">
        <v>1402</v>
      </c>
      <c r="H15" s="503" t="s">
        <v>1400</v>
      </c>
      <c r="I15" s="506" t="s">
        <v>1403</v>
      </c>
      <c r="J15" s="507">
        <v>3</v>
      </c>
      <c r="K15" s="508" t="s">
        <v>818</v>
      </c>
      <c r="L15" s="509">
        <f>+M15+N15</f>
        <v>0</v>
      </c>
      <c r="M15" s="510">
        <v>0</v>
      </c>
      <c r="N15" s="511">
        <v>0</v>
      </c>
      <c r="O15" s="512">
        <f t="shared" ref="O15:AC31" si="0">+N15</f>
        <v>0</v>
      </c>
      <c r="P15" s="512">
        <f t="shared" si="0"/>
        <v>0</v>
      </c>
      <c r="Q15" s="512">
        <f t="shared" si="0"/>
        <v>0</v>
      </c>
      <c r="R15" s="512">
        <f t="shared" si="0"/>
        <v>0</v>
      </c>
      <c r="S15" s="512">
        <f t="shared" si="0"/>
        <v>0</v>
      </c>
      <c r="T15" s="512">
        <f t="shared" si="0"/>
        <v>0</v>
      </c>
      <c r="U15" s="512">
        <f t="shared" si="0"/>
        <v>0</v>
      </c>
      <c r="V15" s="512">
        <f t="shared" si="0"/>
        <v>0</v>
      </c>
      <c r="W15" s="512">
        <f t="shared" si="0"/>
        <v>0</v>
      </c>
      <c r="X15" s="512">
        <f t="shared" si="0"/>
        <v>0</v>
      </c>
      <c r="Y15" s="512">
        <f t="shared" si="0"/>
        <v>0</v>
      </c>
      <c r="Z15" s="512">
        <f t="shared" si="0"/>
        <v>0</v>
      </c>
      <c r="AA15" s="512">
        <f t="shared" si="0"/>
        <v>0</v>
      </c>
      <c r="AB15" s="512">
        <f t="shared" si="0"/>
        <v>0</v>
      </c>
      <c r="AC15" s="512">
        <f t="shared" si="0"/>
        <v>0</v>
      </c>
      <c r="AD15" s="508" t="s">
        <v>199</v>
      </c>
      <c r="AE15" s="508" t="s">
        <v>1404</v>
      </c>
      <c r="AF15" s="513" t="s">
        <v>1405</v>
      </c>
      <c r="AG15" s="509">
        <f>+AH15+AI15</f>
        <v>0</v>
      </c>
      <c r="AH15" s="510">
        <v>0</v>
      </c>
      <c r="AI15" s="514">
        <v>0</v>
      </c>
      <c r="AJ15" s="512">
        <v>0</v>
      </c>
      <c r="AK15" s="512">
        <v>0</v>
      </c>
      <c r="AL15" s="512">
        <v>0</v>
      </c>
      <c r="AM15" s="512">
        <v>0</v>
      </c>
      <c r="AN15" s="512">
        <v>0</v>
      </c>
      <c r="AO15" s="512">
        <v>0</v>
      </c>
      <c r="AP15" s="512">
        <v>0</v>
      </c>
      <c r="AQ15" s="512">
        <v>0</v>
      </c>
      <c r="AR15" s="512">
        <v>0</v>
      </c>
      <c r="AS15" s="512">
        <v>0</v>
      </c>
      <c r="AT15" s="512">
        <v>0</v>
      </c>
      <c r="AU15" s="512">
        <v>0</v>
      </c>
      <c r="AV15" s="512">
        <v>0</v>
      </c>
      <c r="AW15" s="512">
        <v>0</v>
      </c>
      <c r="AX15" s="512">
        <v>0</v>
      </c>
      <c r="AY15" s="497"/>
      <c r="AZ15" s="497"/>
      <c r="BA15" s="497"/>
      <c r="BB15" s="497"/>
      <c r="BC15" s="497"/>
      <c r="BD15" s="497"/>
      <c r="BE15" s="497"/>
      <c r="BF15" s="497"/>
      <c r="BG15" s="497"/>
      <c r="BH15" s="497"/>
      <c r="BI15" s="497"/>
      <c r="BJ15" s="497"/>
      <c r="BK15" s="497"/>
      <c r="BL15" s="497"/>
      <c r="BM15" s="497"/>
      <c r="BN15" s="497"/>
      <c r="BO15" s="497"/>
      <c r="BP15" s="497"/>
      <c r="BQ15" s="497"/>
      <c r="BR15" s="497"/>
      <c r="BS15" s="497"/>
      <c r="BT15" s="497"/>
      <c r="BU15" s="497"/>
      <c r="BV15" s="497"/>
      <c r="BW15" s="497"/>
      <c r="BX15" s="497"/>
      <c r="BY15" s="497"/>
      <c r="BZ15" s="497"/>
      <c r="CA15" s="497"/>
      <c r="CB15" s="497"/>
      <c r="CC15" s="497"/>
      <c r="CD15" s="497"/>
      <c r="CE15" s="497"/>
      <c r="CF15" s="497"/>
      <c r="CG15" s="497"/>
      <c r="CH15" s="497"/>
      <c r="CI15" s="497"/>
      <c r="CJ15" s="497"/>
      <c r="CK15" s="497"/>
      <c r="CL15" s="497"/>
      <c r="CM15" s="497"/>
      <c r="CN15" s="497"/>
      <c r="CO15" s="497"/>
      <c r="CP15" s="497"/>
      <c r="CQ15" s="497"/>
      <c r="CR15" s="497"/>
      <c r="CS15" s="497"/>
      <c r="CT15" s="497"/>
      <c r="CU15" s="497"/>
      <c r="CV15" s="497"/>
      <c r="CW15" s="497"/>
      <c r="CX15" s="497"/>
      <c r="CY15" s="497"/>
      <c r="CZ15" s="497"/>
      <c r="DA15" s="497"/>
      <c r="DB15" s="497"/>
      <c r="DC15" s="497"/>
      <c r="DD15" s="497"/>
      <c r="DE15" s="497"/>
      <c r="DF15" s="497"/>
      <c r="DG15" s="497"/>
      <c r="DH15" s="497"/>
      <c r="DI15" s="497"/>
      <c r="DJ15" s="497"/>
      <c r="DK15" s="497"/>
      <c r="DL15" s="497"/>
      <c r="DM15" s="497"/>
      <c r="DN15" s="497"/>
      <c r="DO15" s="497"/>
      <c r="DP15" s="497"/>
      <c r="DQ15" s="497"/>
      <c r="DR15" s="497"/>
      <c r="DS15" s="497"/>
      <c r="DT15" s="497"/>
      <c r="DU15" s="497"/>
      <c r="DV15" s="497"/>
      <c r="DW15" s="497"/>
      <c r="DX15" s="497"/>
      <c r="DY15" s="497"/>
      <c r="DZ15" s="497"/>
      <c r="EA15" s="497"/>
      <c r="EB15" s="497"/>
      <c r="EC15" s="497"/>
      <c r="ED15" s="497"/>
      <c r="EE15" s="497"/>
      <c r="EF15" s="497"/>
      <c r="EG15" s="497"/>
      <c r="EH15" s="497"/>
      <c r="EI15" s="497"/>
      <c r="EJ15" s="497"/>
      <c r="EK15" s="497"/>
      <c r="EL15" s="497"/>
      <c r="EM15" s="497"/>
      <c r="EN15" s="497"/>
      <c r="EO15" s="497"/>
      <c r="EP15" s="497"/>
      <c r="EQ15" s="497"/>
      <c r="ER15" s="497"/>
      <c r="ES15" s="497"/>
      <c r="ET15" s="497"/>
      <c r="EU15" s="497"/>
      <c r="EV15" s="497"/>
      <c r="EW15" s="497"/>
      <c r="EX15" s="497"/>
      <c r="EY15" s="497"/>
      <c r="EZ15" s="497"/>
      <c r="FA15" s="497"/>
      <c r="FB15" s="497"/>
      <c r="FC15" s="497"/>
      <c r="FD15" s="497"/>
      <c r="FE15" s="497"/>
      <c r="FF15" s="497"/>
      <c r="FG15" s="497"/>
      <c r="FH15" s="497"/>
      <c r="FI15" s="497"/>
      <c r="FJ15" s="497"/>
      <c r="FK15" s="497"/>
      <c r="FL15" s="497"/>
      <c r="FM15" s="497"/>
      <c r="FN15" s="497"/>
      <c r="FO15" s="497"/>
      <c r="FP15" s="497"/>
      <c r="FQ15" s="497"/>
      <c r="FR15" s="497"/>
      <c r="FS15" s="497"/>
      <c r="FT15" s="497"/>
      <c r="FU15" s="497"/>
      <c r="FV15" s="497"/>
      <c r="FW15" s="497"/>
      <c r="FX15" s="497"/>
      <c r="FY15" s="497"/>
      <c r="FZ15" s="497"/>
      <c r="GA15" s="497"/>
      <c r="GB15" s="497"/>
      <c r="GC15" s="497"/>
      <c r="GD15" s="497"/>
      <c r="GE15" s="497"/>
      <c r="GF15" s="497"/>
      <c r="GG15" s="497"/>
      <c r="GH15" s="497"/>
      <c r="GI15" s="497"/>
      <c r="GJ15" s="497"/>
      <c r="GK15" s="497"/>
      <c r="GL15" s="497"/>
      <c r="GM15" s="497"/>
      <c r="GN15" s="497"/>
      <c r="GO15" s="497"/>
      <c r="GP15" s="497"/>
      <c r="GQ15" s="497"/>
      <c r="GR15" s="497"/>
      <c r="GS15" s="497"/>
      <c r="GT15" s="497"/>
      <c r="GU15" s="497"/>
      <c r="GV15" s="497"/>
      <c r="GW15" s="497"/>
      <c r="GX15" s="497"/>
      <c r="GY15" s="497"/>
      <c r="GZ15" s="497"/>
      <c r="HA15" s="497"/>
      <c r="HB15" s="497"/>
      <c r="HC15" s="497"/>
      <c r="HD15" s="497"/>
      <c r="HE15" s="497"/>
      <c r="HF15" s="497"/>
      <c r="HG15" s="497"/>
      <c r="HH15" s="497"/>
      <c r="HI15" s="497"/>
      <c r="HJ15" s="497"/>
      <c r="HK15" s="497"/>
    </row>
    <row r="16" spans="2:219" s="498" customFormat="1" ht="138.75" customHeight="1" x14ac:dyDescent="0.2">
      <c r="B16" s="501" t="s">
        <v>1406</v>
      </c>
      <c r="C16" s="502" t="s">
        <v>817</v>
      </c>
      <c r="D16" s="503" t="s">
        <v>1407</v>
      </c>
      <c r="E16" s="501" t="s">
        <v>1401</v>
      </c>
      <c r="F16" s="504">
        <v>2017730010076</v>
      </c>
      <c r="G16" s="505" t="s">
        <v>1402</v>
      </c>
      <c r="H16" s="503" t="s">
        <v>1407</v>
      </c>
      <c r="I16" s="506" t="s">
        <v>1408</v>
      </c>
      <c r="J16" s="507">
        <v>1</v>
      </c>
      <c r="K16" s="508" t="s">
        <v>818</v>
      </c>
      <c r="L16" s="509">
        <f t="shared" ref="L16:L45" si="1">+M16+N16</f>
        <v>0</v>
      </c>
      <c r="M16" s="510">
        <v>0</v>
      </c>
      <c r="N16" s="511">
        <v>0</v>
      </c>
      <c r="O16" s="512">
        <f t="shared" si="0"/>
        <v>0</v>
      </c>
      <c r="P16" s="512">
        <f t="shared" si="0"/>
        <v>0</v>
      </c>
      <c r="Q16" s="512">
        <f t="shared" si="0"/>
        <v>0</v>
      </c>
      <c r="R16" s="512">
        <f t="shared" si="0"/>
        <v>0</v>
      </c>
      <c r="S16" s="512">
        <f t="shared" si="0"/>
        <v>0</v>
      </c>
      <c r="T16" s="512">
        <f t="shared" si="0"/>
        <v>0</v>
      </c>
      <c r="U16" s="512">
        <f t="shared" si="0"/>
        <v>0</v>
      </c>
      <c r="V16" s="512">
        <f t="shared" si="0"/>
        <v>0</v>
      </c>
      <c r="W16" s="512">
        <f t="shared" si="0"/>
        <v>0</v>
      </c>
      <c r="X16" s="512">
        <f t="shared" si="0"/>
        <v>0</v>
      </c>
      <c r="Y16" s="512">
        <f t="shared" si="0"/>
        <v>0</v>
      </c>
      <c r="Z16" s="512">
        <f t="shared" si="0"/>
        <v>0</v>
      </c>
      <c r="AA16" s="512">
        <f t="shared" si="0"/>
        <v>0</v>
      </c>
      <c r="AB16" s="512">
        <f t="shared" si="0"/>
        <v>0</v>
      </c>
      <c r="AC16" s="512">
        <f t="shared" si="0"/>
        <v>0</v>
      </c>
      <c r="AD16" s="508" t="s">
        <v>199</v>
      </c>
      <c r="AE16" s="508" t="s">
        <v>1404</v>
      </c>
      <c r="AF16" s="513" t="s">
        <v>1405</v>
      </c>
      <c r="AG16" s="509">
        <f t="shared" ref="AG16:AG45" si="2">+AH16+AI16</f>
        <v>0</v>
      </c>
      <c r="AH16" s="510">
        <v>0</v>
      </c>
      <c r="AI16" s="514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S16" s="512">
        <v>0</v>
      </c>
      <c r="AT16" s="512">
        <v>0</v>
      </c>
      <c r="AU16" s="512">
        <v>0</v>
      </c>
      <c r="AV16" s="512">
        <v>0</v>
      </c>
      <c r="AW16" s="512">
        <v>0</v>
      </c>
      <c r="AX16" s="512">
        <v>0</v>
      </c>
      <c r="AY16" s="497"/>
      <c r="AZ16" s="497"/>
      <c r="BA16" s="497"/>
      <c r="BB16" s="497"/>
      <c r="BC16" s="497"/>
      <c r="BD16" s="497"/>
      <c r="BE16" s="497"/>
      <c r="BF16" s="497"/>
      <c r="BG16" s="497"/>
      <c r="BH16" s="497"/>
      <c r="BI16" s="497"/>
      <c r="BJ16" s="497"/>
      <c r="BK16" s="497"/>
      <c r="BL16" s="497"/>
      <c r="BM16" s="497"/>
      <c r="BN16" s="497"/>
      <c r="BO16" s="497"/>
      <c r="BP16" s="497"/>
      <c r="BQ16" s="497"/>
      <c r="BR16" s="497"/>
      <c r="BS16" s="497"/>
      <c r="BT16" s="497"/>
      <c r="BU16" s="497"/>
      <c r="BV16" s="497"/>
      <c r="BW16" s="497"/>
      <c r="BX16" s="497"/>
      <c r="BY16" s="497"/>
      <c r="BZ16" s="497"/>
      <c r="CA16" s="497"/>
      <c r="CB16" s="497"/>
      <c r="CC16" s="497"/>
      <c r="CD16" s="497"/>
      <c r="CE16" s="497"/>
      <c r="CF16" s="497"/>
      <c r="CG16" s="497"/>
      <c r="CH16" s="497"/>
      <c r="CI16" s="497"/>
      <c r="CJ16" s="497"/>
      <c r="CK16" s="497"/>
      <c r="CL16" s="497"/>
      <c r="CM16" s="497"/>
      <c r="CN16" s="497"/>
      <c r="CO16" s="497"/>
      <c r="CP16" s="497"/>
      <c r="CQ16" s="497"/>
      <c r="CR16" s="497"/>
      <c r="CS16" s="497"/>
      <c r="CT16" s="497"/>
      <c r="CU16" s="497"/>
      <c r="CV16" s="497"/>
      <c r="CW16" s="497"/>
      <c r="CX16" s="497"/>
      <c r="CY16" s="497"/>
      <c r="CZ16" s="497"/>
      <c r="DA16" s="497"/>
      <c r="DB16" s="497"/>
      <c r="DC16" s="497"/>
      <c r="DD16" s="497"/>
      <c r="DE16" s="497"/>
      <c r="DF16" s="497"/>
      <c r="DG16" s="497"/>
      <c r="DH16" s="497"/>
      <c r="DI16" s="497"/>
      <c r="DJ16" s="497"/>
      <c r="DK16" s="497"/>
      <c r="DL16" s="497"/>
      <c r="DM16" s="497"/>
      <c r="DN16" s="497"/>
      <c r="DO16" s="497"/>
      <c r="DP16" s="497"/>
      <c r="DQ16" s="497"/>
      <c r="DR16" s="497"/>
      <c r="DS16" s="497"/>
      <c r="DT16" s="497"/>
      <c r="DU16" s="497"/>
      <c r="DV16" s="497"/>
      <c r="DW16" s="497"/>
      <c r="DX16" s="497"/>
      <c r="DY16" s="497"/>
      <c r="DZ16" s="497"/>
      <c r="EA16" s="497"/>
      <c r="EB16" s="497"/>
      <c r="EC16" s="497"/>
      <c r="ED16" s="497"/>
      <c r="EE16" s="497"/>
      <c r="EF16" s="497"/>
      <c r="EG16" s="497"/>
      <c r="EH16" s="497"/>
      <c r="EI16" s="497"/>
      <c r="EJ16" s="497"/>
      <c r="EK16" s="497"/>
      <c r="EL16" s="497"/>
      <c r="EM16" s="497"/>
      <c r="EN16" s="497"/>
      <c r="EO16" s="497"/>
      <c r="EP16" s="497"/>
      <c r="EQ16" s="497"/>
      <c r="ER16" s="497"/>
      <c r="ES16" s="497"/>
      <c r="ET16" s="497"/>
      <c r="EU16" s="497"/>
      <c r="EV16" s="497"/>
      <c r="EW16" s="497"/>
      <c r="EX16" s="497"/>
      <c r="EY16" s="497"/>
      <c r="EZ16" s="497"/>
      <c r="FA16" s="497"/>
      <c r="FB16" s="497"/>
      <c r="FC16" s="497"/>
      <c r="FD16" s="497"/>
      <c r="FE16" s="497"/>
      <c r="FF16" s="497"/>
      <c r="FG16" s="497"/>
      <c r="FH16" s="497"/>
      <c r="FI16" s="497"/>
      <c r="FJ16" s="497"/>
      <c r="FK16" s="497"/>
      <c r="FL16" s="497"/>
      <c r="FM16" s="497"/>
      <c r="FN16" s="497"/>
      <c r="FO16" s="497"/>
      <c r="FP16" s="497"/>
      <c r="FQ16" s="497"/>
      <c r="FR16" s="497"/>
      <c r="FS16" s="497"/>
      <c r="FT16" s="497"/>
      <c r="FU16" s="497"/>
      <c r="FV16" s="497"/>
      <c r="FW16" s="497"/>
      <c r="FX16" s="497"/>
      <c r="FY16" s="497"/>
      <c r="FZ16" s="497"/>
      <c r="GA16" s="497"/>
      <c r="GB16" s="497"/>
      <c r="GC16" s="497"/>
      <c r="GD16" s="497"/>
      <c r="GE16" s="497"/>
      <c r="GF16" s="497"/>
      <c r="GG16" s="497"/>
      <c r="GH16" s="497"/>
      <c r="GI16" s="497"/>
      <c r="GJ16" s="497"/>
      <c r="GK16" s="497"/>
      <c r="GL16" s="497"/>
      <c r="GM16" s="497"/>
      <c r="GN16" s="497"/>
      <c r="GO16" s="497"/>
      <c r="GP16" s="497"/>
      <c r="GQ16" s="497"/>
      <c r="GR16" s="497"/>
      <c r="GS16" s="497"/>
      <c r="GT16" s="497"/>
      <c r="GU16" s="497"/>
      <c r="GV16" s="497"/>
      <c r="GW16" s="497"/>
      <c r="GX16" s="497"/>
      <c r="GY16" s="497"/>
      <c r="GZ16" s="497"/>
      <c r="HA16" s="497"/>
      <c r="HB16" s="497"/>
      <c r="HC16" s="497"/>
      <c r="HD16" s="497"/>
      <c r="HE16" s="497"/>
      <c r="HF16" s="497"/>
      <c r="HG16" s="497"/>
      <c r="HH16" s="497"/>
      <c r="HI16" s="497"/>
      <c r="HJ16" s="497"/>
      <c r="HK16" s="497"/>
    </row>
    <row r="17" spans="2:219" s="498" customFormat="1" ht="133.5" customHeight="1" x14ac:dyDescent="0.2">
      <c r="B17" s="501" t="s">
        <v>1406</v>
      </c>
      <c r="C17" s="502" t="s">
        <v>817</v>
      </c>
      <c r="D17" s="503" t="s">
        <v>1409</v>
      </c>
      <c r="E17" s="501" t="s">
        <v>1401</v>
      </c>
      <c r="F17" s="504">
        <v>2017730010076</v>
      </c>
      <c r="G17" s="505" t="s">
        <v>1402</v>
      </c>
      <c r="H17" s="503" t="s">
        <v>1409</v>
      </c>
      <c r="I17" s="506" t="s">
        <v>1410</v>
      </c>
      <c r="J17" s="507">
        <v>1</v>
      </c>
      <c r="K17" s="508" t="s">
        <v>818</v>
      </c>
      <c r="L17" s="509">
        <f t="shared" si="1"/>
        <v>0</v>
      </c>
      <c r="M17" s="510">
        <v>0</v>
      </c>
      <c r="N17" s="511">
        <v>0</v>
      </c>
      <c r="O17" s="512">
        <f t="shared" si="0"/>
        <v>0</v>
      </c>
      <c r="P17" s="512">
        <f t="shared" si="0"/>
        <v>0</v>
      </c>
      <c r="Q17" s="512">
        <f t="shared" si="0"/>
        <v>0</v>
      </c>
      <c r="R17" s="512">
        <f t="shared" si="0"/>
        <v>0</v>
      </c>
      <c r="S17" s="512">
        <f t="shared" si="0"/>
        <v>0</v>
      </c>
      <c r="T17" s="512">
        <f t="shared" si="0"/>
        <v>0</v>
      </c>
      <c r="U17" s="512">
        <f t="shared" si="0"/>
        <v>0</v>
      </c>
      <c r="V17" s="512">
        <f t="shared" si="0"/>
        <v>0</v>
      </c>
      <c r="W17" s="512">
        <f t="shared" si="0"/>
        <v>0</v>
      </c>
      <c r="X17" s="512">
        <f t="shared" si="0"/>
        <v>0</v>
      </c>
      <c r="Y17" s="512">
        <f t="shared" si="0"/>
        <v>0</v>
      </c>
      <c r="Z17" s="512">
        <f t="shared" si="0"/>
        <v>0</v>
      </c>
      <c r="AA17" s="512">
        <f t="shared" si="0"/>
        <v>0</v>
      </c>
      <c r="AB17" s="512">
        <f t="shared" si="0"/>
        <v>0</v>
      </c>
      <c r="AC17" s="512">
        <f t="shared" si="0"/>
        <v>0</v>
      </c>
      <c r="AD17" s="508" t="s">
        <v>199</v>
      </c>
      <c r="AE17" s="508" t="s">
        <v>1404</v>
      </c>
      <c r="AF17" s="513" t="s">
        <v>1405</v>
      </c>
      <c r="AG17" s="509">
        <f t="shared" si="2"/>
        <v>0</v>
      </c>
      <c r="AH17" s="510">
        <v>0</v>
      </c>
      <c r="AI17" s="514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S17" s="512">
        <v>0</v>
      </c>
      <c r="AT17" s="512">
        <v>0</v>
      </c>
      <c r="AU17" s="512">
        <v>0</v>
      </c>
      <c r="AV17" s="512">
        <v>0</v>
      </c>
      <c r="AW17" s="512">
        <v>0</v>
      </c>
      <c r="AX17" s="512">
        <v>0</v>
      </c>
      <c r="AY17" s="497"/>
      <c r="AZ17" s="497"/>
      <c r="BA17" s="497"/>
      <c r="BB17" s="497"/>
      <c r="BC17" s="497"/>
      <c r="BD17" s="497"/>
      <c r="BE17" s="497"/>
      <c r="BF17" s="497"/>
      <c r="BG17" s="497"/>
      <c r="BH17" s="497"/>
      <c r="BI17" s="497"/>
      <c r="BJ17" s="497"/>
      <c r="BK17" s="497"/>
      <c r="BL17" s="497"/>
      <c r="BM17" s="497"/>
      <c r="BN17" s="497"/>
      <c r="BO17" s="497"/>
      <c r="BP17" s="497"/>
      <c r="BQ17" s="497"/>
      <c r="BR17" s="497"/>
      <c r="BS17" s="497"/>
      <c r="BT17" s="497"/>
      <c r="BU17" s="497"/>
      <c r="BV17" s="497"/>
      <c r="BW17" s="497"/>
      <c r="BX17" s="497"/>
      <c r="BY17" s="497"/>
      <c r="BZ17" s="497"/>
      <c r="CA17" s="497"/>
      <c r="CB17" s="497"/>
      <c r="CC17" s="497"/>
      <c r="CD17" s="497"/>
      <c r="CE17" s="497"/>
      <c r="CF17" s="497"/>
      <c r="CG17" s="497"/>
      <c r="CH17" s="497"/>
      <c r="CI17" s="497"/>
      <c r="CJ17" s="497"/>
      <c r="CK17" s="497"/>
      <c r="CL17" s="497"/>
      <c r="CM17" s="497"/>
      <c r="CN17" s="497"/>
      <c r="CO17" s="497"/>
      <c r="CP17" s="497"/>
      <c r="CQ17" s="497"/>
      <c r="CR17" s="497"/>
      <c r="CS17" s="497"/>
      <c r="CT17" s="497"/>
      <c r="CU17" s="497"/>
      <c r="CV17" s="497"/>
      <c r="CW17" s="497"/>
      <c r="CX17" s="497"/>
      <c r="CY17" s="497"/>
      <c r="CZ17" s="497"/>
      <c r="DA17" s="497"/>
      <c r="DB17" s="497"/>
      <c r="DC17" s="497"/>
      <c r="DD17" s="497"/>
      <c r="DE17" s="497"/>
      <c r="DF17" s="497"/>
      <c r="DG17" s="497"/>
      <c r="DH17" s="497"/>
      <c r="DI17" s="497"/>
      <c r="DJ17" s="497"/>
      <c r="DK17" s="497"/>
      <c r="DL17" s="497"/>
      <c r="DM17" s="497"/>
      <c r="DN17" s="497"/>
      <c r="DO17" s="497"/>
      <c r="DP17" s="497"/>
      <c r="DQ17" s="497"/>
      <c r="DR17" s="497"/>
      <c r="DS17" s="497"/>
      <c r="DT17" s="497"/>
      <c r="DU17" s="497"/>
      <c r="DV17" s="497"/>
      <c r="DW17" s="497"/>
      <c r="DX17" s="497"/>
      <c r="DY17" s="497"/>
      <c r="DZ17" s="497"/>
      <c r="EA17" s="497"/>
      <c r="EB17" s="497"/>
      <c r="EC17" s="497"/>
      <c r="ED17" s="497"/>
      <c r="EE17" s="497"/>
      <c r="EF17" s="497"/>
      <c r="EG17" s="497"/>
      <c r="EH17" s="497"/>
      <c r="EI17" s="497"/>
      <c r="EJ17" s="497"/>
      <c r="EK17" s="497"/>
      <c r="EL17" s="497"/>
      <c r="EM17" s="497"/>
      <c r="EN17" s="497"/>
      <c r="EO17" s="497"/>
      <c r="EP17" s="497"/>
      <c r="EQ17" s="497"/>
      <c r="ER17" s="497"/>
      <c r="ES17" s="497"/>
      <c r="ET17" s="497"/>
      <c r="EU17" s="497"/>
      <c r="EV17" s="497"/>
      <c r="EW17" s="497"/>
      <c r="EX17" s="497"/>
      <c r="EY17" s="497"/>
      <c r="EZ17" s="497"/>
      <c r="FA17" s="497"/>
      <c r="FB17" s="497"/>
      <c r="FC17" s="497"/>
      <c r="FD17" s="497"/>
      <c r="FE17" s="497"/>
      <c r="FF17" s="497"/>
      <c r="FG17" s="497"/>
      <c r="FH17" s="497"/>
      <c r="FI17" s="497"/>
      <c r="FJ17" s="497"/>
      <c r="FK17" s="497"/>
      <c r="FL17" s="497"/>
      <c r="FM17" s="497"/>
      <c r="FN17" s="497"/>
      <c r="FO17" s="497"/>
      <c r="FP17" s="497"/>
      <c r="FQ17" s="497"/>
      <c r="FR17" s="497"/>
      <c r="FS17" s="497"/>
      <c r="FT17" s="497"/>
      <c r="FU17" s="497"/>
      <c r="FV17" s="497"/>
      <c r="FW17" s="497"/>
      <c r="FX17" s="497"/>
      <c r="FY17" s="497"/>
      <c r="FZ17" s="497"/>
      <c r="GA17" s="497"/>
      <c r="GB17" s="497"/>
      <c r="GC17" s="497"/>
      <c r="GD17" s="497"/>
      <c r="GE17" s="497"/>
      <c r="GF17" s="497"/>
      <c r="GG17" s="497"/>
      <c r="GH17" s="497"/>
      <c r="GI17" s="497"/>
      <c r="GJ17" s="497"/>
      <c r="GK17" s="497"/>
      <c r="GL17" s="497"/>
      <c r="GM17" s="497"/>
      <c r="GN17" s="497"/>
      <c r="GO17" s="497"/>
      <c r="GP17" s="497"/>
      <c r="GQ17" s="497"/>
      <c r="GR17" s="497"/>
      <c r="GS17" s="497"/>
      <c r="GT17" s="497"/>
      <c r="GU17" s="497"/>
      <c r="GV17" s="497"/>
      <c r="GW17" s="497"/>
      <c r="GX17" s="497"/>
      <c r="GY17" s="497"/>
      <c r="GZ17" s="497"/>
      <c r="HA17" s="497"/>
      <c r="HB17" s="497"/>
      <c r="HC17" s="497"/>
      <c r="HD17" s="497"/>
      <c r="HE17" s="497"/>
      <c r="HF17" s="497"/>
      <c r="HG17" s="497"/>
      <c r="HH17" s="497"/>
      <c r="HI17" s="497"/>
      <c r="HJ17" s="497"/>
      <c r="HK17" s="497"/>
    </row>
    <row r="18" spans="2:219" s="498" customFormat="1" ht="118.5" customHeight="1" x14ac:dyDescent="0.2">
      <c r="B18" s="501" t="s">
        <v>1406</v>
      </c>
      <c r="C18" s="502" t="s">
        <v>817</v>
      </c>
      <c r="D18" s="503" t="s">
        <v>819</v>
      </c>
      <c r="E18" s="501" t="s">
        <v>1401</v>
      </c>
      <c r="F18" s="504">
        <v>2017730010076</v>
      </c>
      <c r="G18" s="505" t="s">
        <v>1402</v>
      </c>
      <c r="H18" s="503" t="s">
        <v>819</v>
      </c>
      <c r="I18" s="506" t="s">
        <v>820</v>
      </c>
      <c r="J18" s="507">
        <v>280000</v>
      </c>
      <c r="K18" s="508" t="s">
        <v>818</v>
      </c>
      <c r="L18" s="509">
        <f t="shared" si="1"/>
        <v>0</v>
      </c>
      <c r="M18" s="510">
        <v>0</v>
      </c>
      <c r="N18" s="511">
        <v>0</v>
      </c>
      <c r="O18" s="512">
        <f t="shared" si="0"/>
        <v>0</v>
      </c>
      <c r="P18" s="512">
        <f t="shared" si="0"/>
        <v>0</v>
      </c>
      <c r="Q18" s="512">
        <f t="shared" si="0"/>
        <v>0</v>
      </c>
      <c r="R18" s="512">
        <f t="shared" si="0"/>
        <v>0</v>
      </c>
      <c r="S18" s="512">
        <f t="shared" si="0"/>
        <v>0</v>
      </c>
      <c r="T18" s="512">
        <f t="shared" si="0"/>
        <v>0</v>
      </c>
      <c r="U18" s="512">
        <f t="shared" si="0"/>
        <v>0</v>
      </c>
      <c r="V18" s="512">
        <f t="shared" si="0"/>
        <v>0</v>
      </c>
      <c r="W18" s="512">
        <f t="shared" si="0"/>
        <v>0</v>
      </c>
      <c r="X18" s="512">
        <f t="shared" si="0"/>
        <v>0</v>
      </c>
      <c r="Y18" s="512">
        <f t="shared" si="0"/>
        <v>0</v>
      </c>
      <c r="Z18" s="512">
        <f t="shared" si="0"/>
        <v>0</v>
      </c>
      <c r="AA18" s="512">
        <f t="shared" si="0"/>
        <v>0</v>
      </c>
      <c r="AB18" s="512">
        <f t="shared" si="0"/>
        <v>0</v>
      </c>
      <c r="AC18" s="512">
        <f t="shared" si="0"/>
        <v>0</v>
      </c>
      <c r="AD18" s="508" t="s">
        <v>199</v>
      </c>
      <c r="AE18" s="508" t="s">
        <v>1404</v>
      </c>
      <c r="AF18" s="513" t="s">
        <v>1405</v>
      </c>
      <c r="AG18" s="509">
        <f t="shared" si="2"/>
        <v>0</v>
      </c>
      <c r="AH18" s="510">
        <v>0</v>
      </c>
      <c r="AI18" s="514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S18" s="512">
        <v>0</v>
      </c>
      <c r="AT18" s="512">
        <v>0</v>
      </c>
      <c r="AU18" s="512">
        <v>0</v>
      </c>
      <c r="AV18" s="512">
        <v>0</v>
      </c>
      <c r="AW18" s="512">
        <v>0</v>
      </c>
      <c r="AX18" s="512">
        <v>0</v>
      </c>
      <c r="AY18" s="497"/>
      <c r="AZ18" s="497"/>
      <c r="BA18" s="497"/>
      <c r="BB18" s="497"/>
      <c r="BC18" s="497"/>
      <c r="BD18" s="497"/>
      <c r="BE18" s="497"/>
      <c r="BF18" s="497"/>
      <c r="BG18" s="497"/>
      <c r="BH18" s="497"/>
      <c r="BI18" s="497"/>
      <c r="BJ18" s="497"/>
      <c r="BK18" s="497"/>
      <c r="BL18" s="497"/>
      <c r="BM18" s="497"/>
      <c r="BN18" s="497"/>
      <c r="BO18" s="497"/>
      <c r="BP18" s="497"/>
      <c r="BQ18" s="497"/>
      <c r="BR18" s="497"/>
      <c r="BS18" s="497"/>
      <c r="BT18" s="497"/>
      <c r="BU18" s="497"/>
      <c r="BV18" s="497"/>
      <c r="BW18" s="497"/>
      <c r="BX18" s="497"/>
      <c r="BY18" s="497"/>
      <c r="BZ18" s="497"/>
      <c r="CA18" s="497"/>
      <c r="CB18" s="497"/>
      <c r="CC18" s="497"/>
      <c r="CD18" s="497"/>
      <c r="CE18" s="497"/>
      <c r="CF18" s="497"/>
      <c r="CG18" s="497"/>
      <c r="CH18" s="497"/>
      <c r="CI18" s="497"/>
      <c r="CJ18" s="497"/>
      <c r="CK18" s="497"/>
      <c r="CL18" s="497"/>
      <c r="CM18" s="497"/>
      <c r="CN18" s="497"/>
      <c r="CO18" s="497"/>
      <c r="CP18" s="497"/>
      <c r="CQ18" s="497"/>
      <c r="CR18" s="497"/>
      <c r="CS18" s="497"/>
      <c r="CT18" s="497"/>
      <c r="CU18" s="497"/>
      <c r="CV18" s="497"/>
      <c r="CW18" s="497"/>
      <c r="CX18" s="497"/>
      <c r="CY18" s="497"/>
      <c r="CZ18" s="497"/>
      <c r="DA18" s="497"/>
      <c r="DB18" s="497"/>
      <c r="DC18" s="497"/>
      <c r="DD18" s="497"/>
      <c r="DE18" s="497"/>
      <c r="DF18" s="497"/>
      <c r="DG18" s="497"/>
      <c r="DH18" s="497"/>
      <c r="DI18" s="497"/>
      <c r="DJ18" s="497"/>
      <c r="DK18" s="497"/>
      <c r="DL18" s="497"/>
      <c r="DM18" s="497"/>
      <c r="DN18" s="497"/>
      <c r="DO18" s="497"/>
      <c r="DP18" s="497"/>
      <c r="DQ18" s="497"/>
      <c r="DR18" s="497"/>
      <c r="DS18" s="497"/>
      <c r="DT18" s="497"/>
      <c r="DU18" s="497"/>
      <c r="DV18" s="497"/>
      <c r="DW18" s="497"/>
      <c r="DX18" s="497"/>
      <c r="DY18" s="497"/>
      <c r="DZ18" s="497"/>
      <c r="EA18" s="497"/>
      <c r="EB18" s="497"/>
      <c r="EC18" s="497"/>
      <c r="ED18" s="497"/>
      <c r="EE18" s="497"/>
      <c r="EF18" s="497"/>
      <c r="EG18" s="497"/>
      <c r="EH18" s="497"/>
      <c r="EI18" s="497"/>
      <c r="EJ18" s="497"/>
      <c r="EK18" s="497"/>
      <c r="EL18" s="497"/>
      <c r="EM18" s="497"/>
      <c r="EN18" s="497"/>
      <c r="EO18" s="497"/>
      <c r="EP18" s="497"/>
      <c r="EQ18" s="497"/>
      <c r="ER18" s="497"/>
      <c r="ES18" s="497"/>
      <c r="ET18" s="497"/>
      <c r="EU18" s="497"/>
      <c r="EV18" s="497"/>
      <c r="EW18" s="497"/>
      <c r="EX18" s="497"/>
      <c r="EY18" s="497"/>
      <c r="EZ18" s="497"/>
      <c r="FA18" s="497"/>
      <c r="FB18" s="497"/>
      <c r="FC18" s="497"/>
      <c r="FD18" s="497"/>
      <c r="FE18" s="497"/>
      <c r="FF18" s="497"/>
      <c r="FG18" s="497"/>
      <c r="FH18" s="497"/>
      <c r="FI18" s="497"/>
      <c r="FJ18" s="497"/>
      <c r="FK18" s="497"/>
      <c r="FL18" s="497"/>
      <c r="FM18" s="497"/>
      <c r="FN18" s="497"/>
      <c r="FO18" s="497"/>
      <c r="FP18" s="497"/>
      <c r="FQ18" s="497"/>
      <c r="FR18" s="497"/>
      <c r="FS18" s="497"/>
      <c r="FT18" s="497"/>
      <c r="FU18" s="497"/>
      <c r="FV18" s="497"/>
      <c r="FW18" s="497"/>
      <c r="FX18" s="497"/>
      <c r="FY18" s="497"/>
      <c r="FZ18" s="497"/>
      <c r="GA18" s="497"/>
      <c r="GB18" s="497"/>
      <c r="GC18" s="497"/>
      <c r="GD18" s="497"/>
      <c r="GE18" s="497"/>
      <c r="GF18" s="497"/>
      <c r="GG18" s="497"/>
      <c r="GH18" s="497"/>
      <c r="GI18" s="497"/>
      <c r="GJ18" s="497"/>
      <c r="GK18" s="497"/>
      <c r="GL18" s="497"/>
      <c r="GM18" s="497"/>
      <c r="GN18" s="497"/>
      <c r="GO18" s="497"/>
      <c r="GP18" s="497"/>
      <c r="GQ18" s="497"/>
      <c r="GR18" s="497"/>
      <c r="GS18" s="497"/>
      <c r="GT18" s="497"/>
      <c r="GU18" s="497"/>
      <c r="GV18" s="497"/>
      <c r="GW18" s="497"/>
      <c r="GX18" s="497"/>
      <c r="GY18" s="497"/>
      <c r="GZ18" s="497"/>
      <c r="HA18" s="497"/>
      <c r="HB18" s="497"/>
      <c r="HC18" s="497"/>
      <c r="HD18" s="497"/>
      <c r="HE18" s="497"/>
      <c r="HF18" s="497"/>
      <c r="HG18" s="497"/>
      <c r="HH18" s="497"/>
      <c r="HI18" s="497"/>
      <c r="HJ18" s="497"/>
      <c r="HK18" s="497"/>
    </row>
    <row r="19" spans="2:219" s="498" customFormat="1" ht="113.25" customHeight="1" x14ac:dyDescent="0.2">
      <c r="B19" s="501" t="s">
        <v>1406</v>
      </c>
      <c r="C19" s="502" t="s">
        <v>817</v>
      </c>
      <c r="D19" s="515" t="s">
        <v>1411</v>
      </c>
      <c r="E19" s="501" t="s">
        <v>1401</v>
      </c>
      <c r="F19" s="504">
        <v>2017730010076</v>
      </c>
      <c r="G19" s="505" t="s">
        <v>1402</v>
      </c>
      <c r="H19" s="515" t="s">
        <v>1411</v>
      </c>
      <c r="I19" s="506" t="s">
        <v>1412</v>
      </c>
      <c r="J19" s="507">
        <v>1</v>
      </c>
      <c r="K19" s="508" t="s">
        <v>818</v>
      </c>
      <c r="L19" s="509">
        <f t="shared" si="1"/>
        <v>0</v>
      </c>
      <c r="M19" s="510">
        <v>0</v>
      </c>
      <c r="N19" s="511">
        <v>0</v>
      </c>
      <c r="O19" s="512">
        <f t="shared" si="0"/>
        <v>0</v>
      </c>
      <c r="P19" s="512">
        <f t="shared" si="0"/>
        <v>0</v>
      </c>
      <c r="Q19" s="512">
        <f t="shared" si="0"/>
        <v>0</v>
      </c>
      <c r="R19" s="512">
        <f t="shared" si="0"/>
        <v>0</v>
      </c>
      <c r="S19" s="512">
        <f t="shared" si="0"/>
        <v>0</v>
      </c>
      <c r="T19" s="512">
        <f t="shared" si="0"/>
        <v>0</v>
      </c>
      <c r="U19" s="512">
        <f t="shared" si="0"/>
        <v>0</v>
      </c>
      <c r="V19" s="512">
        <f t="shared" si="0"/>
        <v>0</v>
      </c>
      <c r="W19" s="512">
        <f t="shared" si="0"/>
        <v>0</v>
      </c>
      <c r="X19" s="512">
        <f t="shared" si="0"/>
        <v>0</v>
      </c>
      <c r="Y19" s="512">
        <f t="shared" si="0"/>
        <v>0</v>
      </c>
      <c r="Z19" s="512">
        <f t="shared" si="0"/>
        <v>0</v>
      </c>
      <c r="AA19" s="512">
        <f t="shared" si="0"/>
        <v>0</v>
      </c>
      <c r="AB19" s="512">
        <f t="shared" si="0"/>
        <v>0</v>
      </c>
      <c r="AC19" s="512">
        <f t="shared" si="0"/>
        <v>0</v>
      </c>
      <c r="AD19" s="508" t="s">
        <v>199</v>
      </c>
      <c r="AE19" s="508" t="s">
        <v>1404</v>
      </c>
      <c r="AF19" s="513" t="s">
        <v>1405</v>
      </c>
      <c r="AG19" s="509">
        <f t="shared" si="2"/>
        <v>0</v>
      </c>
      <c r="AH19" s="510">
        <v>0</v>
      </c>
      <c r="AI19" s="514">
        <v>0</v>
      </c>
      <c r="AJ19" s="512">
        <v>0</v>
      </c>
      <c r="AK19" s="512">
        <v>0</v>
      </c>
      <c r="AL19" s="512">
        <v>0</v>
      </c>
      <c r="AM19" s="512">
        <v>0</v>
      </c>
      <c r="AN19" s="512">
        <v>0</v>
      </c>
      <c r="AO19" s="512">
        <v>0</v>
      </c>
      <c r="AP19" s="512">
        <v>0</v>
      </c>
      <c r="AQ19" s="512">
        <v>0</v>
      </c>
      <c r="AR19" s="512">
        <v>0</v>
      </c>
      <c r="AS19" s="512">
        <v>0</v>
      </c>
      <c r="AT19" s="512">
        <v>0</v>
      </c>
      <c r="AU19" s="512">
        <v>0</v>
      </c>
      <c r="AV19" s="512">
        <v>0</v>
      </c>
      <c r="AW19" s="512">
        <v>0</v>
      </c>
      <c r="AX19" s="512">
        <v>0</v>
      </c>
      <c r="AY19" s="497"/>
      <c r="AZ19" s="497"/>
      <c r="BA19" s="497"/>
      <c r="BB19" s="497"/>
      <c r="BC19" s="497"/>
      <c r="BD19" s="497"/>
      <c r="BE19" s="497"/>
      <c r="BF19" s="497"/>
      <c r="BG19" s="497"/>
      <c r="BH19" s="497"/>
      <c r="BI19" s="497"/>
      <c r="BJ19" s="497"/>
      <c r="BK19" s="497"/>
      <c r="BL19" s="497"/>
      <c r="BM19" s="497"/>
      <c r="BN19" s="497"/>
      <c r="BO19" s="497"/>
      <c r="BP19" s="497"/>
      <c r="BQ19" s="497"/>
      <c r="BR19" s="497"/>
      <c r="BS19" s="497"/>
      <c r="BT19" s="497"/>
      <c r="BU19" s="497"/>
      <c r="BV19" s="497"/>
      <c r="BW19" s="497"/>
      <c r="BX19" s="497"/>
      <c r="BY19" s="497"/>
      <c r="BZ19" s="497"/>
      <c r="CA19" s="497"/>
      <c r="CB19" s="497"/>
      <c r="CC19" s="497"/>
      <c r="CD19" s="497"/>
      <c r="CE19" s="497"/>
      <c r="CF19" s="497"/>
      <c r="CG19" s="497"/>
      <c r="CH19" s="497"/>
      <c r="CI19" s="497"/>
      <c r="CJ19" s="497"/>
      <c r="CK19" s="497"/>
      <c r="CL19" s="497"/>
      <c r="CM19" s="497"/>
      <c r="CN19" s="497"/>
      <c r="CO19" s="497"/>
      <c r="CP19" s="497"/>
      <c r="CQ19" s="497"/>
      <c r="CR19" s="497"/>
      <c r="CS19" s="497"/>
      <c r="CT19" s="497"/>
      <c r="CU19" s="497"/>
      <c r="CV19" s="497"/>
      <c r="CW19" s="497"/>
      <c r="CX19" s="497"/>
      <c r="CY19" s="497"/>
      <c r="CZ19" s="497"/>
      <c r="DA19" s="497"/>
      <c r="DB19" s="497"/>
      <c r="DC19" s="497"/>
      <c r="DD19" s="497"/>
      <c r="DE19" s="497"/>
      <c r="DF19" s="497"/>
      <c r="DG19" s="497"/>
      <c r="DH19" s="497"/>
      <c r="DI19" s="497"/>
      <c r="DJ19" s="497"/>
      <c r="DK19" s="497"/>
      <c r="DL19" s="497"/>
      <c r="DM19" s="497"/>
      <c r="DN19" s="497"/>
      <c r="DO19" s="497"/>
      <c r="DP19" s="497"/>
      <c r="DQ19" s="497"/>
      <c r="DR19" s="497"/>
      <c r="DS19" s="497"/>
      <c r="DT19" s="497"/>
      <c r="DU19" s="497"/>
      <c r="DV19" s="497"/>
      <c r="DW19" s="497"/>
      <c r="DX19" s="497"/>
      <c r="DY19" s="497"/>
      <c r="DZ19" s="497"/>
      <c r="EA19" s="497"/>
      <c r="EB19" s="497"/>
      <c r="EC19" s="497"/>
      <c r="ED19" s="497"/>
      <c r="EE19" s="497"/>
      <c r="EF19" s="497"/>
      <c r="EG19" s="497"/>
      <c r="EH19" s="497"/>
      <c r="EI19" s="497"/>
      <c r="EJ19" s="497"/>
      <c r="EK19" s="497"/>
      <c r="EL19" s="497"/>
      <c r="EM19" s="497"/>
      <c r="EN19" s="497"/>
      <c r="EO19" s="497"/>
      <c r="EP19" s="497"/>
      <c r="EQ19" s="497"/>
      <c r="ER19" s="497"/>
      <c r="ES19" s="497"/>
      <c r="ET19" s="497"/>
      <c r="EU19" s="497"/>
      <c r="EV19" s="497"/>
      <c r="EW19" s="497"/>
      <c r="EX19" s="497"/>
      <c r="EY19" s="497"/>
      <c r="EZ19" s="497"/>
      <c r="FA19" s="497"/>
      <c r="FB19" s="497"/>
      <c r="FC19" s="497"/>
      <c r="FD19" s="497"/>
      <c r="FE19" s="497"/>
      <c r="FF19" s="497"/>
      <c r="FG19" s="497"/>
      <c r="FH19" s="497"/>
      <c r="FI19" s="497"/>
      <c r="FJ19" s="497"/>
      <c r="FK19" s="497"/>
      <c r="FL19" s="497"/>
      <c r="FM19" s="497"/>
      <c r="FN19" s="497"/>
      <c r="FO19" s="497"/>
      <c r="FP19" s="497"/>
      <c r="FQ19" s="497"/>
      <c r="FR19" s="497"/>
      <c r="FS19" s="497"/>
      <c r="FT19" s="497"/>
      <c r="FU19" s="497"/>
      <c r="FV19" s="497"/>
      <c r="FW19" s="497"/>
      <c r="FX19" s="497"/>
      <c r="FY19" s="497"/>
      <c r="FZ19" s="497"/>
      <c r="GA19" s="497"/>
      <c r="GB19" s="497"/>
      <c r="GC19" s="497"/>
      <c r="GD19" s="497"/>
      <c r="GE19" s="497"/>
      <c r="GF19" s="497"/>
      <c r="GG19" s="497"/>
      <c r="GH19" s="497"/>
      <c r="GI19" s="497"/>
      <c r="GJ19" s="497"/>
      <c r="GK19" s="497"/>
      <c r="GL19" s="497"/>
      <c r="GM19" s="497"/>
      <c r="GN19" s="497"/>
      <c r="GO19" s="497"/>
      <c r="GP19" s="497"/>
      <c r="GQ19" s="497"/>
      <c r="GR19" s="497"/>
      <c r="GS19" s="497"/>
      <c r="GT19" s="497"/>
      <c r="GU19" s="497"/>
      <c r="GV19" s="497"/>
      <c r="GW19" s="497"/>
      <c r="GX19" s="497"/>
      <c r="GY19" s="497"/>
      <c r="GZ19" s="497"/>
      <c r="HA19" s="497"/>
      <c r="HB19" s="497"/>
      <c r="HC19" s="497"/>
      <c r="HD19" s="497"/>
      <c r="HE19" s="497"/>
      <c r="HF19" s="497"/>
      <c r="HG19" s="497"/>
      <c r="HH19" s="497"/>
      <c r="HI19" s="497"/>
      <c r="HJ19" s="497"/>
      <c r="HK19" s="497"/>
    </row>
    <row r="20" spans="2:219" s="498" customFormat="1" ht="113.25" customHeight="1" x14ac:dyDescent="0.2">
      <c r="B20" s="501" t="s">
        <v>1406</v>
      </c>
      <c r="C20" s="502" t="s">
        <v>817</v>
      </c>
      <c r="D20" s="515" t="s">
        <v>1413</v>
      </c>
      <c r="E20" s="501" t="s">
        <v>1401</v>
      </c>
      <c r="F20" s="504">
        <v>2017730010076</v>
      </c>
      <c r="G20" s="505" t="s">
        <v>1402</v>
      </c>
      <c r="H20" s="515" t="s">
        <v>1413</v>
      </c>
      <c r="I20" s="506" t="s">
        <v>1414</v>
      </c>
      <c r="J20" s="507">
        <v>1</v>
      </c>
      <c r="K20" s="508" t="s">
        <v>818</v>
      </c>
      <c r="L20" s="509">
        <f t="shared" si="1"/>
        <v>350000</v>
      </c>
      <c r="M20" s="510">
        <v>350000</v>
      </c>
      <c r="N20" s="511">
        <v>0</v>
      </c>
      <c r="O20" s="512">
        <f t="shared" si="0"/>
        <v>0</v>
      </c>
      <c r="P20" s="512">
        <f t="shared" si="0"/>
        <v>0</v>
      </c>
      <c r="Q20" s="512">
        <f t="shared" si="0"/>
        <v>0</v>
      </c>
      <c r="R20" s="512">
        <f t="shared" si="0"/>
        <v>0</v>
      </c>
      <c r="S20" s="512">
        <f t="shared" si="0"/>
        <v>0</v>
      </c>
      <c r="T20" s="512">
        <f t="shared" si="0"/>
        <v>0</v>
      </c>
      <c r="U20" s="512">
        <f t="shared" si="0"/>
        <v>0</v>
      </c>
      <c r="V20" s="512">
        <f t="shared" si="0"/>
        <v>0</v>
      </c>
      <c r="W20" s="512">
        <f t="shared" si="0"/>
        <v>0</v>
      </c>
      <c r="X20" s="512">
        <f t="shared" si="0"/>
        <v>0</v>
      </c>
      <c r="Y20" s="512">
        <f t="shared" si="0"/>
        <v>0</v>
      </c>
      <c r="Z20" s="512">
        <f t="shared" si="0"/>
        <v>0</v>
      </c>
      <c r="AA20" s="512">
        <f t="shared" si="0"/>
        <v>0</v>
      </c>
      <c r="AB20" s="512">
        <f t="shared" si="0"/>
        <v>0</v>
      </c>
      <c r="AC20" s="512">
        <f t="shared" si="0"/>
        <v>0</v>
      </c>
      <c r="AD20" s="508" t="s">
        <v>199</v>
      </c>
      <c r="AE20" s="508" t="s">
        <v>1404</v>
      </c>
      <c r="AF20" s="513" t="s">
        <v>1405</v>
      </c>
      <c r="AG20" s="509">
        <f t="shared" si="2"/>
        <v>49300</v>
      </c>
      <c r="AH20" s="510">
        <v>49300</v>
      </c>
      <c r="AI20" s="514">
        <v>0</v>
      </c>
      <c r="AJ20" s="516">
        <v>0</v>
      </c>
      <c r="AK20" s="516">
        <v>0</v>
      </c>
      <c r="AL20" s="516">
        <v>0</v>
      </c>
      <c r="AM20" s="516">
        <v>0</v>
      </c>
      <c r="AN20" s="516">
        <v>0</v>
      </c>
      <c r="AO20" s="516">
        <v>0</v>
      </c>
      <c r="AP20" s="516">
        <v>0</v>
      </c>
      <c r="AQ20" s="516">
        <v>0</v>
      </c>
      <c r="AR20" s="516">
        <v>0</v>
      </c>
      <c r="AS20" s="516">
        <v>0</v>
      </c>
      <c r="AT20" s="516">
        <v>0</v>
      </c>
      <c r="AU20" s="516">
        <v>0</v>
      </c>
      <c r="AV20" s="516">
        <v>0</v>
      </c>
      <c r="AW20" s="516">
        <v>0</v>
      </c>
      <c r="AX20" s="516">
        <v>0</v>
      </c>
      <c r="AY20" s="497"/>
      <c r="AZ20" s="497"/>
      <c r="BA20" s="497"/>
      <c r="BB20" s="497"/>
      <c r="BC20" s="497"/>
      <c r="BD20" s="497"/>
      <c r="BE20" s="497"/>
      <c r="BF20" s="497"/>
      <c r="BG20" s="497"/>
      <c r="BH20" s="497"/>
      <c r="BI20" s="497"/>
      <c r="BJ20" s="497"/>
      <c r="BK20" s="497"/>
      <c r="BL20" s="497"/>
      <c r="BM20" s="497"/>
      <c r="BN20" s="497"/>
      <c r="BO20" s="497"/>
      <c r="BP20" s="497"/>
      <c r="BQ20" s="497"/>
      <c r="BR20" s="497"/>
      <c r="BS20" s="497"/>
      <c r="BT20" s="497"/>
      <c r="BU20" s="497"/>
      <c r="BV20" s="497"/>
      <c r="BW20" s="497"/>
      <c r="BX20" s="497"/>
      <c r="BY20" s="497"/>
      <c r="BZ20" s="497"/>
      <c r="CA20" s="497"/>
      <c r="CB20" s="497"/>
      <c r="CC20" s="497"/>
      <c r="CD20" s="497"/>
      <c r="CE20" s="497"/>
      <c r="CF20" s="497"/>
      <c r="CG20" s="497"/>
      <c r="CH20" s="497"/>
      <c r="CI20" s="497"/>
      <c r="CJ20" s="497"/>
      <c r="CK20" s="497"/>
      <c r="CL20" s="497"/>
      <c r="CM20" s="497"/>
      <c r="CN20" s="497"/>
      <c r="CO20" s="497"/>
      <c r="CP20" s="497"/>
      <c r="CQ20" s="497"/>
      <c r="CR20" s="497"/>
      <c r="CS20" s="497"/>
      <c r="CT20" s="497"/>
      <c r="CU20" s="497"/>
      <c r="CV20" s="497"/>
      <c r="CW20" s="497"/>
      <c r="CX20" s="497"/>
      <c r="CY20" s="497"/>
      <c r="CZ20" s="497"/>
      <c r="DA20" s="497"/>
      <c r="DB20" s="497"/>
      <c r="DC20" s="497"/>
      <c r="DD20" s="497"/>
      <c r="DE20" s="497"/>
      <c r="DF20" s="497"/>
      <c r="DG20" s="497"/>
      <c r="DH20" s="497"/>
      <c r="DI20" s="497"/>
      <c r="DJ20" s="497"/>
      <c r="DK20" s="497"/>
      <c r="DL20" s="497"/>
      <c r="DM20" s="497"/>
      <c r="DN20" s="497"/>
      <c r="DO20" s="497"/>
      <c r="DP20" s="497"/>
      <c r="DQ20" s="497"/>
      <c r="DR20" s="497"/>
      <c r="DS20" s="497"/>
      <c r="DT20" s="497"/>
      <c r="DU20" s="497"/>
      <c r="DV20" s="497"/>
      <c r="DW20" s="497"/>
      <c r="DX20" s="497"/>
      <c r="DY20" s="497"/>
      <c r="DZ20" s="497"/>
      <c r="EA20" s="497"/>
      <c r="EB20" s="497"/>
      <c r="EC20" s="497"/>
      <c r="ED20" s="497"/>
      <c r="EE20" s="497"/>
      <c r="EF20" s="497"/>
      <c r="EG20" s="497"/>
      <c r="EH20" s="497"/>
      <c r="EI20" s="497"/>
      <c r="EJ20" s="497"/>
      <c r="EK20" s="497"/>
      <c r="EL20" s="497"/>
      <c r="EM20" s="497"/>
      <c r="EN20" s="497"/>
      <c r="EO20" s="497"/>
      <c r="EP20" s="497"/>
      <c r="EQ20" s="497"/>
      <c r="ER20" s="497"/>
      <c r="ES20" s="497"/>
      <c r="ET20" s="497"/>
      <c r="EU20" s="497"/>
      <c r="EV20" s="497"/>
      <c r="EW20" s="497"/>
      <c r="EX20" s="497"/>
      <c r="EY20" s="497"/>
      <c r="EZ20" s="497"/>
      <c r="FA20" s="497"/>
      <c r="FB20" s="497"/>
      <c r="FC20" s="497"/>
      <c r="FD20" s="497"/>
      <c r="FE20" s="497"/>
      <c r="FF20" s="497"/>
      <c r="FG20" s="497"/>
      <c r="FH20" s="497"/>
      <c r="FI20" s="497"/>
      <c r="FJ20" s="497"/>
      <c r="FK20" s="497"/>
      <c r="FL20" s="497"/>
      <c r="FM20" s="497"/>
      <c r="FN20" s="497"/>
      <c r="FO20" s="497"/>
      <c r="FP20" s="497"/>
      <c r="FQ20" s="497"/>
      <c r="FR20" s="497"/>
      <c r="FS20" s="497"/>
      <c r="FT20" s="497"/>
      <c r="FU20" s="497"/>
      <c r="FV20" s="497"/>
      <c r="FW20" s="497"/>
      <c r="FX20" s="497"/>
      <c r="FY20" s="497"/>
      <c r="FZ20" s="497"/>
      <c r="GA20" s="497"/>
      <c r="GB20" s="497"/>
      <c r="GC20" s="497"/>
      <c r="GD20" s="497"/>
      <c r="GE20" s="497"/>
      <c r="GF20" s="497"/>
      <c r="GG20" s="497"/>
      <c r="GH20" s="497"/>
      <c r="GI20" s="497"/>
      <c r="GJ20" s="497"/>
      <c r="GK20" s="497"/>
      <c r="GL20" s="497"/>
      <c r="GM20" s="497"/>
      <c r="GN20" s="497"/>
      <c r="GO20" s="497"/>
      <c r="GP20" s="497"/>
      <c r="GQ20" s="497"/>
      <c r="GR20" s="497"/>
      <c r="GS20" s="497"/>
      <c r="GT20" s="497"/>
      <c r="GU20" s="497"/>
      <c r="GV20" s="497"/>
      <c r="GW20" s="497"/>
      <c r="GX20" s="497"/>
      <c r="GY20" s="497"/>
      <c r="GZ20" s="497"/>
      <c r="HA20" s="497"/>
      <c r="HB20" s="497"/>
      <c r="HC20" s="497"/>
      <c r="HD20" s="497"/>
      <c r="HE20" s="497"/>
      <c r="HF20" s="497"/>
      <c r="HG20" s="497"/>
      <c r="HH20" s="497"/>
      <c r="HI20" s="497"/>
      <c r="HJ20" s="497"/>
      <c r="HK20" s="497"/>
    </row>
    <row r="21" spans="2:219" s="498" customFormat="1" ht="112.5" customHeight="1" x14ac:dyDescent="0.2">
      <c r="B21" s="501" t="s">
        <v>821</v>
      </c>
      <c r="C21" s="502" t="s">
        <v>817</v>
      </c>
      <c r="D21" s="515" t="s">
        <v>1415</v>
      </c>
      <c r="E21" s="501" t="s">
        <v>1416</v>
      </c>
      <c r="F21" s="504">
        <v>2017730010109</v>
      </c>
      <c r="G21" s="505" t="s">
        <v>1417</v>
      </c>
      <c r="H21" s="515" t="s">
        <v>1415</v>
      </c>
      <c r="I21" s="506" t="s">
        <v>1418</v>
      </c>
      <c r="J21" s="507">
        <v>1</v>
      </c>
      <c r="K21" s="508" t="s">
        <v>818</v>
      </c>
      <c r="L21" s="509">
        <f t="shared" si="1"/>
        <v>50000</v>
      </c>
      <c r="M21" s="510">
        <v>50000</v>
      </c>
      <c r="N21" s="511">
        <v>0</v>
      </c>
      <c r="O21" s="512">
        <f t="shared" si="0"/>
        <v>0</v>
      </c>
      <c r="P21" s="512">
        <f t="shared" si="0"/>
        <v>0</v>
      </c>
      <c r="Q21" s="512">
        <f t="shared" si="0"/>
        <v>0</v>
      </c>
      <c r="R21" s="512">
        <f t="shared" si="0"/>
        <v>0</v>
      </c>
      <c r="S21" s="512">
        <f t="shared" si="0"/>
        <v>0</v>
      </c>
      <c r="T21" s="512">
        <f t="shared" si="0"/>
        <v>0</v>
      </c>
      <c r="U21" s="512">
        <f t="shared" si="0"/>
        <v>0</v>
      </c>
      <c r="V21" s="512">
        <f t="shared" si="0"/>
        <v>0</v>
      </c>
      <c r="W21" s="512">
        <f t="shared" si="0"/>
        <v>0</v>
      </c>
      <c r="X21" s="512">
        <f t="shared" si="0"/>
        <v>0</v>
      </c>
      <c r="Y21" s="512">
        <f t="shared" si="0"/>
        <v>0</v>
      </c>
      <c r="Z21" s="512">
        <f t="shared" si="0"/>
        <v>0</v>
      </c>
      <c r="AA21" s="512">
        <f t="shared" si="0"/>
        <v>0</v>
      </c>
      <c r="AB21" s="512">
        <f t="shared" si="0"/>
        <v>0</v>
      </c>
      <c r="AC21" s="512">
        <f t="shared" si="0"/>
        <v>0</v>
      </c>
      <c r="AD21" s="508" t="s">
        <v>199</v>
      </c>
      <c r="AE21" s="508" t="s">
        <v>1404</v>
      </c>
      <c r="AF21" s="513" t="s">
        <v>1405</v>
      </c>
      <c r="AG21" s="509">
        <f t="shared" si="2"/>
        <v>27200</v>
      </c>
      <c r="AH21" s="510">
        <v>27200</v>
      </c>
      <c r="AI21" s="514">
        <v>0</v>
      </c>
      <c r="AJ21" s="512">
        <v>0</v>
      </c>
      <c r="AK21" s="512">
        <v>0</v>
      </c>
      <c r="AL21" s="512">
        <v>0</v>
      </c>
      <c r="AM21" s="512">
        <v>0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S21" s="512">
        <v>0</v>
      </c>
      <c r="AT21" s="512">
        <v>0</v>
      </c>
      <c r="AU21" s="512">
        <v>0</v>
      </c>
      <c r="AV21" s="512">
        <v>0</v>
      </c>
      <c r="AW21" s="512">
        <v>0</v>
      </c>
      <c r="AX21" s="512">
        <v>0</v>
      </c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7"/>
      <c r="BK21" s="497"/>
      <c r="BL21" s="497"/>
      <c r="BM21" s="497"/>
      <c r="BN21" s="497"/>
      <c r="BO21" s="497"/>
      <c r="BP21" s="497"/>
      <c r="BQ21" s="497"/>
      <c r="BR21" s="497"/>
      <c r="BS21" s="497"/>
      <c r="BT21" s="497"/>
      <c r="BU21" s="497"/>
      <c r="BV21" s="497"/>
      <c r="BW21" s="497"/>
      <c r="BX21" s="497"/>
      <c r="BY21" s="497"/>
      <c r="BZ21" s="497"/>
      <c r="CA21" s="497"/>
      <c r="CB21" s="497"/>
      <c r="CC21" s="497"/>
      <c r="CD21" s="497"/>
      <c r="CE21" s="497"/>
      <c r="CF21" s="497"/>
      <c r="CG21" s="497"/>
      <c r="CH21" s="497"/>
      <c r="CI21" s="497"/>
      <c r="CJ21" s="497"/>
      <c r="CK21" s="497"/>
      <c r="CL21" s="497"/>
      <c r="CM21" s="497"/>
      <c r="CN21" s="497"/>
      <c r="CO21" s="497"/>
      <c r="CP21" s="497"/>
      <c r="CQ21" s="497"/>
      <c r="CR21" s="497"/>
      <c r="CS21" s="497"/>
      <c r="CT21" s="497"/>
      <c r="CU21" s="497"/>
      <c r="CV21" s="497"/>
      <c r="CW21" s="497"/>
      <c r="CX21" s="497"/>
      <c r="CY21" s="497"/>
      <c r="CZ21" s="497"/>
      <c r="DA21" s="497"/>
      <c r="DB21" s="497"/>
      <c r="DC21" s="497"/>
      <c r="DD21" s="497"/>
      <c r="DE21" s="497"/>
      <c r="DF21" s="497"/>
      <c r="DG21" s="497"/>
      <c r="DH21" s="497"/>
      <c r="DI21" s="497"/>
      <c r="DJ21" s="497"/>
      <c r="DK21" s="497"/>
      <c r="DL21" s="497"/>
      <c r="DM21" s="497"/>
      <c r="DN21" s="497"/>
      <c r="DO21" s="497"/>
      <c r="DP21" s="497"/>
      <c r="DQ21" s="497"/>
      <c r="DR21" s="497"/>
      <c r="DS21" s="497"/>
      <c r="DT21" s="497"/>
      <c r="DU21" s="497"/>
      <c r="DV21" s="497"/>
      <c r="DW21" s="497"/>
      <c r="DX21" s="497"/>
      <c r="DY21" s="497"/>
      <c r="DZ21" s="497"/>
      <c r="EA21" s="497"/>
      <c r="EB21" s="497"/>
      <c r="EC21" s="497"/>
      <c r="ED21" s="497"/>
      <c r="EE21" s="497"/>
      <c r="EF21" s="497"/>
      <c r="EG21" s="497"/>
      <c r="EH21" s="497"/>
      <c r="EI21" s="497"/>
      <c r="EJ21" s="497"/>
      <c r="EK21" s="497"/>
      <c r="EL21" s="497"/>
      <c r="EM21" s="497"/>
      <c r="EN21" s="497"/>
      <c r="EO21" s="497"/>
      <c r="EP21" s="497"/>
      <c r="EQ21" s="497"/>
      <c r="ER21" s="497"/>
      <c r="ES21" s="497"/>
      <c r="ET21" s="497"/>
      <c r="EU21" s="497"/>
      <c r="EV21" s="497"/>
      <c r="EW21" s="497"/>
      <c r="EX21" s="497"/>
      <c r="EY21" s="497"/>
      <c r="EZ21" s="497"/>
      <c r="FA21" s="497"/>
      <c r="FB21" s="497"/>
      <c r="FC21" s="497"/>
      <c r="FD21" s="497"/>
      <c r="FE21" s="497"/>
      <c r="FF21" s="497"/>
      <c r="FG21" s="497"/>
      <c r="FH21" s="497"/>
      <c r="FI21" s="497"/>
      <c r="FJ21" s="497"/>
      <c r="FK21" s="497"/>
      <c r="FL21" s="497"/>
      <c r="FM21" s="497"/>
      <c r="FN21" s="497"/>
      <c r="FO21" s="497"/>
      <c r="FP21" s="497"/>
      <c r="FQ21" s="497"/>
      <c r="FR21" s="497"/>
      <c r="FS21" s="497"/>
      <c r="FT21" s="497"/>
      <c r="FU21" s="497"/>
      <c r="FV21" s="497"/>
      <c r="FW21" s="497"/>
      <c r="FX21" s="497"/>
      <c r="FY21" s="497"/>
      <c r="FZ21" s="497"/>
      <c r="GA21" s="497"/>
      <c r="GB21" s="497"/>
      <c r="GC21" s="497"/>
      <c r="GD21" s="497"/>
      <c r="GE21" s="497"/>
      <c r="GF21" s="497"/>
      <c r="GG21" s="497"/>
      <c r="GH21" s="497"/>
      <c r="GI21" s="497"/>
      <c r="GJ21" s="497"/>
      <c r="GK21" s="497"/>
      <c r="GL21" s="497"/>
      <c r="GM21" s="497"/>
      <c r="GN21" s="497"/>
      <c r="GO21" s="497"/>
      <c r="GP21" s="497"/>
      <c r="GQ21" s="497"/>
      <c r="GR21" s="497"/>
      <c r="GS21" s="497"/>
      <c r="GT21" s="497"/>
      <c r="GU21" s="497"/>
      <c r="GV21" s="497"/>
      <c r="GW21" s="497"/>
      <c r="GX21" s="497"/>
      <c r="GY21" s="497"/>
      <c r="GZ21" s="497"/>
      <c r="HA21" s="497"/>
      <c r="HB21" s="497"/>
      <c r="HC21" s="497"/>
      <c r="HD21" s="497"/>
      <c r="HE21" s="497"/>
      <c r="HF21" s="497"/>
      <c r="HG21" s="497"/>
      <c r="HH21" s="497"/>
      <c r="HI21" s="497"/>
      <c r="HJ21" s="497"/>
      <c r="HK21" s="497"/>
    </row>
    <row r="22" spans="2:219" s="498" customFormat="1" ht="108.75" customHeight="1" x14ac:dyDescent="0.2">
      <c r="B22" s="501" t="s">
        <v>821</v>
      </c>
      <c r="C22" s="502" t="s">
        <v>817</v>
      </c>
      <c r="D22" s="515" t="s">
        <v>1419</v>
      </c>
      <c r="E22" s="501" t="s">
        <v>1416</v>
      </c>
      <c r="F22" s="504">
        <v>2017730010109</v>
      </c>
      <c r="G22" s="505" t="s">
        <v>1417</v>
      </c>
      <c r="H22" s="515" t="s">
        <v>1419</v>
      </c>
      <c r="I22" s="506" t="s">
        <v>1420</v>
      </c>
      <c r="J22" s="507">
        <v>1</v>
      </c>
      <c r="K22" s="508" t="s">
        <v>818</v>
      </c>
      <c r="L22" s="509">
        <f t="shared" si="1"/>
        <v>300000</v>
      </c>
      <c r="M22" s="510">
        <v>300000</v>
      </c>
      <c r="N22" s="511">
        <v>0</v>
      </c>
      <c r="O22" s="512">
        <f t="shared" si="0"/>
        <v>0</v>
      </c>
      <c r="P22" s="512">
        <f t="shared" si="0"/>
        <v>0</v>
      </c>
      <c r="Q22" s="512">
        <f t="shared" si="0"/>
        <v>0</v>
      </c>
      <c r="R22" s="512">
        <f t="shared" si="0"/>
        <v>0</v>
      </c>
      <c r="S22" s="512">
        <f t="shared" si="0"/>
        <v>0</v>
      </c>
      <c r="T22" s="512">
        <f t="shared" si="0"/>
        <v>0</v>
      </c>
      <c r="U22" s="512">
        <f t="shared" si="0"/>
        <v>0</v>
      </c>
      <c r="V22" s="512">
        <f t="shared" si="0"/>
        <v>0</v>
      </c>
      <c r="W22" s="512">
        <f t="shared" si="0"/>
        <v>0</v>
      </c>
      <c r="X22" s="512">
        <f t="shared" si="0"/>
        <v>0</v>
      </c>
      <c r="Y22" s="512">
        <f t="shared" si="0"/>
        <v>0</v>
      </c>
      <c r="Z22" s="512">
        <f t="shared" si="0"/>
        <v>0</v>
      </c>
      <c r="AA22" s="512">
        <f t="shared" si="0"/>
        <v>0</v>
      </c>
      <c r="AB22" s="512">
        <f t="shared" si="0"/>
        <v>0</v>
      </c>
      <c r="AC22" s="512">
        <f t="shared" si="0"/>
        <v>0</v>
      </c>
      <c r="AD22" s="508" t="s">
        <v>199</v>
      </c>
      <c r="AE22" s="508" t="s">
        <v>1404</v>
      </c>
      <c r="AF22" s="513" t="s">
        <v>1405</v>
      </c>
      <c r="AG22" s="509">
        <f t="shared" si="2"/>
        <v>0</v>
      </c>
      <c r="AH22" s="510">
        <v>0</v>
      </c>
      <c r="AI22" s="514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S22" s="512">
        <v>0</v>
      </c>
      <c r="AT22" s="512">
        <v>0</v>
      </c>
      <c r="AU22" s="512">
        <v>0</v>
      </c>
      <c r="AV22" s="512">
        <v>0</v>
      </c>
      <c r="AW22" s="512">
        <v>0</v>
      </c>
      <c r="AX22" s="512">
        <v>0</v>
      </c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7"/>
      <c r="BK22" s="497"/>
      <c r="BL22" s="497"/>
      <c r="BM22" s="497"/>
      <c r="BN22" s="497"/>
      <c r="BO22" s="497"/>
      <c r="BP22" s="497"/>
      <c r="BQ22" s="497"/>
      <c r="BR22" s="497"/>
      <c r="BS22" s="497"/>
      <c r="BT22" s="497"/>
      <c r="BU22" s="497"/>
      <c r="BV22" s="497"/>
      <c r="BW22" s="497"/>
      <c r="BX22" s="497"/>
      <c r="BY22" s="497"/>
      <c r="BZ22" s="497"/>
      <c r="CA22" s="497"/>
      <c r="CB22" s="497"/>
      <c r="CC22" s="497"/>
      <c r="CD22" s="497"/>
      <c r="CE22" s="497"/>
      <c r="CF22" s="497"/>
      <c r="CG22" s="497"/>
      <c r="CH22" s="497"/>
      <c r="CI22" s="497"/>
      <c r="CJ22" s="497"/>
      <c r="CK22" s="497"/>
      <c r="CL22" s="497"/>
      <c r="CM22" s="497"/>
      <c r="CN22" s="497"/>
      <c r="CO22" s="497"/>
      <c r="CP22" s="497"/>
      <c r="CQ22" s="497"/>
      <c r="CR22" s="497"/>
      <c r="CS22" s="497"/>
      <c r="CT22" s="497"/>
      <c r="CU22" s="497"/>
      <c r="CV22" s="497"/>
      <c r="CW22" s="497"/>
      <c r="CX22" s="497"/>
      <c r="CY22" s="497"/>
      <c r="CZ22" s="497"/>
      <c r="DA22" s="497"/>
      <c r="DB22" s="497"/>
      <c r="DC22" s="497"/>
      <c r="DD22" s="497"/>
      <c r="DE22" s="497"/>
      <c r="DF22" s="497"/>
      <c r="DG22" s="497"/>
      <c r="DH22" s="497"/>
      <c r="DI22" s="497"/>
      <c r="DJ22" s="497"/>
      <c r="DK22" s="497"/>
      <c r="DL22" s="497"/>
      <c r="DM22" s="497"/>
      <c r="DN22" s="497"/>
      <c r="DO22" s="497"/>
      <c r="DP22" s="497"/>
      <c r="DQ22" s="497"/>
      <c r="DR22" s="497"/>
      <c r="DS22" s="497"/>
      <c r="DT22" s="497"/>
      <c r="DU22" s="497"/>
      <c r="DV22" s="497"/>
      <c r="DW22" s="497"/>
      <c r="DX22" s="497"/>
      <c r="DY22" s="497"/>
      <c r="DZ22" s="497"/>
      <c r="EA22" s="497"/>
      <c r="EB22" s="497"/>
      <c r="EC22" s="497"/>
      <c r="ED22" s="497"/>
      <c r="EE22" s="497"/>
      <c r="EF22" s="497"/>
      <c r="EG22" s="497"/>
      <c r="EH22" s="497"/>
      <c r="EI22" s="497"/>
      <c r="EJ22" s="497"/>
      <c r="EK22" s="497"/>
      <c r="EL22" s="497"/>
      <c r="EM22" s="497"/>
      <c r="EN22" s="497"/>
      <c r="EO22" s="497"/>
      <c r="EP22" s="497"/>
      <c r="EQ22" s="497"/>
      <c r="ER22" s="497"/>
      <c r="ES22" s="497"/>
      <c r="ET22" s="497"/>
      <c r="EU22" s="497"/>
      <c r="EV22" s="497"/>
      <c r="EW22" s="497"/>
      <c r="EX22" s="497"/>
      <c r="EY22" s="497"/>
      <c r="EZ22" s="497"/>
      <c r="FA22" s="497"/>
      <c r="FB22" s="497"/>
      <c r="FC22" s="497"/>
      <c r="FD22" s="497"/>
      <c r="FE22" s="497"/>
      <c r="FF22" s="497"/>
      <c r="FG22" s="497"/>
      <c r="FH22" s="497"/>
      <c r="FI22" s="497"/>
      <c r="FJ22" s="497"/>
      <c r="FK22" s="497"/>
      <c r="FL22" s="497"/>
      <c r="FM22" s="497"/>
      <c r="FN22" s="497"/>
      <c r="FO22" s="497"/>
      <c r="FP22" s="497"/>
      <c r="FQ22" s="497"/>
      <c r="FR22" s="497"/>
      <c r="FS22" s="497"/>
      <c r="FT22" s="497"/>
      <c r="FU22" s="497"/>
      <c r="FV22" s="497"/>
      <c r="FW22" s="497"/>
      <c r="FX22" s="497"/>
      <c r="FY22" s="497"/>
      <c r="FZ22" s="497"/>
      <c r="GA22" s="497"/>
      <c r="GB22" s="497"/>
      <c r="GC22" s="497"/>
      <c r="GD22" s="497"/>
      <c r="GE22" s="497"/>
      <c r="GF22" s="497"/>
      <c r="GG22" s="497"/>
      <c r="GH22" s="497"/>
      <c r="GI22" s="497"/>
      <c r="GJ22" s="497"/>
      <c r="GK22" s="497"/>
      <c r="GL22" s="497"/>
      <c r="GM22" s="497"/>
      <c r="GN22" s="497"/>
      <c r="GO22" s="497"/>
      <c r="GP22" s="497"/>
      <c r="GQ22" s="497"/>
      <c r="GR22" s="497"/>
      <c r="GS22" s="497"/>
      <c r="GT22" s="497"/>
      <c r="GU22" s="497"/>
      <c r="GV22" s="497"/>
      <c r="GW22" s="497"/>
      <c r="GX22" s="497"/>
      <c r="GY22" s="497"/>
      <c r="GZ22" s="497"/>
      <c r="HA22" s="497"/>
      <c r="HB22" s="497"/>
      <c r="HC22" s="497"/>
      <c r="HD22" s="497"/>
      <c r="HE22" s="497"/>
      <c r="HF22" s="497"/>
      <c r="HG22" s="497"/>
      <c r="HH22" s="497"/>
      <c r="HI22" s="497"/>
      <c r="HJ22" s="497"/>
      <c r="HK22" s="497"/>
    </row>
    <row r="23" spans="2:219" s="498" customFormat="1" ht="139.5" customHeight="1" x14ac:dyDescent="0.2">
      <c r="B23" s="501" t="s">
        <v>821</v>
      </c>
      <c r="C23" s="502" t="s">
        <v>817</v>
      </c>
      <c r="D23" s="517" t="s">
        <v>1421</v>
      </c>
      <c r="E23" s="501" t="s">
        <v>1416</v>
      </c>
      <c r="F23" s="504">
        <v>2017730010109</v>
      </c>
      <c r="G23" s="505" t="s">
        <v>1417</v>
      </c>
      <c r="H23" s="517" t="s">
        <v>1421</v>
      </c>
      <c r="I23" s="506" t="s">
        <v>1422</v>
      </c>
      <c r="J23" s="507">
        <v>1</v>
      </c>
      <c r="K23" s="508" t="s">
        <v>818</v>
      </c>
      <c r="L23" s="509">
        <f t="shared" si="1"/>
        <v>300000</v>
      </c>
      <c r="M23" s="510">
        <v>300000</v>
      </c>
      <c r="N23" s="511">
        <v>0</v>
      </c>
      <c r="O23" s="512">
        <f t="shared" si="0"/>
        <v>0</v>
      </c>
      <c r="P23" s="512">
        <f t="shared" si="0"/>
        <v>0</v>
      </c>
      <c r="Q23" s="512">
        <f t="shared" si="0"/>
        <v>0</v>
      </c>
      <c r="R23" s="512">
        <f t="shared" si="0"/>
        <v>0</v>
      </c>
      <c r="S23" s="512">
        <f t="shared" si="0"/>
        <v>0</v>
      </c>
      <c r="T23" s="512">
        <f t="shared" si="0"/>
        <v>0</v>
      </c>
      <c r="U23" s="512">
        <f t="shared" si="0"/>
        <v>0</v>
      </c>
      <c r="V23" s="512">
        <f t="shared" si="0"/>
        <v>0</v>
      </c>
      <c r="W23" s="512">
        <f t="shared" si="0"/>
        <v>0</v>
      </c>
      <c r="X23" s="512">
        <f t="shared" si="0"/>
        <v>0</v>
      </c>
      <c r="Y23" s="512">
        <f t="shared" si="0"/>
        <v>0</v>
      </c>
      <c r="Z23" s="512">
        <f t="shared" si="0"/>
        <v>0</v>
      </c>
      <c r="AA23" s="512">
        <f t="shared" si="0"/>
        <v>0</v>
      </c>
      <c r="AB23" s="512">
        <f t="shared" si="0"/>
        <v>0</v>
      </c>
      <c r="AC23" s="512">
        <f t="shared" si="0"/>
        <v>0</v>
      </c>
      <c r="AD23" s="508" t="s">
        <v>199</v>
      </c>
      <c r="AE23" s="508" t="s">
        <v>1404</v>
      </c>
      <c r="AF23" s="513" t="s">
        <v>1405</v>
      </c>
      <c r="AG23" s="509">
        <f t="shared" si="2"/>
        <v>20462</v>
      </c>
      <c r="AH23" s="510">
        <v>20462</v>
      </c>
      <c r="AI23" s="514">
        <v>0</v>
      </c>
      <c r="AJ23" s="516">
        <v>0</v>
      </c>
      <c r="AK23" s="516">
        <v>0</v>
      </c>
      <c r="AL23" s="516">
        <v>0</v>
      </c>
      <c r="AM23" s="516">
        <v>0</v>
      </c>
      <c r="AN23" s="516">
        <v>0</v>
      </c>
      <c r="AO23" s="516">
        <v>0</v>
      </c>
      <c r="AP23" s="516">
        <v>0</v>
      </c>
      <c r="AQ23" s="516">
        <v>0</v>
      </c>
      <c r="AR23" s="516">
        <v>0</v>
      </c>
      <c r="AS23" s="516">
        <v>0</v>
      </c>
      <c r="AT23" s="516">
        <v>0</v>
      </c>
      <c r="AU23" s="516">
        <v>0</v>
      </c>
      <c r="AV23" s="516">
        <v>0</v>
      </c>
      <c r="AW23" s="516">
        <v>0</v>
      </c>
      <c r="AX23" s="516">
        <v>0</v>
      </c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7"/>
      <c r="BK23" s="497"/>
      <c r="BL23" s="497"/>
      <c r="BM23" s="497"/>
      <c r="BN23" s="497"/>
      <c r="BO23" s="497"/>
      <c r="BP23" s="497"/>
      <c r="BQ23" s="497"/>
      <c r="BR23" s="497"/>
      <c r="BS23" s="497"/>
      <c r="BT23" s="497"/>
      <c r="BU23" s="497"/>
      <c r="BV23" s="497"/>
      <c r="BW23" s="497"/>
      <c r="BX23" s="497"/>
      <c r="BY23" s="497"/>
      <c r="BZ23" s="497"/>
      <c r="CA23" s="497"/>
      <c r="CB23" s="497"/>
      <c r="CC23" s="497"/>
      <c r="CD23" s="497"/>
      <c r="CE23" s="497"/>
      <c r="CF23" s="497"/>
      <c r="CG23" s="497"/>
      <c r="CH23" s="497"/>
      <c r="CI23" s="497"/>
      <c r="CJ23" s="497"/>
      <c r="CK23" s="497"/>
      <c r="CL23" s="497"/>
      <c r="CM23" s="497"/>
      <c r="CN23" s="497"/>
      <c r="CO23" s="497"/>
      <c r="CP23" s="497"/>
      <c r="CQ23" s="497"/>
      <c r="CR23" s="497"/>
      <c r="CS23" s="497"/>
      <c r="CT23" s="497"/>
      <c r="CU23" s="497"/>
      <c r="CV23" s="497"/>
      <c r="CW23" s="497"/>
      <c r="CX23" s="497"/>
      <c r="CY23" s="497"/>
      <c r="CZ23" s="497"/>
      <c r="DA23" s="497"/>
      <c r="DB23" s="497"/>
      <c r="DC23" s="497"/>
      <c r="DD23" s="497"/>
      <c r="DE23" s="497"/>
      <c r="DF23" s="497"/>
      <c r="DG23" s="497"/>
      <c r="DH23" s="497"/>
      <c r="DI23" s="497"/>
      <c r="DJ23" s="497"/>
      <c r="DK23" s="497"/>
      <c r="DL23" s="497"/>
      <c r="DM23" s="497"/>
      <c r="DN23" s="497"/>
      <c r="DO23" s="497"/>
      <c r="DP23" s="497"/>
      <c r="DQ23" s="497"/>
      <c r="DR23" s="497"/>
      <c r="DS23" s="497"/>
      <c r="DT23" s="497"/>
      <c r="DU23" s="497"/>
      <c r="DV23" s="497"/>
      <c r="DW23" s="497"/>
      <c r="DX23" s="497"/>
      <c r="DY23" s="497"/>
      <c r="DZ23" s="497"/>
      <c r="EA23" s="497"/>
      <c r="EB23" s="497"/>
      <c r="EC23" s="497"/>
      <c r="ED23" s="497"/>
      <c r="EE23" s="497"/>
      <c r="EF23" s="497"/>
      <c r="EG23" s="497"/>
      <c r="EH23" s="497"/>
      <c r="EI23" s="497"/>
      <c r="EJ23" s="497"/>
      <c r="EK23" s="497"/>
      <c r="EL23" s="497"/>
      <c r="EM23" s="497"/>
      <c r="EN23" s="497"/>
      <c r="EO23" s="497"/>
      <c r="EP23" s="497"/>
      <c r="EQ23" s="497"/>
      <c r="ER23" s="497"/>
      <c r="ES23" s="497"/>
      <c r="ET23" s="497"/>
      <c r="EU23" s="497"/>
      <c r="EV23" s="497"/>
      <c r="EW23" s="497"/>
      <c r="EX23" s="497"/>
      <c r="EY23" s="497"/>
      <c r="EZ23" s="497"/>
      <c r="FA23" s="497"/>
      <c r="FB23" s="497"/>
      <c r="FC23" s="497"/>
      <c r="FD23" s="497"/>
      <c r="FE23" s="497"/>
      <c r="FF23" s="497"/>
      <c r="FG23" s="497"/>
      <c r="FH23" s="497"/>
      <c r="FI23" s="497"/>
      <c r="FJ23" s="497"/>
      <c r="FK23" s="497"/>
      <c r="FL23" s="497"/>
      <c r="FM23" s="497"/>
      <c r="FN23" s="497"/>
      <c r="FO23" s="497"/>
      <c r="FP23" s="497"/>
      <c r="FQ23" s="497"/>
      <c r="FR23" s="497"/>
      <c r="FS23" s="497"/>
      <c r="FT23" s="497"/>
      <c r="FU23" s="497"/>
      <c r="FV23" s="497"/>
      <c r="FW23" s="497"/>
      <c r="FX23" s="497"/>
      <c r="FY23" s="497"/>
      <c r="FZ23" s="497"/>
      <c r="GA23" s="497"/>
      <c r="GB23" s="497"/>
      <c r="GC23" s="497"/>
      <c r="GD23" s="497"/>
      <c r="GE23" s="497"/>
      <c r="GF23" s="497"/>
      <c r="GG23" s="497"/>
      <c r="GH23" s="497"/>
      <c r="GI23" s="497"/>
      <c r="GJ23" s="497"/>
      <c r="GK23" s="497"/>
      <c r="GL23" s="497"/>
      <c r="GM23" s="497"/>
      <c r="GN23" s="497"/>
      <c r="GO23" s="497"/>
      <c r="GP23" s="497"/>
      <c r="GQ23" s="497"/>
      <c r="GR23" s="497"/>
      <c r="GS23" s="497"/>
      <c r="GT23" s="497"/>
      <c r="GU23" s="497"/>
      <c r="GV23" s="497"/>
      <c r="GW23" s="497"/>
      <c r="GX23" s="497"/>
      <c r="GY23" s="497"/>
      <c r="GZ23" s="497"/>
      <c r="HA23" s="497"/>
      <c r="HB23" s="497"/>
      <c r="HC23" s="497"/>
      <c r="HD23" s="497"/>
      <c r="HE23" s="497"/>
      <c r="HF23" s="497"/>
      <c r="HG23" s="497"/>
      <c r="HH23" s="497"/>
      <c r="HI23" s="497"/>
      <c r="HJ23" s="497"/>
      <c r="HK23" s="497"/>
    </row>
    <row r="24" spans="2:219" s="498" customFormat="1" ht="75" customHeight="1" x14ac:dyDescent="0.2">
      <c r="B24" s="501" t="s">
        <v>821</v>
      </c>
      <c r="C24" s="502" t="s">
        <v>817</v>
      </c>
      <c r="D24" s="503" t="s">
        <v>1423</v>
      </c>
      <c r="E24" s="501" t="s">
        <v>1416</v>
      </c>
      <c r="F24" s="504">
        <v>2017730010109</v>
      </c>
      <c r="G24" s="505" t="s">
        <v>1417</v>
      </c>
      <c r="H24" s="503" t="s">
        <v>1423</v>
      </c>
      <c r="I24" s="506" t="s">
        <v>1424</v>
      </c>
      <c r="J24" s="507">
        <v>40</v>
      </c>
      <c r="K24" s="508" t="s">
        <v>818</v>
      </c>
      <c r="L24" s="509">
        <f t="shared" si="1"/>
        <v>200000</v>
      </c>
      <c r="M24" s="510">
        <v>200000</v>
      </c>
      <c r="N24" s="511">
        <v>0</v>
      </c>
      <c r="O24" s="512">
        <f t="shared" si="0"/>
        <v>0</v>
      </c>
      <c r="P24" s="512">
        <f t="shared" si="0"/>
        <v>0</v>
      </c>
      <c r="Q24" s="512">
        <f t="shared" si="0"/>
        <v>0</v>
      </c>
      <c r="R24" s="512">
        <f t="shared" si="0"/>
        <v>0</v>
      </c>
      <c r="S24" s="512">
        <f t="shared" si="0"/>
        <v>0</v>
      </c>
      <c r="T24" s="512">
        <f t="shared" si="0"/>
        <v>0</v>
      </c>
      <c r="U24" s="512">
        <f t="shared" si="0"/>
        <v>0</v>
      </c>
      <c r="V24" s="512">
        <f t="shared" si="0"/>
        <v>0</v>
      </c>
      <c r="W24" s="512">
        <f t="shared" si="0"/>
        <v>0</v>
      </c>
      <c r="X24" s="512">
        <f t="shared" si="0"/>
        <v>0</v>
      </c>
      <c r="Y24" s="512">
        <f t="shared" si="0"/>
        <v>0</v>
      </c>
      <c r="Z24" s="512">
        <f t="shared" si="0"/>
        <v>0</v>
      </c>
      <c r="AA24" s="512">
        <f t="shared" si="0"/>
        <v>0</v>
      </c>
      <c r="AB24" s="512">
        <f t="shared" si="0"/>
        <v>0</v>
      </c>
      <c r="AC24" s="512">
        <f t="shared" si="0"/>
        <v>0</v>
      </c>
      <c r="AD24" s="508" t="s">
        <v>199</v>
      </c>
      <c r="AE24" s="508" t="s">
        <v>1404</v>
      </c>
      <c r="AF24" s="513" t="s">
        <v>1405</v>
      </c>
      <c r="AG24" s="509">
        <f t="shared" si="2"/>
        <v>0</v>
      </c>
      <c r="AH24" s="510">
        <v>0</v>
      </c>
      <c r="AI24" s="514">
        <v>0</v>
      </c>
      <c r="AJ24" s="512">
        <v>0</v>
      </c>
      <c r="AK24" s="512">
        <v>0</v>
      </c>
      <c r="AL24" s="512">
        <v>0</v>
      </c>
      <c r="AM24" s="512">
        <v>0</v>
      </c>
      <c r="AN24" s="512">
        <v>0</v>
      </c>
      <c r="AO24" s="512">
        <v>0</v>
      </c>
      <c r="AP24" s="512">
        <v>0</v>
      </c>
      <c r="AQ24" s="512">
        <v>0</v>
      </c>
      <c r="AR24" s="512">
        <v>0</v>
      </c>
      <c r="AS24" s="512">
        <v>0</v>
      </c>
      <c r="AT24" s="512">
        <v>0</v>
      </c>
      <c r="AU24" s="512">
        <v>0</v>
      </c>
      <c r="AV24" s="512">
        <v>0</v>
      </c>
      <c r="AW24" s="512">
        <v>0</v>
      </c>
      <c r="AX24" s="512">
        <v>0</v>
      </c>
      <c r="AY24" s="497"/>
      <c r="AZ24" s="497"/>
      <c r="BA24" s="497"/>
      <c r="BB24" s="497"/>
      <c r="BC24" s="497"/>
      <c r="BD24" s="497"/>
      <c r="BE24" s="497"/>
      <c r="BF24" s="497"/>
      <c r="BG24" s="497"/>
      <c r="BH24" s="497"/>
      <c r="BI24" s="497"/>
      <c r="BJ24" s="497"/>
      <c r="BK24" s="497"/>
      <c r="BL24" s="497"/>
      <c r="BM24" s="497"/>
      <c r="BN24" s="497"/>
      <c r="BO24" s="497"/>
      <c r="BP24" s="497"/>
      <c r="BQ24" s="497"/>
      <c r="BR24" s="497"/>
      <c r="BS24" s="497"/>
      <c r="BT24" s="497"/>
      <c r="BU24" s="497"/>
      <c r="BV24" s="497"/>
      <c r="BW24" s="497"/>
      <c r="BX24" s="497"/>
      <c r="BY24" s="497"/>
      <c r="BZ24" s="497"/>
      <c r="CA24" s="497"/>
      <c r="CB24" s="497"/>
      <c r="CC24" s="497"/>
      <c r="CD24" s="497"/>
      <c r="CE24" s="497"/>
      <c r="CF24" s="497"/>
      <c r="CG24" s="497"/>
      <c r="CH24" s="497"/>
      <c r="CI24" s="497"/>
      <c r="CJ24" s="497"/>
      <c r="CK24" s="497"/>
      <c r="CL24" s="497"/>
      <c r="CM24" s="497"/>
      <c r="CN24" s="497"/>
      <c r="CO24" s="497"/>
      <c r="CP24" s="497"/>
      <c r="CQ24" s="497"/>
      <c r="CR24" s="497"/>
      <c r="CS24" s="497"/>
      <c r="CT24" s="497"/>
      <c r="CU24" s="497"/>
      <c r="CV24" s="497"/>
      <c r="CW24" s="497"/>
      <c r="CX24" s="497"/>
      <c r="CY24" s="497"/>
      <c r="CZ24" s="497"/>
      <c r="DA24" s="497"/>
      <c r="DB24" s="497"/>
      <c r="DC24" s="497"/>
      <c r="DD24" s="497"/>
      <c r="DE24" s="497"/>
      <c r="DF24" s="497"/>
      <c r="DG24" s="497"/>
      <c r="DH24" s="497"/>
      <c r="DI24" s="497"/>
      <c r="DJ24" s="497"/>
      <c r="DK24" s="497"/>
      <c r="DL24" s="497"/>
      <c r="DM24" s="497"/>
      <c r="DN24" s="497"/>
      <c r="DO24" s="497"/>
      <c r="DP24" s="497"/>
      <c r="DQ24" s="497"/>
      <c r="DR24" s="497"/>
      <c r="DS24" s="497"/>
      <c r="DT24" s="497"/>
      <c r="DU24" s="497"/>
      <c r="DV24" s="497"/>
      <c r="DW24" s="497"/>
      <c r="DX24" s="497"/>
      <c r="DY24" s="497"/>
      <c r="DZ24" s="497"/>
      <c r="EA24" s="497"/>
      <c r="EB24" s="497"/>
      <c r="EC24" s="497"/>
      <c r="ED24" s="497"/>
      <c r="EE24" s="497"/>
      <c r="EF24" s="497"/>
      <c r="EG24" s="497"/>
      <c r="EH24" s="497"/>
      <c r="EI24" s="497"/>
      <c r="EJ24" s="497"/>
      <c r="EK24" s="497"/>
      <c r="EL24" s="497"/>
      <c r="EM24" s="497"/>
      <c r="EN24" s="497"/>
      <c r="EO24" s="497"/>
      <c r="EP24" s="497"/>
      <c r="EQ24" s="497"/>
      <c r="ER24" s="497"/>
      <c r="ES24" s="497"/>
      <c r="ET24" s="497"/>
      <c r="EU24" s="497"/>
      <c r="EV24" s="497"/>
      <c r="EW24" s="497"/>
      <c r="EX24" s="497"/>
      <c r="EY24" s="497"/>
      <c r="EZ24" s="497"/>
      <c r="FA24" s="497"/>
      <c r="FB24" s="497"/>
      <c r="FC24" s="497"/>
      <c r="FD24" s="497"/>
      <c r="FE24" s="497"/>
      <c r="FF24" s="497"/>
      <c r="FG24" s="497"/>
      <c r="FH24" s="497"/>
      <c r="FI24" s="497"/>
      <c r="FJ24" s="497"/>
      <c r="FK24" s="497"/>
      <c r="FL24" s="497"/>
      <c r="FM24" s="497"/>
      <c r="FN24" s="497"/>
      <c r="FO24" s="497"/>
      <c r="FP24" s="497"/>
      <c r="FQ24" s="497"/>
      <c r="FR24" s="497"/>
      <c r="FS24" s="497"/>
      <c r="FT24" s="497"/>
      <c r="FU24" s="497"/>
      <c r="FV24" s="497"/>
      <c r="FW24" s="497"/>
      <c r="FX24" s="497"/>
      <c r="FY24" s="497"/>
      <c r="FZ24" s="497"/>
      <c r="GA24" s="497"/>
      <c r="GB24" s="497"/>
      <c r="GC24" s="497"/>
      <c r="GD24" s="497"/>
      <c r="GE24" s="497"/>
      <c r="GF24" s="497"/>
      <c r="GG24" s="497"/>
      <c r="GH24" s="497"/>
      <c r="GI24" s="497"/>
      <c r="GJ24" s="497"/>
      <c r="GK24" s="497"/>
      <c r="GL24" s="497"/>
      <c r="GM24" s="497"/>
      <c r="GN24" s="497"/>
      <c r="GO24" s="497"/>
      <c r="GP24" s="497"/>
      <c r="GQ24" s="497"/>
      <c r="GR24" s="497"/>
      <c r="GS24" s="497"/>
      <c r="GT24" s="497"/>
      <c r="GU24" s="497"/>
      <c r="GV24" s="497"/>
      <c r="GW24" s="497"/>
      <c r="GX24" s="497"/>
      <c r="GY24" s="497"/>
      <c r="GZ24" s="497"/>
      <c r="HA24" s="497"/>
      <c r="HB24" s="497"/>
      <c r="HC24" s="497"/>
      <c r="HD24" s="497"/>
      <c r="HE24" s="497"/>
      <c r="HF24" s="497"/>
      <c r="HG24" s="497"/>
      <c r="HH24" s="497"/>
      <c r="HI24" s="497"/>
      <c r="HJ24" s="497"/>
      <c r="HK24" s="497"/>
    </row>
    <row r="25" spans="2:219" s="498" customFormat="1" ht="139.5" customHeight="1" x14ac:dyDescent="0.2">
      <c r="B25" s="501" t="s">
        <v>821</v>
      </c>
      <c r="C25" s="502" t="s">
        <v>817</v>
      </c>
      <c r="D25" s="503" t="s">
        <v>1425</v>
      </c>
      <c r="E25" s="501" t="s">
        <v>1416</v>
      </c>
      <c r="F25" s="504">
        <v>2017730010109</v>
      </c>
      <c r="G25" s="505" t="s">
        <v>1417</v>
      </c>
      <c r="H25" s="503" t="s">
        <v>1425</v>
      </c>
      <c r="I25" s="506" t="s">
        <v>1426</v>
      </c>
      <c r="J25" s="507">
        <v>15000</v>
      </c>
      <c r="K25" s="508" t="s">
        <v>818</v>
      </c>
      <c r="L25" s="509">
        <f t="shared" si="1"/>
        <v>400000</v>
      </c>
      <c r="M25" s="510">
        <v>400000</v>
      </c>
      <c r="N25" s="511">
        <v>0</v>
      </c>
      <c r="O25" s="512">
        <f t="shared" si="0"/>
        <v>0</v>
      </c>
      <c r="P25" s="512">
        <f t="shared" si="0"/>
        <v>0</v>
      </c>
      <c r="Q25" s="512">
        <f t="shared" si="0"/>
        <v>0</v>
      </c>
      <c r="R25" s="512">
        <f t="shared" si="0"/>
        <v>0</v>
      </c>
      <c r="S25" s="512">
        <f t="shared" si="0"/>
        <v>0</v>
      </c>
      <c r="T25" s="512">
        <f t="shared" si="0"/>
        <v>0</v>
      </c>
      <c r="U25" s="512">
        <f t="shared" si="0"/>
        <v>0</v>
      </c>
      <c r="V25" s="512">
        <f t="shared" si="0"/>
        <v>0</v>
      </c>
      <c r="W25" s="512">
        <f t="shared" si="0"/>
        <v>0</v>
      </c>
      <c r="X25" s="512">
        <f t="shared" si="0"/>
        <v>0</v>
      </c>
      <c r="Y25" s="512">
        <f t="shared" si="0"/>
        <v>0</v>
      </c>
      <c r="Z25" s="512">
        <f t="shared" si="0"/>
        <v>0</v>
      </c>
      <c r="AA25" s="512">
        <f t="shared" si="0"/>
        <v>0</v>
      </c>
      <c r="AB25" s="512">
        <f t="shared" si="0"/>
        <v>0</v>
      </c>
      <c r="AC25" s="512">
        <f t="shared" si="0"/>
        <v>0</v>
      </c>
      <c r="AD25" s="508" t="s">
        <v>199</v>
      </c>
      <c r="AE25" s="508" t="s">
        <v>1404</v>
      </c>
      <c r="AF25" s="513" t="s">
        <v>1405</v>
      </c>
      <c r="AG25" s="509">
        <f t="shared" si="2"/>
        <v>0</v>
      </c>
      <c r="AH25" s="510">
        <v>0</v>
      </c>
      <c r="AI25" s="514">
        <v>0</v>
      </c>
      <c r="AJ25" s="512">
        <v>0</v>
      </c>
      <c r="AK25" s="512">
        <v>0</v>
      </c>
      <c r="AL25" s="512">
        <v>0</v>
      </c>
      <c r="AM25" s="512">
        <v>0</v>
      </c>
      <c r="AN25" s="512">
        <v>0</v>
      </c>
      <c r="AO25" s="512">
        <v>0</v>
      </c>
      <c r="AP25" s="512">
        <v>0</v>
      </c>
      <c r="AQ25" s="512">
        <v>0</v>
      </c>
      <c r="AR25" s="512">
        <v>0</v>
      </c>
      <c r="AS25" s="512">
        <v>0</v>
      </c>
      <c r="AT25" s="512">
        <v>0</v>
      </c>
      <c r="AU25" s="512">
        <v>0</v>
      </c>
      <c r="AV25" s="512">
        <v>0</v>
      </c>
      <c r="AW25" s="512">
        <v>0</v>
      </c>
      <c r="AX25" s="512">
        <v>0</v>
      </c>
      <c r="AY25" s="497"/>
      <c r="AZ25" s="497"/>
      <c r="BA25" s="497"/>
      <c r="BB25" s="497"/>
      <c r="BC25" s="497"/>
      <c r="BD25" s="497"/>
      <c r="BE25" s="497"/>
      <c r="BF25" s="497"/>
      <c r="BG25" s="497"/>
      <c r="BH25" s="497"/>
      <c r="BI25" s="497"/>
      <c r="BJ25" s="497"/>
      <c r="BK25" s="497"/>
      <c r="BL25" s="497"/>
      <c r="BM25" s="497"/>
      <c r="BN25" s="497"/>
      <c r="BO25" s="497"/>
      <c r="BP25" s="497"/>
      <c r="BQ25" s="497"/>
      <c r="BR25" s="497"/>
      <c r="BS25" s="497"/>
      <c r="BT25" s="497"/>
      <c r="BU25" s="497"/>
      <c r="BV25" s="497"/>
      <c r="BW25" s="497"/>
      <c r="BX25" s="497"/>
      <c r="BY25" s="497"/>
      <c r="BZ25" s="497"/>
      <c r="CA25" s="497"/>
      <c r="CB25" s="497"/>
      <c r="CC25" s="497"/>
      <c r="CD25" s="497"/>
      <c r="CE25" s="497"/>
      <c r="CF25" s="497"/>
      <c r="CG25" s="497"/>
      <c r="CH25" s="497"/>
      <c r="CI25" s="497"/>
      <c r="CJ25" s="497"/>
      <c r="CK25" s="497"/>
      <c r="CL25" s="497"/>
      <c r="CM25" s="497"/>
      <c r="CN25" s="497"/>
      <c r="CO25" s="497"/>
      <c r="CP25" s="497"/>
      <c r="CQ25" s="497"/>
      <c r="CR25" s="497"/>
      <c r="CS25" s="497"/>
      <c r="CT25" s="497"/>
      <c r="CU25" s="497"/>
      <c r="CV25" s="497"/>
      <c r="CW25" s="497"/>
      <c r="CX25" s="497"/>
      <c r="CY25" s="497"/>
      <c r="CZ25" s="497"/>
      <c r="DA25" s="497"/>
      <c r="DB25" s="497"/>
      <c r="DC25" s="497"/>
      <c r="DD25" s="497"/>
      <c r="DE25" s="497"/>
      <c r="DF25" s="497"/>
      <c r="DG25" s="497"/>
      <c r="DH25" s="497"/>
      <c r="DI25" s="497"/>
      <c r="DJ25" s="497"/>
      <c r="DK25" s="497"/>
      <c r="DL25" s="497"/>
      <c r="DM25" s="497"/>
      <c r="DN25" s="497"/>
      <c r="DO25" s="497"/>
      <c r="DP25" s="497"/>
      <c r="DQ25" s="497"/>
      <c r="DR25" s="497"/>
      <c r="DS25" s="497"/>
      <c r="DT25" s="497"/>
      <c r="DU25" s="497"/>
      <c r="DV25" s="497"/>
      <c r="DW25" s="497"/>
      <c r="DX25" s="497"/>
      <c r="DY25" s="497"/>
      <c r="DZ25" s="497"/>
      <c r="EA25" s="497"/>
      <c r="EB25" s="497"/>
      <c r="EC25" s="497"/>
      <c r="ED25" s="497"/>
      <c r="EE25" s="497"/>
      <c r="EF25" s="497"/>
      <c r="EG25" s="497"/>
      <c r="EH25" s="497"/>
      <c r="EI25" s="497"/>
      <c r="EJ25" s="497"/>
      <c r="EK25" s="497"/>
      <c r="EL25" s="497"/>
      <c r="EM25" s="497"/>
      <c r="EN25" s="497"/>
      <c r="EO25" s="497"/>
      <c r="EP25" s="497"/>
      <c r="EQ25" s="497"/>
      <c r="ER25" s="497"/>
      <c r="ES25" s="497"/>
      <c r="ET25" s="497"/>
      <c r="EU25" s="497"/>
      <c r="EV25" s="497"/>
      <c r="EW25" s="497"/>
      <c r="EX25" s="497"/>
      <c r="EY25" s="497"/>
      <c r="EZ25" s="497"/>
      <c r="FA25" s="497"/>
      <c r="FB25" s="497"/>
      <c r="FC25" s="497"/>
      <c r="FD25" s="497"/>
      <c r="FE25" s="497"/>
      <c r="FF25" s="497"/>
      <c r="FG25" s="497"/>
      <c r="FH25" s="497"/>
      <c r="FI25" s="497"/>
      <c r="FJ25" s="497"/>
      <c r="FK25" s="497"/>
      <c r="FL25" s="497"/>
      <c r="FM25" s="497"/>
      <c r="FN25" s="497"/>
      <c r="FO25" s="497"/>
      <c r="FP25" s="497"/>
      <c r="FQ25" s="497"/>
      <c r="FR25" s="497"/>
      <c r="FS25" s="497"/>
      <c r="FT25" s="497"/>
      <c r="FU25" s="497"/>
      <c r="FV25" s="497"/>
      <c r="FW25" s="497"/>
      <c r="FX25" s="497"/>
      <c r="FY25" s="497"/>
      <c r="FZ25" s="497"/>
      <c r="GA25" s="497"/>
      <c r="GB25" s="497"/>
      <c r="GC25" s="497"/>
      <c r="GD25" s="497"/>
      <c r="GE25" s="497"/>
      <c r="GF25" s="497"/>
      <c r="GG25" s="497"/>
      <c r="GH25" s="497"/>
      <c r="GI25" s="497"/>
      <c r="GJ25" s="497"/>
      <c r="GK25" s="497"/>
      <c r="GL25" s="497"/>
      <c r="GM25" s="497"/>
      <c r="GN25" s="497"/>
      <c r="GO25" s="497"/>
      <c r="GP25" s="497"/>
      <c r="GQ25" s="497"/>
      <c r="GR25" s="497"/>
      <c r="GS25" s="497"/>
      <c r="GT25" s="497"/>
      <c r="GU25" s="497"/>
      <c r="GV25" s="497"/>
      <c r="GW25" s="497"/>
      <c r="GX25" s="497"/>
      <c r="GY25" s="497"/>
      <c r="GZ25" s="497"/>
      <c r="HA25" s="497"/>
      <c r="HB25" s="497"/>
      <c r="HC25" s="497"/>
      <c r="HD25" s="497"/>
      <c r="HE25" s="497"/>
      <c r="HF25" s="497"/>
      <c r="HG25" s="497"/>
      <c r="HH25" s="497"/>
      <c r="HI25" s="497"/>
      <c r="HJ25" s="497"/>
      <c r="HK25" s="497"/>
    </row>
    <row r="26" spans="2:219" s="498" customFormat="1" ht="125.25" customHeight="1" x14ac:dyDescent="0.2">
      <c r="B26" s="501" t="s">
        <v>821</v>
      </c>
      <c r="C26" s="502" t="s">
        <v>817</v>
      </c>
      <c r="D26" s="503" t="s">
        <v>1427</v>
      </c>
      <c r="E26" s="501" t="s">
        <v>1416</v>
      </c>
      <c r="F26" s="504">
        <v>2017730010109</v>
      </c>
      <c r="G26" s="505" t="s">
        <v>1417</v>
      </c>
      <c r="H26" s="503" t="s">
        <v>1427</v>
      </c>
      <c r="I26" s="506" t="s">
        <v>1428</v>
      </c>
      <c r="J26" s="507">
        <v>400</v>
      </c>
      <c r="K26" s="508" t="s">
        <v>818</v>
      </c>
      <c r="L26" s="509">
        <f t="shared" si="1"/>
        <v>200000</v>
      </c>
      <c r="M26" s="510">
        <v>200000</v>
      </c>
      <c r="N26" s="511">
        <v>0</v>
      </c>
      <c r="O26" s="512">
        <f t="shared" si="0"/>
        <v>0</v>
      </c>
      <c r="P26" s="512">
        <f t="shared" si="0"/>
        <v>0</v>
      </c>
      <c r="Q26" s="512">
        <f t="shared" si="0"/>
        <v>0</v>
      </c>
      <c r="R26" s="512">
        <f t="shared" si="0"/>
        <v>0</v>
      </c>
      <c r="S26" s="512">
        <f t="shared" si="0"/>
        <v>0</v>
      </c>
      <c r="T26" s="512">
        <f t="shared" si="0"/>
        <v>0</v>
      </c>
      <c r="U26" s="512">
        <f t="shared" si="0"/>
        <v>0</v>
      </c>
      <c r="V26" s="512">
        <f t="shared" si="0"/>
        <v>0</v>
      </c>
      <c r="W26" s="512">
        <f t="shared" si="0"/>
        <v>0</v>
      </c>
      <c r="X26" s="512">
        <f t="shared" si="0"/>
        <v>0</v>
      </c>
      <c r="Y26" s="512">
        <f t="shared" si="0"/>
        <v>0</v>
      </c>
      <c r="Z26" s="512">
        <f t="shared" si="0"/>
        <v>0</v>
      </c>
      <c r="AA26" s="512">
        <f t="shared" si="0"/>
        <v>0</v>
      </c>
      <c r="AB26" s="512">
        <f t="shared" si="0"/>
        <v>0</v>
      </c>
      <c r="AC26" s="512">
        <f t="shared" si="0"/>
        <v>0</v>
      </c>
      <c r="AD26" s="508" t="s">
        <v>199</v>
      </c>
      <c r="AE26" s="508" t="s">
        <v>1404</v>
      </c>
      <c r="AF26" s="513" t="s">
        <v>1405</v>
      </c>
      <c r="AG26" s="509">
        <f t="shared" si="2"/>
        <v>0</v>
      </c>
      <c r="AH26" s="510">
        <v>0</v>
      </c>
      <c r="AI26" s="514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S26" s="512">
        <v>0</v>
      </c>
      <c r="AT26" s="512">
        <v>0</v>
      </c>
      <c r="AU26" s="512">
        <v>0</v>
      </c>
      <c r="AV26" s="512">
        <v>0</v>
      </c>
      <c r="AW26" s="512">
        <v>0</v>
      </c>
      <c r="AX26" s="512">
        <v>0</v>
      </c>
      <c r="AY26" s="497"/>
      <c r="AZ26" s="497"/>
      <c r="BA26" s="497"/>
      <c r="BB26" s="497"/>
      <c r="BC26" s="497"/>
      <c r="BD26" s="497"/>
      <c r="BE26" s="497"/>
      <c r="BF26" s="497"/>
      <c r="BG26" s="497"/>
      <c r="BH26" s="497"/>
      <c r="BI26" s="497"/>
      <c r="BJ26" s="497"/>
      <c r="BK26" s="497"/>
      <c r="BL26" s="497"/>
      <c r="BM26" s="497"/>
      <c r="BN26" s="497"/>
      <c r="BO26" s="497"/>
      <c r="BP26" s="497"/>
      <c r="BQ26" s="497"/>
      <c r="BR26" s="497"/>
      <c r="BS26" s="497"/>
      <c r="BT26" s="497"/>
      <c r="BU26" s="497"/>
      <c r="BV26" s="497"/>
      <c r="BW26" s="497"/>
      <c r="BX26" s="497"/>
      <c r="BY26" s="497"/>
      <c r="BZ26" s="497"/>
      <c r="CA26" s="497"/>
      <c r="CB26" s="497"/>
      <c r="CC26" s="497"/>
      <c r="CD26" s="497"/>
      <c r="CE26" s="497"/>
      <c r="CF26" s="497"/>
      <c r="CG26" s="497"/>
      <c r="CH26" s="497"/>
      <c r="CI26" s="497"/>
      <c r="CJ26" s="497"/>
      <c r="CK26" s="497"/>
      <c r="CL26" s="497"/>
      <c r="CM26" s="497"/>
      <c r="CN26" s="497"/>
      <c r="CO26" s="497"/>
      <c r="CP26" s="497"/>
      <c r="CQ26" s="497"/>
      <c r="CR26" s="497"/>
      <c r="CS26" s="497"/>
      <c r="CT26" s="497"/>
      <c r="CU26" s="497"/>
      <c r="CV26" s="497"/>
      <c r="CW26" s="497"/>
      <c r="CX26" s="497"/>
      <c r="CY26" s="497"/>
      <c r="CZ26" s="497"/>
      <c r="DA26" s="497"/>
      <c r="DB26" s="497"/>
      <c r="DC26" s="497"/>
      <c r="DD26" s="497"/>
      <c r="DE26" s="497"/>
      <c r="DF26" s="497"/>
      <c r="DG26" s="497"/>
      <c r="DH26" s="497"/>
      <c r="DI26" s="497"/>
      <c r="DJ26" s="497"/>
      <c r="DK26" s="497"/>
      <c r="DL26" s="497"/>
      <c r="DM26" s="497"/>
      <c r="DN26" s="497"/>
      <c r="DO26" s="497"/>
      <c r="DP26" s="497"/>
      <c r="DQ26" s="497"/>
      <c r="DR26" s="497"/>
      <c r="DS26" s="497"/>
      <c r="DT26" s="497"/>
      <c r="DU26" s="497"/>
      <c r="DV26" s="497"/>
      <c r="DW26" s="497"/>
      <c r="DX26" s="497"/>
      <c r="DY26" s="497"/>
      <c r="DZ26" s="497"/>
      <c r="EA26" s="497"/>
      <c r="EB26" s="497"/>
      <c r="EC26" s="497"/>
      <c r="ED26" s="497"/>
      <c r="EE26" s="497"/>
      <c r="EF26" s="497"/>
      <c r="EG26" s="497"/>
      <c r="EH26" s="497"/>
      <c r="EI26" s="497"/>
      <c r="EJ26" s="497"/>
      <c r="EK26" s="497"/>
      <c r="EL26" s="497"/>
      <c r="EM26" s="497"/>
      <c r="EN26" s="497"/>
      <c r="EO26" s="497"/>
      <c r="EP26" s="497"/>
      <c r="EQ26" s="497"/>
      <c r="ER26" s="497"/>
      <c r="ES26" s="497"/>
      <c r="ET26" s="497"/>
      <c r="EU26" s="497"/>
      <c r="EV26" s="497"/>
      <c r="EW26" s="497"/>
      <c r="EX26" s="497"/>
      <c r="EY26" s="497"/>
      <c r="EZ26" s="497"/>
      <c r="FA26" s="497"/>
      <c r="FB26" s="497"/>
      <c r="FC26" s="497"/>
      <c r="FD26" s="497"/>
      <c r="FE26" s="497"/>
      <c r="FF26" s="497"/>
      <c r="FG26" s="497"/>
      <c r="FH26" s="497"/>
      <c r="FI26" s="497"/>
      <c r="FJ26" s="497"/>
      <c r="FK26" s="497"/>
      <c r="FL26" s="497"/>
      <c r="FM26" s="497"/>
      <c r="FN26" s="497"/>
      <c r="FO26" s="497"/>
      <c r="FP26" s="497"/>
      <c r="FQ26" s="497"/>
      <c r="FR26" s="497"/>
      <c r="FS26" s="497"/>
      <c r="FT26" s="497"/>
      <c r="FU26" s="497"/>
      <c r="FV26" s="497"/>
      <c r="FW26" s="497"/>
      <c r="FX26" s="497"/>
      <c r="FY26" s="497"/>
      <c r="FZ26" s="497"/>
      <c r="GA26" s="497"/>
      <c r="GB26" s="497"/>
      <c r="GC26" s="497"/>
      <c r="GD26" s="497"/>
      <c r="GE26" s="497"/>
      <c r="GF26" s="497"/>
      <c r="GG26" s="497"/>
      <c r="GH26" s="497"/>
      <c r="GI26" s="497"/>
      <c r="GJ26" s="497"/>
      <c r="GK26" s="497"/>
      <c r="GL26" s="497"/>
      <c r="GM26" s="497"/>
      <c r="GN26" s="497"/>
      <c r="GO26" s="497"/>
      <c r="GP26" s="497"/>
      <c r="GQ26" s="497"/>
      <c r="GR26" s="497"/>
      <c r="GS26" s="497"/>
      <c r="GT26" s="497"/>
      <c r="GU26" s="497"/>
      <c r="GV26" s="497"/>
      <c r="GW26" s="497"/>
      <c r="GX26" s="497"/>
      <c r="GY26" s="497"/>
      <c r="GZ26" s="497"/>
      <c r="HA26" s="497"/>
      <c r="HB26" s="497"/>
      <c r="HC26" s="497"/>
      <c r="HD26" s="497"/>
      <c r="HE26" s="497"/>
      <c r="HF26" s="497"/>
      <c r="HG26" s="497"/>
      <c r="HH26" s="497"/>
      <c r="HI26" s="497"/>
      <c r="HJ26" s="497"/>
      <c r="HK26" s="497"/>
    </row>
    <row r="27" spans="2:219" s="498" customFormat="1" ht="111" customHeight="1" x14ac:dyDescent="0.2">
      <c r="B27" s="501" t="s">
        <v>821</v>
      </c>
      <c r="C27" s="502" t="s">
        <v>817</v>
      </c>
      <c r="D27" s="503" t="s">
        <v>1429</v>
      </c>
      <c r="E27" s="501" t="s">
        <v>1416</v>
      </c>
      <c r="F27" s="504">
        <v>2017730010109</v>
      </c>
      <c r="G27" s="505" t="s">
        <v>1417</v>
      </c>
      <c r="H27" s="503" t="s">
        <v>1429</v>
      </c>
      <c r="I27" s="506" t="s">
        <v>1430</v>
      </c>
      <c r="J27" s="507">
        <v>1</v>
      </c>
      <c r="K27" s="508" t="s">
        <v>818</v>
      </c>
      <c r="L27" s="509">
        <f t="shared" si="1"/>
        <v>50000</v>
      </c>
      <c r="M27" s="510">
        <v>50000</v>
      </c>
      <c r="N27" s="511">
        <v>0</v>
      </c>
      <c r="O27" s="512">
        <f t="shared" si="0"/>
        <v>0</v>
      </c>
      <c r="P27" s="512">
        <f t="shared" si="0"/>
        <v>0</v>
      </c>
      <c r="Q27" s="512">
        <f t="shared" si="0"/>
        <v>0</v>
      </c>
      <c r="R27" s="512">
        <f t="shared" si="0"/>
        <v>0</v>
      </c>
      <c r="S27" s="512">
        <f t="shared" si="0"/>
        <v>0</v>
      </c>
      <c r="T27" s="512">
        <f t="shared" si="0"/>
        <v>0</v>
      </c>
      <c r="U27" s="512">
        <f t="shared" si="0"/>
        <v>0</v>
      </c>
      <c r="V27" s="512">
        <f t="shared" si="0"/>
        <v>0</v>
      </c>
      <c r="W27" s="512">
        <f t="shared" si="0"/>
        <v>0</v>
      </c>
      <c r="X27" s="512">
        <f t="shared" si="0"/>
        <v>0</v>
      </c>
      <c r="Y27" s="512">
        <f t="shared" si="0"/>
        <v>0</v>
      </c>
      <c r="Z27" s="512">
        <f t="shared" si="0"/>
        <v>0</v>
      </c>
      <c r="AA27" s="512">
        <f t="shared" si="0"/>
        <v>0</v>
      </c>
      <c r="AB27" s="512">
        <f t="shared" si="0"/>
        <v>0</v>
      </c>
      <c r="AC27" s="512">
        <f t="shared" si="0"/>
        <v>0</v>
      </c>
      <c r="AD27" s="508" t="s">
        <v>199</v>
      </c>
      <c r="AE27" s="508" t="s">
        <v>1404</v>
      </c>
      <c r="AF27" s="513" t="s">
        <v>1405</v>
      </c>
      <c r="AG27" s="509">
        <f t="shared" si="2"/>
        <v>0</v>
      </c>
      <c r="AH27" s="510">
        <v>0</v>
      </c>
      <c r="AI27" s="514">
        <v>0</v>
      </c>
      <c r="AJ27" s="512">
        <v>0</v>
      </c>
      <c r="AK27" s="512">
        <v>0</v>
      </c>
      <c r="AL27" s="512">
        <v>0</v>
      </c>
      <c r="AM27" s="512">
        <v>0</v>
      </c>
      <c r="AN27" s="512">
        <v>0</v>
      </c>
      <c r="AO27" s="512">
        <v>0</v>
      </c>
      <c r="AP27" s="512">
        <v>0</v>
      </c>
      <c r="AQ27" s="512">
        <v>0</v>
      </c>
      <c r="AR27" s="512">
        <v>0</v>
      </c>
      <c r="AS27" s="512">
        <v>0</v>
      </c>
      <c r="AT27" s="512">
        <v>0</v>
      </c>
      <c r="AU27" s="512">
        <v>0</v>
      </c>
      <c r="AV27" s="512">
        <v>0</v>
      </c>
      <c r="AW27" s="512">
        <v>0</v>
      </c>
      <c r="AX27" s="512">
        <v>0</v>
      </c>
      <c r="AY27" s="497"/>
      <c r="AZ27" s="497"/>
      <c r="BA27" s="497"/>
      <c r="BB27" s="497"/>
      <c r="BC27" s="497"/>
      <c r="BD27" s="497"/>
      <c r="BE27" s="497"/>
      <c r="BF27" s="497"/>
      <c r="BG27" s="497"/>
      <c r="BH27" s="497"/>
      <c r="BI27" s="497"/>
      <c r="BJ27" s="497"/>
      <c r="BK27" s="497"/>
      <c r="BL27" s="497"/>
      <c r="BM27" s="497"/>
      <c r="BN27" s="497"/>
      <c r="BO27" s="497"/>
      <c r="BP27" s="497"/>
      <c r="BQ27" s="497"/>
      <c r="BR27" s="497"/>
      <c r="BS27" s="497"/>
      <c r="BT27" s="497"/>
      <c r="BU27" s="497"/>
      <c r="BV27" s="497"/>
      <c r="BW27" s="497"/>
      <c r="BX27" s="497"/>
      <c r="BY27" s="497"/>
      <c r="BZ27" s="497"/>
      <c r="CA27" s="497"/>
      <c r="CB27" s="497"/>
      <c r="CC27" s="497"/>
      <c r="CD27" s="497"/>
      <c r="CE27" s="497"/>
      <c r="CF27" s="497"/>
      <c r="CG27" s="497"/>
      <c r="CH27" s="497"/>
      <c r="CI27" s="497"/>
      <c r="CJ27" s="497"/>
      <c r="CK27" s="497"/>
      <c r="CL27" s="497"/>
      <c r="CM27" s="497"/>
      <c r="CN27" s="497"/>
      <c r="CO27" s="497"/>
      <c r="CP27" s="497"/>
      <c r="CQ27" s="497"/>
      <c r="CR27" s="497"/>
      <c r="CS27" s="497"/>
      <c r="CT27" s="497"/>
      <c r="CU27" s="497"/>
      <c r="CV27" s="497"/>
      <c r="CW27" s="497"/>
      <c r="CX27" s="497"/>
      <c r="CY27" s="497"/>
      <c r="CZ27" s="497"/>
      <c r="DA27" s="497"/>
      <c r="DB27" s="497"/>
      <c r="DC27" s="497"/>
      <c r="DD27" s="497"/>
      <c r="DE27" s="497"/>
      <c r="DF27" s="497"/>
      <c r="DG27" s="497"/>
      <c r="DH27" s="497"/>
      <c r="DI27" s="497"/>
      <c r="DJ27" s="497"/>
      <c r="DK27" s="497"/>
      <c r="DL27" s="497"/>
      <c r="DM27" s="497"/>
      <c r="DN27" s="497"/>
      <c r="DO27" s="497"/>
      <c r="DP27" s="497"/>
      <c r="DQ27" s="497"/>
      <c r="DR27" s="497"/>
      <c r="DS27" s="497"/>
      <c r="DT27" s="497"/>
      <c r="DU27" s="497"/>
      <c r="DV27" s="497"/>
      <c r="DW27" s="497"/>
      <c r="DX27" s="497"/>
      <c r="DY27" s="497"/>
      <c r="DZ27" s="497"/>
      <c r="EA27" s="497"/>
      <c r="EB27" s="497"/>
      <c r="EC27" s="497"/>
      <c r="ED27" s="497"/>
      <c r="EE27" s="497"/>
      <c r="EF27" s="497"/>
      <c r="EG27" s="497"/>
      <c r="EH27" s="497"/>
      <c r="EI27" s="497"/>
      <c r="EJ27" s="497"/>
      <c r="EK27" s="497"/>
      <c r="EL27" s="497"/>
      <c r="EM27" s="497"/>
      <c r="EN27" s="497"/>
      <c r="EO27" s="497"/>
      <c r="EP27" s="497"/>
      <c r="EQ27" s="497"/>
      <c r="ER27" s="497"/>
      <c r="ES27" s="497"/>
      <c r="ET27" s="497"/>
      <c r="EU27" s="497"/>
      <c r="EV27" s="497"/>
      <c r="EW27" s="497"/>
      <c r="EX27" s="497"/>
      <c r="EY27" s="497"/>
      <c r="EZ27" s="497"/>
      <c r="FA27" s="497"/>
      <c r="FB27" s="497"/>
      <c r="FC27" s="497"/>
      <c r="FD27" s="497"/>
      <c r="FE27" s="497"/>
      <c r="FF27" s="497"/>
      <c r="FG27" s="497"/>
      <c r="FH27" s="497"/>
      <c r="FI27" s="497"/>
      <c r="FJ27" s="497"/>
      <c r="FK27" s="497"/>
      <c r="FL27" s="497"/>
      <c r="FM27" s="497"/>
      <c r="FN27" s="497"/>
      <c r="FO27" s="497"/>
      <c r="FP27" s="497"/>
      <c r="FQ27" s="497"/>
      <c r="FR27" s="497"/>
      <c r="FS27" s="497"/>
      <c r="FT27" s="497"/>
      <c r="FU27" s="497"/>
      <c r="FV27" s="497"/>
      <c r="FW27" s="497"/>
      <c r="FX27" s="497"/>
      <c r="FY27" s="497"/>
      <c r="FZ27" s="497"/>
      <c r="GA27" s="497"/>
      <c r="GB27" s="497"/>
      <c r="GC27" s="497"/>
      <c r="GD27" s="497"/>
      <c r="GE27" s="497"/>
      <c r="GF27" s="497"/>
      <c r="GG27" s="497"/>
      <c r="GH27" s="497"/>
      <c r="GI27" s="497"/>
      <c r="GJ27" s="497"/>
      <c r="GK27" s="497"/>
      <c r="GL27" s="497"/>
      <c r="GM27" s="497"/>
      <c r="GN27" s="497"/>
      <c r="GO27" s="497"/>
      <c r="GP27" s="497"/>
      <c r="GQ27" s="497"/>
      <c r="GR27" s="497"/>
      <c r="GS27" s="497"/>
      <c r="GT27" s="497"/>
      <c r="GU27" s="497"/>
      <c r="GV27" s="497"/>
      <c r="GW27" s="497"/>
      <c r="GX27" s="497"/>
      <c r="GY27" s="497"/>
      <c r="GZ27" s="497"/>
      <c r="HA27" s="497"/>
      <c r="HB27" s="497"/>
      <c r="HC27" s="497"/>
      <c r="HD27" s="497"/>
      <c r="HE27" s="497"/>
      <c r="HF27" s="497"/>
      <c r="HG27" s="497"/>
      <c r="HH27" s="497"/>
      <c r="HI27" s="497"/>
      <c r="HJ27" s="497"/>
      <c r="HK27" s="497"/>
    </row>
    <row r="28" spans="2:219" s="498" customFormat="1" ht="133.5" customHeight="1" x14ac:dyDescent="0.2">
      <c r="B28" s="501" t="s">
        <v>821</v>
      </c>
      <c r="C28" s="502" t="s">
        <v>817</v>
      </c>
      <c r="D28" s="503" t="s">
        <v>1431</v>
      </c>
      <c r="E28" s="501" t="s">
        <v>1416</v>
      </c>
      <c r="F28" s="504">
        <v>2017730010109</v>
      </c>
      <c r="G28" s="505" t="s">
        <v>1417</v>
      </c>
      <c r="H28" s="503" t="s">
        <v>1431</v>
      </c>
      <c r="I28" s="506" t="s">
        <v>1432</v>
      </c>
      <c r="J28" s="507">
        <v>89</v>
      </c>
      <c r="K28" s="508" t="s">
        <v>818</v>
      </c>
      <c r="L28" s="509">
        <f t="shared" si="1"/>
        <v>400000</v>
      </c>
      <c r="M28" s="510">
        <v>400000</v>
      </c>
      <c r="N28" s="511">
        <v>0</v>
      </c>
      <c r="O28" s="512">
        <f t="shared" si="0"/>
        <v>0</v>
      </c>
      <c r="P28" s="512">
        <f t="shared" si="0"/>
        <v>0</v>
      </c>
      <c r="Q28" s="512">
        <f t="shared" si="0"/>
        <v>0</v>
      </c>
      <c r="R28" s="512">
        <f t="shared" si="0"/>
        <v>0</v>
      </c>
      <c r="S28" s="512">
        <f t="shared" si="0"/>
        <v>0</v>
      </c>
      <c r="T28" s="512">
        <f t="shared" si="0"/>
        <v>0</v>
      </c>
      <c r="U28" s="512">
        <f t="shared" si="0"/>
        <v>0</v>
      </c>
      <c r="V28" s="512">
        <f t="shared" si="0"/>
        <v>0</v>
      </c>
      <c r="W28" s="512">
        <f t="shared" si="0"/>
        <v>0</v>
      </c>
      <c r="X28" s="512">
        <f t="shared" si="0"/>
        <v>0</v>
      </c>
      <c r="Y28" s="512">
        <f t="shared" si="0"/>
        <v>0</v>
      </c>
      <c r="Z28" s="512">
        <f t="shared" si="0"/>
        <v>0</v>
      </c>
      <c r="AA28" s="512">
        <f t="shared" si="0"/>
        <v>0</v>
      </c>
      <c r="AB28" s="512">
        <f t="shared" si="0"/>
        <v>0</v>
      </c>
      <c r="AC28" s="512">
        <f t="shared" si="0"/>
        <v>0</v>
      </c>
      <c r="AD28" s="508" t="s">
        <v>199</v>
      </c>
      <c r="AE28" s="508" t="s">
        <v>1404</v>
      </c>
      <c r="AF28" s="513" t="s">
        <v>1405</v>
      </c>
      <c r="AG28" s="509">
        <f t="shared" si="2"/>
        <v>97417</v>
      </c>
      <c r="AH28" s="510">
        <v>97417</v>
      </c>
      <c r="AI28" s="514">
        <v>0</v>
      </c>
      <c r="AJ28" s="516">
        <v>0</v>
      </c>
      <c r="AK28" s="516">
        <v>0</v>
      </c>
      <c r="AL28" s="516">
        <v>0</v>
      </c>
      <c r="AM28" s="516">
        <v>0</v>
      </c>
      <c r="AN28" s="516">
        <v>0</v>
      </c>
      <c r="AO28" s="516">
        <v>0</v>
      </c>
      <c r="AP28" s="516">
        <v>0</v>
      </c>
      <c r="AQ28" s="516">
        <v>0</v>
      </c>
      <c r="AR28" s="516">
        <v>0</v>
      </c>
      <c r="AS28" s="516">
        <v>0</v>
      </c>
      <c r="AT28" s="516">
        <v>0</v>
      </c>
      <c r="AU28" s="516">
        <v>0</v>
      </c>
      <c r="AV28" s="516">
        <v>0</v>
      </c>
      <c r="AW28" s="516">
        <v>0</v>
      </c>
      <c r="AX28" s="516">
        <v>0</v>
      </c>
      <c r="AY28" s="497"/>
      <c r="AZ28" s="497"/>
      <c r="BA28" s="497"/>
      <c r="BB28" s="497"/>
      <c r="BC28" s="497"/>
      <c r="BD28" s="497"/>
      <c r="BE28" s="497"/>
      <c r="BF28" s="497"/>
      <c r="BG28" s="497"/>
      <c r="BH28" s="497"/>
      <c r="BI28" s="497"/>
      <c r="BJ28" s="497"/>
      <c r="BK28" s="497"/>
      <c r="BL28" s="497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7"/>
      <c r="BZ28" s="497"/>
      <c r="CA28" s="497"/>
      <c r="CB28" s="497"/>
      <c r="CC28" s="497"/>
      <c r="CD28" s="497"/>
      <c r="CE28" s="497"/>
      <c r="CF28" s="497"/>
      <c r="CG28" s="497"/>
      <c r="CH28" s="497"/>
      <c r="CI28" s="497"/>
      <c r="CJ28" s="497"/>
      <c r="CK28" s="497"/>
      <c r="CL28" s="497"/>
      <c r="CM28" s="497"/>
      <c r="CN28" s="497"/>
      <c r="CO28" s="497"/>
      <c r="CP28" s="497"/>
      <c r="CQ28" s="497"/>
      <c r="CR28" s="497"/>
      <c r="CS28" s="497"/>
      <c r="CT28" s="497"/>
      <c r="CU28" s="497"/>
      <c r="CV28" s="497"/>
      <c r="CW28" s="497"/>
      <c r="CX28" s="497"/>
      <c r="CY28" s="497"/>
      <c r="CZ28" s="497"/>
      <c r="DA28" s="497"/>
      <c r="DB28" s="497"/>
      <c r="DC28" s="497"/>
      <c r="DD28" s="497"/>
      <c r="DE28" s="497"/>
      <c r="DF28" s="497"/>
      <c r="DG28" s="497"/>
      <c r="DH28" s="497"/>
      <c r="DI28" s="497"/>
      <c r="DJ28" s="497"/>
      <c r="DK28" s="497"/>
      <c r="DL28" s="497"/>
      <c r="DM28" s="497"/>
      <c r="DN28" s="497"/>
      <c r="DO28" s="497"/>
      <c r="DP28" s="497"/>
      <c r="DQ28" s="497"/>
      <c r="DR28" s="497"/>
      <c r="DS28" s="497"/>
      <c r="DT28" s="497"/>
      <c r="DU28" s="497"/>
      <c r="DV28" s="497"/>
      <c r="DW28" s="497"/>
      <c r="DX28" s="497"/>
      <c r="DY28" s="497"/>
      <c r="DZ28" s="497"/>
      <c r="EA28" s="497"/>
      <c r="EB28" s="497"/>
      <c r="EC28" s="497"/>
      <c r="ED28" s="497"/>
      <c r="EE28" s="497"/>
      <c r="EF28" s="497"/>
      <c r="EG28" s="497"/>
      <c r="EH28" s="497"/>
      <c r="EI28" s="497"/>
      <c r="EJ28" s="497"/>
      <c r="EK28" s="497"/>
      <c r="EL28" s="497"/>
      <c r="EM28" s="497"/>
      <c r="EN28" s="497"/>
      <c r="EO28" s="497"/>
      <c r="EP28" s="497"/>
      <c r="EQ28" s="497"/>
      <c r="ER28" s="497"/>
      <c r="ES28" s="497"/>
      <c r="ET28" s="497"/>
      <c r="EU28" s="497"/>
      <c r="EV28" s="497"/>
      <c r="EW28" s="497"/>
      <c r="EX28" s="497"/>
      <c r="EY28" s="497"/>
      <c r="EZ28" s="497"/>
      <c r="FA28" s="497"/>
      <c r="FB28" s="497"/>
      <c r="FC28" s="497"/>
      <c r="FD28" s="497"/>
      <c r="FE28" s="497"/>
      <c r="FF28" s="497"/>
      <c r="FG28" s="497"/>
      <c r="FH28" s="497"/>
      <c r="FI28" s="497"/>
      <c r="FJ28" s="497"/>
      <c r="FK28" s="497"/>
      <c r="FL28" s="497"/>
      <c r="FM28" s="497"/>
      <c r="FN28" s="497"/>
      <c r="FO28" s="497"/>
      <c r="FP28" s="497"/>
      <c r="FQ28" s="497"/>
      <c r="FR28" s="497"/>
      <c r="FS28" s="497"/>
      <c r="FT28" s="497"/>
      <c r="FU28" s="497"/>
      <c r="FV28" s="497"/>
      <c r="FW28" s="497"/>
      <c r="FX28" s="497"/>
      <c r="FY28" s="497"/>
      <c r="FZ28" s="497"/>
      <c r="GA28" s="497"/>
      <c r="GB28" s="497"/>
      <c r="GC28" s="497"/>
      <c r="GD28" s="497"/>
      <c r="GE28" s="497"/>
      <c r="GF28" s="497"/>
      <c r="GG28" s="497"/>
      <c r="GH28" s="497"/>
      <c r="GI28" s="497"/>
      <c r="GJ28" s="497"/>
      <c r="GK28" s="497"/>
      <c r="GL28" s="497"/>
      <c r="GM28" s="497"/>
      <c r="GN28" s="497"/>
      <c r="GO28" s="497"/>
      <c r="GP28" s="497"/>
      <c r="GQ28" s="497"/>
      <c r="GR28" s="497"/>
      <c r="GS28" s="497"/>
      <c r="GT28" s="497"/>
      <c r="GU28" s="497"/>
      <c r="GV28" s="497"/>
      <c r="GW28" s="497"/>
      <c r="GX28" s="497"/>
      <c r="GY28" s="497"/>
      <c r="GZ28" s="497"/>
      <c r="HA28" s="497"/>
      <c r="HB28" s="497"/>
      <c r="HC28" s="497"/>
      <c r="HD28" s="497"/>
      <c r="HE28" s="497"/>
      <c r="HF28" s="497"/>
      <c r="HG28" s="497"/>
      <c r="HH28" s="497"/>
      <c r="HI28" s="497"/>
      <c r="HJ28" s="497"/>
      <c r="HK28" s="497"/>
    </row>
    <row r="29" spans="2:219" s="498" customFormat="1" ht="121.5" customHeight="1" x14ac:dyDescent="0.2">
      <c r="B29" s="501" t="s">
        <v>821</v>
      </c>
      <c r="C29" s="502" t="s">
        <v>817</v>
      </c>
      <c r="D29" s="503" t="s">
        <v>1433</v>
      </c>
      <c r="E29" s="501" t="s">
        <v>1416</v>
      </c>
      <c r="F29" s="504">
        <v>2017730010109</v>
      </c>
      <c r="G29" s="505" t="s">
        <v>1417</v>
      </c>
      <c r="H29" s="503" t="s">
        <v>1433</v>
      </c>
      <c r="I29" s="506" t="s">
        <v>1434</v>
      </c>
      <c r="J29" s="507">
        <v>3</v>
      </c>
      <c r="K29" s="508" t="s">
        <v>818</v>
      </c>
      <c r="L29" s="509">
        <f t="shared" si="1"/>
        <v>350000</v>
      </c>
      <c r="M29" s="510">
        <v>350000</v>
      </c>
      <c r="N29" s="511">
        <v>0</v>
      </c>
      <c r="O29" s="512">
        <f t="shared" si="0"/>
        <v>0</v>
      </c>
      <c r="P29" s="512">
        <f t="shared" si="0"/>
        <v>0</v>
      </c>
      <c r="Q29" s="512">
        <f t="shared" si="0"/>
        <v>0</v>
      </c>
      <c r="R29" s="512">
        <f t="shared" si="0"/>
        <v>0</v>
      </c>
      <c r="S29" s="512">
        <f t="shared" si="0"/>
        <v>0</v>
      </c>
      <c r="T29" s="512">
        <f t="shared" si="0"/>
        <v>0</v>
      </c>
      <c r="U29" s="512">
        <f t="shared" si="0"/>
        <v>0</v>
      </c>
      <c r="V29" s="512">
        <f t="shared" si="0"/>
        <v>0</v>
      </c>
      <c r="W29" s="512">
        <f t="shared" si="0"/>
        <v>0</v>
      </c>
      <c r="X29" s="512">
        <f t="shared" si="0"/>
        <v>0</v>
      </c>
      <c r="Y29" s="512">
        <f t="shared" si="0"/>
        <v>0</v>
      </c>
      <c r="Z29" s="512">
        <f t="shared" si="0"/>
        <v>0</v>
      </c>
      <c r="AA29" s="512">
        <f t="shared" si="0"/>
        <v>0</v>
      </c>
      <c r="AB29" s="512">
        <f t="shared" si="0"/>
        <v>0</v>
      </c>
      <c r="AC29" s="512">
        <f t="shared" si="0"/>
        <v>0</v>
      </c>
      <c r="AD29" s="508" t="s">
        <v>199</v>
      </c>
      <c r="AE29" s="508" t="s">
        <v>1404</v>
      </c>
      <c r="AF29" s="513" t="s">
        <v>1405</v>
      </c>
      <c r="AG29" s="509">
        <f t="shared" si="2"/>
        <v>0</v>
      </c>
      <c r="AH29" s="510">
        <v>0</v>
      </c>
      <c r="AI29" s="514">
        <v>0</v>
      </c>
      <c r="AJ29" s="512">
        <v>0</v>
      </c>
      <c r="AK29" s="512">
        <v>0</v>
      </c>
      <c r="AL29" s="512">
        <v>0</v>
      </c>
      <c r="AM29" s="512">
        <v>0</v>
      </c>
      <c r="AN29" s="512">
        <v>0</v>
      </c>
      <c r="AO29" s="512">
        <v>0</v>
      </c>
      <c r="AP29" s="512">
        <v>0</v>
      </c>
      <c r="AQ29" s="512">
        <v>0</v>
      </c>
      <c r="AR29" s="512">
        <v>0</v>
      </c>
      <c r="AS29" s="512">
        <v>0</v>
      </c>
      <c r="AT29" s="512">
        <v>0</v>
      </c>
      <c r="AU29" s="512">
        <v>0</v>
      </c>
      <c r="AV29" s="512">
        <v>0</v>
      </c>
      <c r="AW29" s="512">
        <v>0</v>
      </c>
      <c r="AX29" s="512">
        <v>0</v>
      </c>
      <c r="AY29" s="497"/>
      <c r="AZ29" s="497"/>
      <c r="BA29" s="497"/>
      <c r="BB29" s="497"/>
      <c r="BC29" s="497"/>
      <c r="BD29" s="497"/>
      <c r="BE29" s="497"/>
      <c r="BF29" s="497"/>
      <c r="BG29" s="497"/>
      <c r="BH29" s="497"/>
      <c r="BI29" s="497"/>
      <c r="BJ29" s="497"/>
      <c r="BK29" s="497"/>
      <c r="BL29" s="497"/>
      <c r="BM29" s="497"/>
      <c r="BN29" s="497"/>
      <c r="BO29" s="497"/>
      <c r="BP29" s="497"/>
      <c r="BQ29" s="497"/>
      <c r="BR29" s="497"/>
      <c r="BS29" s="497"/>
      <c r="BT29" s="497"/>
      <c r="BU29" s="497"/>
      <c r="BV29" s="497"/>
      <c r="BW29" s="497"/>
      <c r="BX29" s="497"/>
      <c r="BY29" s="497"/>
      <c r="BZ29" s="497"/>
      <c r="CA29" s="497"/>
      <c r="CB29" s="497"/>
      <c r="CC29" s="497"/>
      <c r="CD29" s="497"/>
      <c r="CE29" s="497"/>
      <c r="CF29" s="497"/>
      <c r="CG29" s="497"/>
      <c r="CH29" s="497"/>
      <c r="CI29" s="497"/>
      <c r="CJ29" s="497"/>
      <c r="CK29" s="497"/>
      <c r="CL29" s="497"/>
      <c r="CM29" s="497"/>
      <c r="CN29" s="497"/>
      <c r="CO29" s="497"/>
      <c r="CP29" s="497"/>
      <c r="CQ29" s="497"/>
      <c r="CR29" s="497"/>
      <c r="CS29" s="497"/>
      <c r="CT29" s="497"/>
      <c r="CU29" s="497"/>
      <c r="CV29" s="497"/>
      <c r="CW29" s="497"/>
      <c r="CX29" s="497"/>
      <c r="CY29" s="497"/>
      <c r="CZ29" s="497"/>
      <c r="DA29" s="497"/>
      <c r="DB29" s="497"/>
      <c r="DC29" s="497"/>
      <c r="DD29" s="497"/>
      <c r="DE29" s="497"/>
      <c r="DF29" s="497"/>
      <c r="DG29" s="497"/>
      <c r="DH29" s="497"/>
      <c r="DI29" s="497"/>
      <c r="DJ29" s="497"/>
      <c r="DK29" s="497"/>
      <c r="DL29" s="497"/>
      <c r="DM29" s="497"/>
      <c r="DN29" s="497"/>
      <c r="DO29" s="497"/>
      <c r="DP29" s="497"/>
      <c r="DQ29" s="497"/>
      <c r="DR29" s="497"/>
      <c r="DS29" s="497"/>
      <c r="DT29" s="497"/>
      <c r="DU29" s="497"/>
      <c r="DV29" s="497"/>
      <c r="DW29" s="497"/>
      <c r="DX29" s="497"/>
      <c r="DY29" s="497"/>
      <c r="DZ29" s="497"/>
      <c r="EA29" s="497"/>
      <c r="EB29" s="497"/>
      <c r="EC29" s="497"/>
      <c r="ED29" s="497"/>
      <c r="EE29" s="497"/>
      <c r="EF29" s="497"/>
      <c r="EG29" s="497"/>
      <c r="EH29" s="497"/>
      <c r="EI29" s="497"/>
      <c r="EJ29" s="497"/>
      <c r="EK29" s="497"/>
      <c r="EL29" s="497"/>
      <c r="EM29" s="497"/>
      <c r="EN29" s="497"/>
      <c r="EO29" s="497"/>
      <c r="EP29" s="497"/>
      <c r="EQ29" s="497"/>
      <c r="ER29" s="497"/>
      <c r="ES29" s="497"/>
      <c r="ET29" s="497"/>
      <c r="EU29" s="497"/>
      <c r="EV29" s="497"/>
      <c r="EW29" s="497"/>
      <c r="EX29" s="497"/>
      <c r="EY29" s="497"/>
      <c r="EZ29" s="497"/>
      <c r="FA29" s="497"/>
      <c r="FB29" s="497"/>
      <c r="FC29" s="497"/>
      <c r="FD29" s="497"/>
      <c r="FE29" s="497"/>
      <c r="FF29" s="497"/>
      <c r="FG29" s="497"/>
      <c r="FH29" s="497"/>
      <c r="FI29" s="497"/>
      <c r="FJ29" s="497"/>
      <c r="FK29" s="497"/>
      <c r="FL29" s="497"/>
      <c r="FM29" s="497"/>
      <c r="FN29" s="497"/>
      <c r="FO29" s="497"/>
      <c r="FP29" s="497"/>
      <c r="FQ29" s="497"/>
      <c r="FR29" s="497"/>
      <c r="FS29" s="497"/>
      <c r="FT29" s="497"/>
      <c r="FU29" s="497"/>
      <c r="FV29" s="497"/>
      <c r="FW29" s="497"/>
      <c r="FX29" s="497"/>
      <c r="FY29" s="497"/>
      <c r="FZ29" s="497"/>
      <c r="GA29" s="497"/>
      <c r="GB29" s="497"/>
      <c r="GC29" s="497"/>
      <c r="GD29" s="497"/>
      <c r="GE29" s="497"/>
      <c r="GF29" s="497"/>
      <c r="GG29" s="497"/>
      <c r="GH29" s="497"/>
      <c r="GI29" s="497"/>
      <c r="GJ29" s="497"/>
      <c r="GK29" s="497"/>
      <c r="GL29" s="497"/>
      <c r="GM29" s="497"/>
      <c r="GN29" s="497"/>
      <c r="GO29" s="497"/>
      <c r="GP29" s="497"/>
      <c r="GQ29" s="497"/>
      <c r="GR29" s="497"/>
      <c r="GS29" s="497"/>
      <c r="GT29" s="497"/>
      <c r="GU29" s="497"/>
      <c r="GV29" s="497"/>
      <c r="GW29" s="497"/>
      <c r="GX29" s="497"/>
      <c r="GY29" s="497"/>
      <c r="GZ29" s="497"/>
      <c r="HA29" s="497"/>
      <c r="HB29" s="497"/>
      <c r="HC29" s="497"/>
      <c r="HD29" s="497"/>
      <c r="HE29" s="497"/>
      <c r="HF29" s="497"/>
      <c r="HG29" s="497"/>
      <c r="HH29" s="497"/>
      <c r="HI29" s="497"/>
      <c r="HJ29" s="497"/>
      <c r="HK29" s="497"/>
    </row>
    <row r="30" spans="2:219" s="498" customFormat="1" ht="106.5" customHeight="1" x14ac:dyDescent="0.2">
      <c r="B30" s="501" t="s">
        <v>821</v>
      </c>
      <c r="C30" s="502" t="s">
        <v>817</v>
      </c>
      <c r="D30" s="503" t="s">
        <v>1435</v>
      </c>
      <c r="E30" s="501" t="s">
        <v>1416</v>
      </c>
      <c r="F30" s="504">
        <v>2017730010109</v>
      </c>
      <c r="G30" s="518" t="s">
        <v>1417</v>
      </c>
      <c r="H30" s="503" t="s">
        <v>1435</v>
      </c>
      <c r="I30" s="506" t="s">
        <v>1436</v>
      </c>
      <c r="J30" s="507">
        <v>1</v>
      </c>
      <c r="K30" s="508" t="s">
        <v>818</v>
      </c>
      <c r="L30" s="509">
        <f t="shared" si="1"/>
        <v>2254683</v>
      </c>
      <c r="M30" s="512">
        <v>2254683</v>
      </c>
      <c r="N30" s="519">
        <v>0</v>
      </c>
      <c r="O30" s="512">
        <f t="shared" si="0"/>
        <v>0</v>
      </c>
      <c r="P30" s="512">
        <f t="shared" si="0"/>
        <v>0</v>
      </c>
      <c r="Q30" s="512">
        <f t="shared" si="0"/>
        <v>0</v>
      </c>
      <c r="R30" s="512">
        <f t="shared" si="0"/>
        <v>0</v>
      </c>
      <c r="S30" s="512">
        <f t="shared" si="0"/>
        <v>0</v>
      </c>
      <c r="T30" s="512">
        <f t="shared" si="0"/>
        <v>0</v>
      </c>
      <c r="U30" s="512">
        <f t="shared" si="0"/>
        <v>0</v>
      </c>
      <c r="V30" s="512">
        <f t="shared" si="0"/>
        <v>0</v>
      </c>
      <c r="W30" s="512">
        <f t="shared" si="0"/>
        <v>0</v>
      </c>
      <c r="X30" s="512">
        <f t="shared" si="0"/>
        <v>0</v>
      </c>
      <c r="Y30" s="512">
        <f t="shared" si="0"/>
        <v>0</v>
      </c>
      <c r="Z30" s="512">
        <f t="shared" si="0"/>
        <v>0</v>
      </c>
      <c r="AA30" s="512">
        <f t="shared" si="0"/>
        <v>0</v>
      </c>
      <c r="AB30" s="512">
        <f t="shared" si="0"/>
        <v>0</v>
      </c>
      <c r="AC30" s="512">
        <f t="shared" si="0"/>
        <v>0</v>
      </c>
      <c r="AD30" s="508" t="s">
        <v>199</v>
      </c>
      <c r="AE30" s="508" t="s">
        <v>1404</v>
      </c>
      <c r="AF30" s="513" t="s">
        <v>1405</v>
      </c>
      <c r="AG30" s="509">
        <f t="shared" si="2"/>
        <v>2297273.7990000001</v>
      </c>
      <c r="AH30" s="512">
        <v>2297273.7990000001</v>
      </c>
      <c r="AI30" s="520">
        <v>0</v>
      </c>
      <c r="AJ30" s="516">
        <v>0</v>
      </c>
      <c r="AK30" s="516">
        <v>0</v>
      </c>
      <c r="AL30" s="516">
        <v>0</v>
      </c>
      <c r="AM30" s="516">
        <v>0</v>
      </c>
      <c r="AN30" s="516">
        <v>0</v>
      </c>
      <c r="AO30" s="516">
        <v>0</v>
      </c>
      <c r="AP30" s="516">
        <v>0</v>
      </c>
      <c r="AQ30" s="516">
        <v>0</v>
      </c>
      <c r="AR30" s="516">
        <v>0</v>
      </c>
      <c r="AS30" s="516">
        <v>0</v>
      </c>
      <c r="AT30" s="516">
        <v>0</v>
      </c>
      <c r="AU30" s="516">
        <v>0</v>
      </c>
      <c r="AV30" s="516">
        <v>0</v>
      </c>
      <c r="AW30" s="516">
        <v>0</v>
      </c>
      <c r="AX30" s="516">
        <v>0</v>
      </c>
      <c r="AY30" s="497"/>
      <c r="AZ30" s="497"/>
      <c r="BA30" s="497"/>
      <c r="BB30" s="497"/>
      <c r="BC30" s="497"/>
      <c r="BD30" s="497"/>
      <c r="BE30" s="497"/>
      <c r="BF30" s="497"/>
      <c r="BG30" s="497"/>
      <c r="BH30" s="497"/>
      <c r="BI30" s="497"/>
      <c r="BJ30" s="497"/>
      <c r="BK30" s="497"/>
      <c r="BL30" s="497"/>
      <c r="BM30" s="497"/>
      <c r="BN30" s="497"/>
      <c r="BO30" s="497"/>
      <c r="BP30" s="497"/>
      <c r="BQ30" s="497"/>
      <c r="BR30" s="497"/>
      <c r="BS30" s="497"/>
      <c r="BT30" s="497"/>
      <c r="BU30" s="497"/>
      <c r="BV30" s="497"/>
      <c r="BW30" s="497"/>
      <c r="BX30" s="497"/>
      <c r="BY30" s="497"/>
      <c r="BZ30" s="497"/>
      <c r="CA30" s="497"/>
      <c r="CB30" s="497"/>
      <c r="CC30" s="497"/>
      <c r="CD30" s="497"/>
      <c r="CE30" s="497"/>
      <c r="CF30" s="497"/>
      <c r="CG30" s="497"/>
      <c r="CH30" s="497"/>
      <c r="CI30" s="497"/>
      <c r="CJ30" s="497"/>
      <c r="CK30" s="497"/>
      <c r="CL30" s="497"/>
      <c r="CM30" s="497"/>
      <c r="CN30" s="497"/>
      <c r="CO30" s="497"/>
      <c r="CP30" s="497"/>
      <c r="CQ30" s="497"/>
      <c r="CR30" s="497"/>
      <c r="CS30" s="497"/>
      <c r="CT30" s="497"/>
      <c r="CU30" s="497"/>
      <c r="CV30" s="497"/>
      <c r="CW30" s="497"/>
      <c r="CX30" s="497"/>
      <c r="CY30" s="497"/>
      <c r="CZ30" s="497"/>
      <c r="DA30" s="497"/>
      <c r="DB30" s="497"/>
      <c r="DC30" s="497"/>
      <c r="DD30" s="497"/>
      <c r="DE30" s="497"/>
      <c r="DF30" s="497"/>
      <c r="DG30" s="497"/>
      <c r="DH30" s="497"/>
      <c r="DI30" s="497"/>
      <c r="DJ30" s="497"/>
      <c r="DK30" s="497"/>
      <c r="DL30" s="497"/>
      <c r="DM30" s="497"/>
      <c r="DN30" s="497"/>
      <c r="DO30" s="497"/>
      <c r="DP30" s="497"/>
      <c r="DQ30" s="497"/>
      <c r="DR30" s="497"/>
      <c r="DS30" s="497"/>
      <c r="DT30" s="497"/>
      <c r="DU30" s="497"/>
      <c r="DV30" s="497"/>
      <c r="DW30" s="497"/>
      <c r="DX30" s="497"/>
      <c r="DY30" s="497"/>
      <c r="DZ30" s="497"/>
      <c r="EA30" s="497"/>
      <c r="EB30" s="497"/>
      <c r="EC30" s="497"/>
      <c r="ED30" s="497"/>
      <c r="EE30" s="497"/>
      <c r="EF30" s="497"/>
      <c r="EG30" s="497"/>
      <c r="EH30" s="497"/>
      <c r="EI30" s="497"/>
      <c r="EJ30" s="497"/>
      <c r="EK30" s="497"/>
      <c r="EL30" s="497"/>
      <c r="EM30" s="497"/>
      <c r="EN30" s="497"/>
      <c r="EO30" s="497"/>
      <c r="EP30" s="497"/>
      <c r="EQ30" s="497"/>
      <c r="ER30" s="497"/>
      <c r="ES30" s="497"/>
      <c r="ET30" s="497"/>
      <c r="EU30" s="497"/>
      <c r="EV30" s="497"/>
      <c r="EW30" s="497"/>
      <c r="EX30" s="497"/>
      <c r="EY30" s="497"/>
      <c r="EZ30" s="497"/>
      <c r="FA30" s="497"/>
      <c r="FB30" s="497"/>
      <c r="FC30" s="497"/>
      <c r="FD30" s="497"/>
      <c r="FE30" s="497"/>
      <c r="FF30" s="497"/>
      <c r="FG30" s="497"/>
      <c r="FH30" s="497"/>
      <c r="FI30" s="497"/>
      <c r="FJ30" s="497"/>
      <c r="FK30" s="497"/>
      <c r="FL30" s="497"/>
      <c r="FM30" s="497"/>
      <c r="FN30" s="497"/>
      <c r="FO30" s="497"/>
      <c r="FP30" s="497"/>
      <c r="FQ30" s="497"/>
      <c r="FR30" s="497"/>
      <c r="FS30" s="497"/>
      <c r="FT30" s="497"/>
      <c r="FU30" s="497"/>
      <c r="FV30" s="497"/>
      <c r="FW30" s="497"/>
      <c r="FX30" s="497"/>
      <c r="FY30" s="497"/>
      <c r="FZ30" s="497"/>
      <c r="GA30" s="497"/>
      <c r="GB30" s="497"/>
      <c r="GC30" s="497"/>
      <c r="GD30" s="497"/>
      <c r="GE30" s="497"/>
      <c r="GF30" s="497"/>
      <c r="GG30" s="497"/>
      <c r="GH30" s="497"/>
      <c r="GI30" s="497"/>
      <c r="GJ30" s="497"/>
      <c r="GK30" s="497"/>
      <c r="GL30" s="497"/>
      <c r="GM30" s="497"/>
      <c r="GN30" s="497"/>
      <c r="GO30" s="497"/>
      <c r="GP30" s="497"/>
      <c r="GQ30" s="497"/>
      <c r="GR30" s="497"/>
      <c r="GS30" s="497"/>
      <c r="GT30" s="497"/>
      <c r="GU30" s="497"/>
      <c r="GV30" s="497"/>
      <c r="GW30" s="497"/>
      <c r="GX30" s="497"/>
      <c r="GY30" s="497"/>
      <c r="GZ30" s="497"/>
      <c r="HA30" s="497"/>
      <c r="HB30" s="497"/>
      <c r="HC30" s="497"/>
      <c r="HD30" s="497"/>
      <c r="HE30" s="497"/>
      <c r="HF30" s="497"/>
      <c r="HG30" s="497"/>
      <c r="HH30" s="497"/>
      <c r="HI30" s="497"/>
      <c r="HJ30" s="497"/>
      <c r="HK30" s="497"/>
    </row>
    <row r="31" spans="2:219" s="498" customFormat="1" ht="110.25" customHeight="1" x14ac:dyDescent="0.2">
      <c r="B31" s="501" t="s">
        <v>821</v>
      </c>
      <c r="C31" s="502" t="s">
        <v>817</v>
      </c>
      <c r="D31" s="503" t="s">
        <v>1437</v>
      </c>
      <c r="E31" s="501" t="s">
        <v>1416</v>
      </c>
      <c r="F31" s="504">
        <v>2017730010109</v>
      </c>
      <c r="G31" s="518" t="s">
        <v>1417</v>
      </c>
      <c r="H31" s="503" t="s">
        <v>1437</v>
      </c>
      <c r="I31" s="506" t="s">
        <v>1438</v>
      </c>
      <c r="J31" s="507">
        <v>1</v>
      </c>
      <c r="K31" s="508" t="s">
        <v>818</v>
      </c>
      <c r="L31" s="509">
        <f t="shared" si="1"/>
        <v>350000</v>
      </c>
      <c r="M31" s="510">
        <v>350000</v>
      </c>
      <c r="N31" s="511">
        <v>0</v>
      </c>
      <c r="O31" s="512">
        <f t="shared" si="0"/>
        <v>0</v>
      </c>
      <c r="P31" s="512">
        <f t="shared" si="0"/>
        <v>0</v>
      </c>
      <c r="Q31" s="512">
        <f t="shared" si="0"/>
        <v>0</v>
      </c>
      <c r="R31" s="512">
        <f t="shared" si="0"/>
        <v>0</v>
      </c>
      <c r="S31" s="512">
        <f t="shared" si="0"/>
        <v>0</v>
      </c>
      <c r="T31" s="512">
        <f t="shared" si="0"/>
        <v>0</v>
      </c>
      <c r="U31" s="512">
        <f t="shared" si="0"/>
        <v>0</v>
      </c>
      <c r="V31" s="512">
        <f t="shared" si="0"/>
        <v>0</v>
      </c>
      <c r="W31" s="512">
        <f t="shared" si="0"/>
        <v>0</v>
      </c>
      <c r="X31" s="512">
        <f t="shared" si="0"/>
        <v>0</v>
      </c>
      <c r="Y31" s="512">
        <f t="shared" si="0"/>
        <v>0</v>
      </c>
      <c r="Z31" s="512">
        <f t="shared" si="0"/>
        <v>0</v>
      </c>
      <c r="AA31" s="512">
        <f t="shared" si="0"/>
        <v>0</v>
      </c>
      <c r="AB31" s="512">
        <f t="shared" si="0"/>
        <v>0</v>
      </c>
      <c r="AC31" s="512">
        <f t="shared" si="0"/>
        <v>0</v>
      </c>
      <c r="AD31" s="508" t="s">
        <v>199</v>
      </c>
      <c r="AE31" s="508" t="s">
        <v>1404</v>
      </c>
      <c r="AF31" s="513" t="s">
        <v>1405</v>
      </c>
      <c r="AG31" s="509">
        <f t="shared" si="2"/>
        <v>186156.66699999999</v>
      </c>
      <c r="AH31" s="510">
        <v>186156.66699999999</v>
      </c>
      <c r="AI31" s="514">
        <v>0</v>
      </c>
      <c r="AJ31" s="516">
        <v>0</v>
      </c>
      <c r="AK31" s="516">
        <v>0</v>
      </c>
      <c r="AL31" s="516">
        <v>0</v>
      </c>
      <c r="AM31" s="516">
        <v>0</v>
      </c>
      <c r="AN31" s="516">
        <v>0</v>
      </c>
      <c r="AO31" s="516">
        <v>0</v>
      </c>
      <c r="AP31" s="516">
        <v>0</v>
      </c>
      <c r="AQ31" s="516">
        <v>0</v>
      </c>
      <c r="AR31" s="516">
        <v>0</v>
      </c>
      <c r="AS31" s="516">
        <v>0</v>
      </c>
      <c r="AT31" s="516">
        <v>0</v>
      </c>
      <c r="AU31" s="516">
        <v>0</v>
      </c>
      <c r="AV31" s="516">
        <v>0</v>
      </c>
      <c r="AW31" s="516">
        <v>0</v>
      </c>
      <c r="AX31" s="516">
        <v>0</v>
      </c>
      <c r="AY31" s="497"/>
      <c r="AZ31" s="497"/>
      <c r="BA31" s="497"/>
      <c r="BB31" s="497"/>
      <c r="BC31" s="497"/>
      <c r="BD31" s="497"/>
      <c r="BE31" s="497"/>
      <c r="BF31" s="497"/>
      <c r="BG31" s="497"/>
      <c r="BH31" s="497"/>
      <c r="BI31" s="497"/>
      <c r="BJ31" s="497"/>
      <c r="BK31" s="497"/>
      <c r="BL31" s="497"/>
      <c r="BM31" s="497"/>
      <c r="BN31" s="497"/>
      <c r="BO31" s="497"/>
      <c r="BP31" s="497"/>
      <c r="BQ31" s="497"/>
      <c r="BR31" s="497"/>
      <c r="BS31" s="497"/>
      <c r="BT31" s="497"/>
      <c r="BU31" s="497"/>
      <c r="BV31" s="497"/>
      <c r="BW31" s="497"/>
      <c r="BX31" s="497"/>
      <c r="BY31" s="497"/>
      <c r="BZ31" s="497"/>
      <c r="CA31" s="497"/>
      <c r="CB31" s="497"/>
      <c r="CC31" s="497"/>
      <c r="CD31" s="497"/>
      <c r="CE31" s="497"/>
      <c r="CF31" s="497"/>
      <c r="CG31" s="497"/>
      <c r="CH31" s="497"/>
      <c r="CI31" s="497"/>
      <c r="CJ31" s="497"/>
      <c r="CK31" s="497"/>
      <c r="CL31" s="497"/>
      <c r="CM31" s="497"/>
      <c r="CN31" s="497"/>
      <c r="CO31" s="497"/>
      <c r="CP31" s="497"/>
      <c r="CQ31" s="497"/>
      <c r="CR31" s="497"/>
      <c r="CS31" s="497"/>
      <c r="CT31" s="497"/>
      <c r="CU31" s="497"/>
      <c r="CV31" s="497"/>
      <c r="CW31" s="497"/>
      <c r="CX31" s="497"/>
      <c r="CY31" s="497"/>
      <c r="CZ31" s="497"/>
      <c r="DA31" s="497"/>
      <c r="DB31" s="497"/>
      <c r="DC31" s="497"/>
      <c r="DD31" s="497"/>
      <c r="DE31" s="497"/>
      <c r="DF31" s="497"/>
      <c r="DG31" s="497"/>
      <c r="DH31" s="497"/>
      <c r="DI31" s="497"/>
      <c r="DJ31" s="497"/>
      <c r="DK31" s="497"/>
      <c r="DL31" s="497"/>
      <c r="DM31" s="497"/>
      <c r="DN31" s="497"/>
      <c r="DO31" s="497"/>
      <c r="DP31" s="497"/>
      <c r="DQ31" s="497"/>
      <c r="DR31" s="497"/>
      <c r="DS31" s="497"/>
      <c r="DT31" s="497"/>
      <c r="DU31" s="497"/>
      <c r="DV31" s="497"/>
      <c r="DW31" s="497"/>
      <c r="DX31" s="497"/>
      <c r="DY31" s="497"/>
      <c r="DZ31" s="497"/>
      <c r="EA31" s="497"/>
      <c r="EB31" s="497"/>
      <c r="EC31" s="497"/>
      <c r="ED31" s="497"/>
      <c r="EE31" s="497"/>
      <c r="EF31" s="497"/>
      <c r="EG31" s="497"/>
      <c r="EH31" s="497"/>
      <c r="EI31" s="497"/>
      <c r="EJ31" s="497"/>
      <c r="EK31" s="497"/>
      <c r="EL31" s="497"/>
      <c r="EM31" s="497"/>
      <c r="EN31" s="497"/>
      <c r="EO31" s="497"/>
      <c r="EP31" s="497"/>
      <c r="EQ31" s="497"/>
      <c r="ER31" s="497"/>
      <c r="ES31" s="497"/>
      <c r="ET31" s="497"/>
      <c r="EU31" s="497"/>
      <c r="EV31" s="497"/>
      <c r="EW31" s="497"/>
      <c r="EX31" s="497"/>
      <c r="EY31" s="497"/>
      <c r="EZ31" s="497"/>
      <c r="FA31" s="497"/>
      <c r="FB31" s="497"/>
      <c r="FC31" s="497"/>
      <c r="FD31" s="497"/>
      <c r="FE31" s="497"/>
      <c r="FF31" s="497"/>
      <c r="FG31" s="497"/>
      <c r="FH31" s="497"/>
      <c r="FI31" s="497"/>
      <c r="FJ31" s="497"/>
      <c r="FK31" s="497"/>
      <c r="FL31" s="497"/>
      <c r="FM31" s="497"/>
      <c r="FN31" s="497"/>
      <c r="FO31" s="497"/>
      <c r="FP31" s="497"/>
      <c r="FQ31" s="497"/>
      <c r="FR31" s="497"/>
      <c r="FS31" s="497"/>
      <c r="FT31" s="497"/>
      <c r="FU31" s="497"/>
      <c r="FV31" s="497"/>
      <c r="FW31" s="497"/>
      <c r="FX31" s="497"/>
      <c r="FY31" s="497"/>
      <c r="FZ31" s="497"/>
      <c r="GA31" s="497"/>
      <c r="GB31" s="497"/>
      <c r="GC31" s="497"/>
      <c r="GD31" s="497"/>
      <c r="GE31" s="497"/>
      <c r="GF31" s="497"/>
      <c r="GG31" s="497"/>
      <c r="GH31" s="497"/>
      <c r="GI31" s="497"/>
      <c r="GJ31" s="497"/>
      <c r="GK31" s="497"/>
      <c r="GL31" s="497"/>
      <c r="GM31" s="497"/>
      <c r="GN31" s="497"/>
      <c r="GO31" s="497"/>
      <c r="GP31" s="497"/>
      <c r="GQ31" s="497"/>
      <c r="GR31" s="497"/>
      <c r="GS31" s="497"/>
      <c r="GT31" s="497"/>
      <c r="GU31" s="497"/>
      <c r="GV31" s="497"/>
      <c r="GW31" s="497"/>
      <c r="GX31" s="497"/>
      <c r="GY31" s="497"/>
      <c r="GZ31" s="497"/>
      <c r="HA31" s="497"/>
      <c r="HB31" s="497"/>
      <c r="HC31" s="497"/>
      <c r="HD31" s="497"/>
      <c r="HE31" s="497"/>
      <c r="HF31" s="497"/>
      <c r="HG31" s="497"/>
      <c r="HH31" s="497"/>
      <c r="HI31" s="497"/>
      <c r="HJ31" s="497"/>
      <c r="HK31" s="497"/>
    </row>
    <row r="32" spans="2:219" s="498" customFormat="1" ht="108.75" customHeight="1" x14ac:dyDescent="0.2">
      <c r="B32" s="501" t="s">
        <v>821</v>
      </c>
      <c r="C32" s="502" t="s">
        <v>817</v>
      </c>
      <c r="D32" s="503" t="s">
        <v>1439</v>
      </c>
      <c r="E32" s="501" t="s">
        <v>1416</v>
      </c>
      <c r="F32" s="504"/>
      <c r="G32" s="518" t="s">
        <v>1440</v>
      </c>
      <c r="H32" s="503" t="s">
        <v>1439</v>
      </c>
      <c r="I32" s="506" t="s">
        <v>1441</v>
      </c>
      <c r="J32" s="507">
        <v>1</v>
      </c>
      <c r="K32" s="508" t="s">
        <v>818</v>
      </c>
      <c r="L32" s="509">
        <f t="shared" si="1"/>
        <v>838000</v>
      </c>
      <c r="M32" s="510">
        <v>838000</v>
      </c>
      <c r="N32" s="511">
        <v>0</v>
      </c>
      <c r="O32" s="512">
        <f t="shared" ref="O32:AC45" si="3">+N32</f>
        <v>0</v>
      </c>
      <c r="P32" s="512">
        <f t="shared" si="3"/>
        <v>0</v>
      </c>
      <c r="Q32" s="512">
        <f t="shared" si="3"/>
        <v>0</v>
      </c>
      <c r="R32" s="512">
        <f t="shared" si="3"/>
        <v>0</v>
      </c>
      <c r="S32" s="512">
        <f t="shared" si="3"/>
        <v>0</v>
      </c>
      <c r="T32" s="512">
        <f t="shared" si="3"/>
        <v>0</v>
      </c>
      <c r="U32" s="512">
        <f t="shared" si="3"/>
        <v>0</v>
      </c>
      <c r="V32" s="512">
        <f t="shared" si="3"/>
        <v>0</v>
      </c>
      <c r="W32" s="512">
        <f t="shared" si="3"/>
        <v>0</v>
      </c>
      <c r="X32" s="512">
        <f t="shared" si="3"/>
        <v>0</v>
      </c>
      <c r="Y32" s="512">
        <f t="shared" si="3"/>
        <v>0</v>
      </c>
      <c r="Z32" s="512">
        <f t="shared" si="3"/>
        <v>0</v>
      </c>
      <c r="AA32" s="512">
        <f t="shared" si="3"/>
        <v>0</v>
      </c>
      <c r="AB32" s="512">
        <f t="shared" si="3"/>
        <v>0</v>
      </c>
      <c r="AC32" s="512">
        <f t="shared" si="3"/>
        <v>0</v>
      </c>
      <c r="AD32" s="508" t="s">
        <v>199</v>
      </c>
      <c r="AE32" s="508" t="s">
        <v>1404</v>
      </c>
      <c r="AF32" s="513" t="s">
        <v>1405</v>
      </c>
      <c r="AG32" s="509">
        <f t="shared" si="2"/>
        <v>0</v>
      </c>
      <c r="AH32" s="510">
        <v>0</v>
      </c>
      <c r="AI32" s="514">
        <v>0</v>
      </c>
      <c r="AJ32" s="512">
        <v>0</v>
      </c>
      <c r="AK32" s="512">
        <v>0</v>
      </c>
      <c r="AL32" s="512">
        <v>0</v>
      </c>
      <c r="AM32" s="512">
        <v>0</v>
      </c>
      <c r="AN32" s="512">
        <v>0</v>
      </c>
      <c r="AO32" s="512">
        <v>0</v>
      </c>
      <c r="AP32" s="512">
        <v>0</v>
      </c>
      <c r="AQ32" s="512">
        <v>0</v>
      </c>
      <c r="AR32" s="512">
        <v>0</v>
      </c>
      <c r="AS32" s="512">
        <v>0</v>
      </c>
      <c r="AT32" s="512">
        <v>0</v>
      </c>
      <c r="AU32" s="512">
        <v>0</v>
      </c>
      <c r="AV32" s="512">
        <v>0</v>
      </c>
      <c r="AW32" s="512">
        <v>0</v>
      </c>
      <c r="AX32" s="512">
        <v>0</v>
      </c>
      <c r="AY32" s="497"/>
      <c r="AZ32" s="497"/>
      <c r="BA32" s="497"/>
      <c r="BB32" s="497"/>
      <c r="BC32" s="497"/>
      <c r="BD32" s="497"/>
      <c r="BE32" s="497"/>
      <c r="BF32" s="497"/>
      <c r="BG32" s="497"/>
      <c r="BH32" s="497"/>
      <c r="BI32" s="497"/>
      <c r="BJ32" s="497"/>
      <c r="BK32" s="497"/>
      <c r="BL32" s="497"/>
      <c r="BM32" s="497"/>
      <c r="BN32" s="497"/>
      <c r="BO32" s="497"/>
      <c r="BP32" s="497"/>
      <c r="BQ32" s="497"/>
      <c r="BR32" s="497"/>
      <c r="BS32" s="497"/>
      <c r="BT32" s="497"/>
      <c r="BU32" s="497"/>
      <c r="BV32" s="497"/>
      <c r="BW32" s="497"/>
      <c r="BX32" s="497"/>
      <c r="BY32" s="497"/>
      <c r="BZ32" s="497"/>
      <c r="CA32" s="497"/>
      <c r="CB32" s="497"/>
      <c r="CC32" s="497"/>
      <c r="CD32" s="497"/>
      <c r="CE32" s="497"/>
      <c r="CF32" s="497"/>
      <c r="CG32" s="497"/>
      <c r="CH32" s="497"/>
      <c r="CI32" s="497"/>
      <c r="CJ32" s="497"/>
      <c r="CK32" s="497"/>
      <c r="CL32" s="497"/>
      <c r="CM32" s="497"/>
      <c r="CN32" s="497"/>
      <c r="CO32" s="497"/>
      <c r="CP32" s="497"/>
      <c r="CQ32" s="497"/>
      <c r="CR32" s="497"/>
      <c r="CS32" s="497"/>
      <c r="CT32" s="497"/>
      <c r="CU32" s="497"/>
      <c r="CV32" s="497"/>
      <c r="CW32" s="497"/>
      <c r="CX32" s="497"/>
      <c r="CY32" s="497"/>
      <c r="CZ32" s="497"/>
      <c r="DA32" s="497"/>
      <c r="DB32" s="497"/>
      <c r="DC32" s="497"/>
      <c r="DD32" s="497"/>
      <c r="DE32" s="497"/>
      <c r="DF32" s="497"/>
      <c r="DG32" s="497"/>
      <c r="DH32" s="497"/>
      <c r="DI32" s="497"/>
      <c r="DJ32" s="497"/>
      <c r="DK32" s="497"/>
      <c r="DL32" s="497"/>
      <c r="DM32" s="497"/>
      <c r="DN32" s="497"/>
      <c r="DO32" s="497"/>
      <c r="DP32" s="497"/>
      <c r="DQ32" s="497"/>
      <c r="DR32" s="497"/>
      <c r="DS32" s="497"/>
      <c r="DT32" s="497"/>
      <c r="DU32" s="497"/>
      <c r="DV32" s="497"/>
      <c r="DW32" s="497"/>
      <c r="DX32" s="497"/>
      <c r="DY32" s="497"/>
      <c r="DZ32" s="497"/>
      <c r="EA32" s="497"/>
      <c r="EB32" s="497"/>
      <c r="EC32" s="497"/>
      <c r="ED32" s="497"/>
      <c r="EE32" s="497"/>
      <c r="EF32" s="497"/>
      <c r="EG32" s="497"/>
      <c r="EH32" s="497"/>
      <c r="EI32" s="497"/>
      <c r="EJ32" s="497"/>
      <c r="EK32" s="497"/>
      <c r="EL32" s="497"/>
      <c r="EM32" s="497"/>
      <c r="EN32" s="497"/>
      <c r="EO32" s="497"/>
      <c r="EP32" s="497"/>
      <c r="EQ32" s="497"/>
      <c r="ER32" s="497"/>
      <c r="ES32" s="497"/>
      <c r="ET32" s="497"/>
      <c r="EU32" s="497"/>
      <c r="EV32" s="497"/>
      <c r="EW32" s="497"/>
      <c r="EX32" s="497"/>
      <c r="EY32" s="497"/>
      <c r="EZ32" s="497"/>
      <c r="FA32" s="497"/>
      <c r="FB32" s="497"/>
      <c r="FC32" s="497"/>
      <c r="FD32" s="497"/>
      <c r="FE32" s="497"/>
      <c r="FF32" s="497"/>
      <c r="FG32" s="497"/>
      <c r="FH32" s="497"/>
      <c r="FI32" s="497"/>
      <c r="FJ32" s="497"/>
      <c r="FK32" s="497"/>
      <c r="FL32" s="497"/>
      <c r="FM32" s="497"/>
      <c r="FN32" s="497"/>
      <c r="FO32" s="497"/>
      <c r="FP32" s="497"/>
      <c r="FQ32" s="497"/>
      <c r="FR32" s="497"/>
      <c r="FS32" s="497"/>
      <c r="FT32" s="497"/>
      <c r="FU32" s="497"/>
      <c r="FV32" s="497"/>
      <c r="FW32" s="497"/>
      <c r="FX32" s="497"/>
      <c r="FY32" s="497"/>
      <c r="FZ32" s="497"/>
      <c r="GA32" s="497"/>
      <c r="GB32" s="497"/>
      <c r="GC32" s="497"/>
      <c r="GD32" s="497"/>
      <c r="GE32" s="497"/>
      <c r="GF32" s="497"/>
      <c r="GG32" s="497"/>
      <c r="GH32" s="497"/>
      <c r="GI32" s="497"/>
      <c r="GJ32" s="497"/>
      <c r="GK32" s="497"/>
      <c r="GL32" s="497"/>
      <c r="GM32" s="497"/>
      <c r="GN32" s="497"/>
      <c r="GO32" s="497"/>
      <c r="GP32" s="497"/>
      <c r="GQ32" s="497"/>
      <c r="GR32" s="497"/>
      <c r="GS32" s="497"/>
      <c r="GT32" s="497"/>
      <c r="GU32" s="497"/>
      <c r="GV32" s="497"/>
      <c r="GW32" s="497"/>
      <c r="GX32" s="497"/>
      <c r="GY32" s="497"/>
      <c r="GZ32" s="497"/>
      <c r="HA32" s="497"/>
      <c r="HB32" s="497"/>
      <c r="HC32" s="497"/>
      <c r="HD32" s="497"/>
      <c r="HE32" s="497"/>
      <c r="HF32" s="497"/>
      <c r="HG32" s="497"/>
      <c r="HH32" s="497"/>
      <c r="HI32" s="497"/>
      <c r="HJ32" s="497"/>
      <c r="HK32" s="497"/>
    </row>
    <row r="33" spans="2:219" s="498" customFormat="1" ht="108" customHeight="1" x14ac:dyDescent="0.2">
      <c r="B33" s="501" t="s">
        <v>821</v>
      </c>
      <c r="C33" s="502" t="s">
        <v>817</v>
      </c>
      <c r="D33" s="515" t="s">
        <v>1442</v>
      </c>
      <c r="E33" s="501" t="s">
        <v>1443</v>
      </c>
      <c r="F33" s="504">
        <v>2017730010091</v>
      </c>
      <c r="G33" s="518" t="s">
        <v>1444</v>
      </c>
      <c r="H33" s="515" t="s">
        <v>1442</v>
      </c>
      <c r="I33" s="506" t="s">
        <v>1445</v>
      </c>
      <c r="J33" s="507">
        <v>1</v>
      </c>
      <c r="K33" s="508" t="s">
        <v>818</v>
      </c>
      <c r="L33" s="509">
        <f t="shared" si="1"/>
        <v>737000</v>
      </c>
      <c r="M33" s="512">
        <v>737000</v>
      </c>
      <c r="N33" s="519">
        <v>0</v>
      </c>
      <c r="O33" s="512">
        <f t="shared" si="3"/>
        <v>0</v>
      </c>
      <c r="P33" s="512">
        <f t="shared" si="3"/>
        <v>0</v>
      </c>
      <c r="Q33" s="512">
        <f t="shared" si="3"/>
        <v>0</v>
      </c>
      <c r="R33" s="512">
        <f t="shared" si="3"/>
        <v>0</v>
      </c>
      <c r="S33" s="512">
        <f t="shared" si="3"/>
        <v>0</v>
      </c>
      <c r="T33" s="512">
        <f t="shared" si="3"/>
        <v>0</v>
      </c>
      <c r="U33" s="512">
        <f t="shared" si="3"/>
        <v>0</v>
      </c>
      <c r="V33" s="512">
        <f t="shared" si="3"/>
        <v>0</v>
      </c>
      <c r="W33" s="512">
        <f t="shared" si="3"/>
        <v>0</v>
      </c>
      <c r="X33" s="512">
        <f t="shared" si="3"/>
        <v>0</v>
      </c>
      <c r="Y33" s="512">
        <f t="shared" si="3"/>
        <v>0</v>
      </c>
      <c r="Z33" s="512">
        <f t="shared" si="3"/>
        <v>0</v>
      </c>
      <c r="AA33" s="512">
        <f t="shared" si="3"/>
        <v>0</v>
      </c>
      <c r="AB33" s="512">
        <f t="shared" si="3"/>
        <v>0</v>
      </c>
      <c r="AC33" s="512">
        <f t="shared" si="3"/>
        <v>0</v>
      </c>
      <c r="AD33" s="508" t="s">
        <v>199</v>
      </c>
      <c r="AE33" s="508" t="s">
        <v>1404</v>
      </c>
      <c r="AF33" s="513" t="s">
        <v>1405</v>
      </c>
      <c r="AG33" s="509">
        <f t="shared" si="2"/>
        <v>429344</v>
      </c>
      <c r="AH33" s="512">
        <v>429344</v>
      </c>
      <c r="AI33" s="520">
        <v>0</v>
      </c>
      <c r="AJ33" s="516">
        <v>0</v>
      </c>
      <c r="AK33" s="516">
        <v>0</v>
      </c>
      <c r="AL33" s="516">
        <v>0</v>
      </c>
      <c r="AM33" s="516">
        <v>0</v>
      </c>
      <c r="AN33" s="516">
        <v>0</v>
      </c>
      <c r="AO33" s="516">
        <v>0</v>
      </c>
      <c r="AP33" s="516">
        <v>0</v>
      </c>
      <c r="AQ33" s="516">
        <v>0</v>
      </c>
      <c r="AR33" s="516">
        <v>0</v>
      </c>
      <c r="AS33" s="516">
        <v>0</v>
      </c>
      <c r="AT33" s="516">
        <v>0</v>
      </c>
      <c r="AU33" s="516">
        <v>0</v>
      </c>
      <c r="AV33" s="516">
        <v>0</v>
      </c>
      <c r="AW33" s="516">
        <v>0</v>
      </c>
      <c r="AX33" s="516">
        <v>0</v>
      </c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  <c r="BJ33" s="497"/>
      <c r="BK33" s="497"/>
      <c r="BL33" s="497"/>
      <c r="BM33" s="497"/>
      <c r="BN33" s="497"/>
      <c r="BO33" s="497"/>
      <c r="BP33" s="497"/>
      <c r="BQ33" s="497"/>
      <c r="BR33" s="497"/>
      <c r="BS33" s="497"/>
      <c r="BT33" s="497"/>
      <c r="BU33" s="497"/>
      <c r="BV33" s="497"/>
      <c r="BW33" s="497"/>
      <c r="BX33" s="497"/>
      <c r="BY33" s="497"/>
      <c r="BZ33" s="497"/>
      <c r="CA33" s="497"/>
      <c r="CB33" s="497"/>
      <c r="CC33" s="497"/>
      <c r="CD33" s="497"/>
      <c r="CE33" s="497"/>
      <c r="CF33" s="497"/>
      <c r="CG33" s="497"/>
      <c r="CH33" s="497"/>
      <c r="CI33" s="497"/>
      <c r="CJ33" s="497"/>
      <c r="CK33" s="497"/>
      <c r="CL33" s="497"/>
      <c r="CM33" s="497"/>
      <c r="CN33" s="497"/>
      <c r="CO33" s="497"/>
      <c r="CP33" s="497"/>
      <c r="CQ33" s="497"/>
      <c r="CR33" s="497"/>
      <c r="CS33" s="497"/>
      <c r="CT33" s="497"/>
      <c r="CU33" s="497"/>
      <c r="CV33" s="497"/>
      <c r="CW33" s="497"/>
      <c r="CX33" s="497"/>
      <c r="CY33" s="497"/>
      <c r="CZ33" s="497"/>
      <c r="DA33" s="497"/>
      <c r="DB33" s="497"/>
      <c r="DC33" s="497"/>
      <c r="DD33" s="497"/>
      <c r="DE33" s="497"/>
      <c r="DF33" s="497"/>
      <c r="DG33" s="497"/>
      <c r="DH33" s="497"/>
      <c r="DI33" s="497"/>
      <c r="DJ33" s="497"/>
      <c r="DK33" s="497"/>
      <c r="DL33" s="497"/>
      <c r="DM33" s="497"/>
      <c r="DN33" s="497"/>
      <c r="DO33" s="497"/>
      <c r="DP33" s="497"/>
      <c r="DQ33" s="497"/>
      <c r="DR33" s="497"/>
      <c r="DS33" s="497"/>
      <c r="DT33" s="497"/>
      <c r="DU33" s="497"/>
      <c r="DV33" s="497"/>
      <c r="DW33" s="497"/>
      <c r="DX33" s="497"/>
      <c r="DY33" s="497"/>
      <c r="DZ33" s="497"/>
      <c r="EA33" s="497"/>
      <c r="EB33" s="497"/>
      <c r="EC33" s="497"/>
      <c r="ED33" s="497"/>
      <c r="EE33" s="497"/>
      <c r="EF33" s="497"/>
      <c r="EG33" s="497"/>
      <c r="EH33" s="497"/>
      <c r="EI33" s="497"/>
      <c r="EJ33" s="497"/>
      <c r="EK33" s="497"/>
      <c r="EL33" s="497"/>
      <c r="EM33" s="497"/>
      <c r="EN33" s="497"/>
      <c r="EO33" s="497"/>
      <c r="EP33" s="497"/>
      <c r="EQ33" s="497"/>
      <c r="ER33" s="497"/>
      <c r="ES33" s="497"/>
      <c r="ET33" s="497"/>
      <c r="EU33" s="497"/>
      <c r="EV33" s="497"/>
      <c r="EW33" s="497"/>
      <c r="EX33" s="497"/>
      <c r="EY33" s="497"/>
      <c r="EZ33" s="497"/>
      <c r="FA33" s="497"/>
      <c r="FB33" s="497"/>
      <c r="FC33" s="497"/>
      <c r="FD33" s="497"/>
      <c r="FE33" s="497"/>
      <c r="FF33" s="497"/>
      <c r="FG33" s="497"/>
      <c r="FH33" s="497"/>
      <c r="FI33" s="497"/>
      <c r="FJ33" s="497"/>
      <c r="FK33" s="497"/>
      <c r="FL33" s="497"/>
      <c r="FM33" s="497"/>
      <c r="FN33" s="497"/>
      <c r="FO33" s="497"/>
      <c r="FP33" s="497"/>
      <c r="FQ33" s="497"/>
      <c r="FR33" s="497"/>
      <c r="FS33" s="497"/>
      <c r="FT33" s="497"/>
      <c r="FU33" s="497"/>
      <c r="FV33" s="497"/>
      <c r="FW33" s="497"/>
      <c r="FX33" s="497"/>
      <c r="FY33" s="497"/>
      <c r="FZ33" s="497"/>
      <c r="GA33" s="497"/>
      <c r="GB33" s="497"/>
      <c r="GC33" s="497"/>
      <c r="GD33" s="497"/>
      <c r="GE33" s="497"/>
      <c r="GF33" s="497"/>
      <c r="GG33" s="497"/>
      <c r="GH33" s="497"/>
      <c r="GI33" s="497"/>
      <c r="GJ33" s="497"/>
      <c r="GK33" s="497"/>
      <c r="GL33" s="497"/>
      <c r="GM33" s="497"/>
      <c r="GN33" s="497"/>
      <c r="GO33" s="497"/>
      <c r="GP33" s="497"/>
      <c r="GQ33" s="497"/>
      <c r="GR33" s="497"/>
      <c r="GS33" s="497"/>
      <c r="GT33" s="497"/>
      <c r="GU33" s="497"/>
      <c r="GV33" s="497"/>
      <c r="GW33" s="497"/>
      <c r="GX33" s="497"/>
      <c r="GY33" s="497"/>
      <c r="GZ33" s="497"/>
      <c r="HA33" s="497"/>
      <c r="HB33" s="497"/>
      <c r="HC33" s="497"/>
      <c r="HD33" s="497"/>
      <c r="HE33" s="497"/>
      <c r="HF33" s="497"/>
      <c r="HG33" s="497"/>
      <c r="HH33" s="497"/>
      <c r="HI33" s="497"/>
      <c r="HJ33" s="497"/>
      <c r="HK33" s="497"/>
    </row>
    <row r="34" spans="2:219" s="498" customFormat="1" ht="114.75" customHeight="1" x14ac:dyDescent="0.2">
      <c r="B34" s="501" t="s">
        <v>821</v>
      </c>
      <c r="C34" s="502" t="s">
        <v>817</v>
      </c>
      <c r="D34" s="515" t="s">
        <v>1446</v>
      </c>
      <c r="E34" s="501" t="s">
        <v>1443</v>
      </c>
      <c r="F34" s="504">
        <v>2017730010091</v>
      </c>
      <c r="G34" s="518" t="s">
        <v>1444</v>
      </c>
      <c r="H34" s="515" t="s">
        <v>1446</v>
      </c>
      <c r="I34" s="506" t="s">
        <v>1447</v>
      </c>
      <c r="J34" s="507">
        <v>8</v>
      </c>
      <c r="K34" s="508" t="s">
        <v>818</v>
      </c>
      <c r="L34" s="509">
        <f t="shared" si="1"/>
        <v>0</v>
      </c>
      <c r="M34" s="512">
        <v>0</v>
      </c>
      <c r="N34" s="519">
        <v>0</v>
      </c>
      <c r="O34" s="512">
        <f t="shared" si="3"/>
        <v>0</v>
      </c>
      <c r="P34" s="512">
        <f t="shared" si="3"/>
        <v>0</v>
      </c>
      <c r="Q34" s="512">
        <f t="shared" si="3"/>
        <v>0</v>
      </c>
      <c r="R34" s="512">
        <f t="shared" si="3"/>
        <v>0</v>
      </c>
      <c r="S34" s="512">
        <f t="shared" si="3"/>
        <v>0</v>
      </c>
      <c r="T34" s="512">
        <f t="shared" si="3"/>
        <v>0</v>
      </c>
      <c r="U34" s="512">
        <f t="shared" si="3"/>
        <v>0</v>
      </c>
      <c r="V34" s="512">
        <f t="shared" si="3"/>
        <v>0</v>
      </c>
      <c r="W34" s="512">
        <f t="shared" si="3"/>
        <v>0</v>
      </c>
      <c r="X34" s="512">
        <f t="shared" si="3"/>
        <v>0</v>
      </c>
      <c r="Y34" s="512">
        <f t="shared" si="3"/>
        <v>0</v>
      </c>
      <c r="Z34" s="512">
        <f t="shared" si="3"/>
        <v>0</v>
      </c>
      <c r="AA34" s="512">
        <f t="shared" si="3"/>
        <v>0</v>
      </c>
      <c r="AB34" s="512">
        <f t="shared" si="3"/>
        <v>0</v>
      </c>
      <c r="AC34" s="512">
        <f t="shared" si="3"/>
        <v>0</v>
      </c>
      <c r="AD34" s="508" t="s">
        <v>199</v>
      </c>
      <c r="AE34" s="508" t="s">
        <v>1404</v>
      </c>
      <c r="AF34" s="513" t="s">
        <v>1405</v>
      </c>
      <c r="AG34" s="509">
        <f t="shared" si="2"/>
        <v>0</v>
      </c>
      <c r="AH34" s="512">
        <v>0</v>
      </c>
      <c r="AI34" s="520">
        <v>0</v>
      </c>
      <c r="AJ34" s="512">
        <v>0</v>
      </c>
      <c r="AK34" s="512">
        <v>0</v>
      </c>
      <c r="AL34" s="512">
        <v>0</v>
      </c>
      <c r="AM34" s="512">
        <v>0</v>
      </c>
      <c r="AN34" s="512">
        <v>0</v>
      </c>
      <c r="AO34" s="512">
        <v>0</v>
      </c>
      <c r="AP34" s="512">
        <v>0</v>
      </c>
      <c r="AQ34" s="512">
        <v>0</v>
      </c>
      <c r="AR34" s="512">
        <v>0</v>
      </c>
      <c r="AS34" s="512">
        <v>0</v>
      </c>
      <c r="AT34" s="512">
        <v>0</v>
      </c>
      <c r="AU34" s="512">
        <v>0</v>
      </c>
      <c r="AV34" s="512">
        <v>0</v>
      </c>
      <c r="AW34" s="512">
        <v>0</v>
      </c>
      <c r="AX34" s="512">
        <v>0</v>
      </c>
      <c r="AY34" s="497"/>
      <c r="AZ34" s="497"/>
      <c r="BA34" s="497"/>
      <c r="BB34" s="497"/>
      <c r="BC34" s="497"/>
      <c r="BD34" s="497"/>
      <c r="BE34" s="497"/>
      <c r="BF34" s="497"/>
      <c r="BG34" s="497"/>
      <c r="BH34" s="497"/>
      <c r="BI34" s="497"/>
      <c r="BJ34" s="497"/>
      <c r="BK34" s="497"/>
      <c r="BL34" s="497"/>
      <c r="BM34" s="497"/>
      <c r="BN34" s="497"/>
      <c r="BO34" s="497"/>
      <c r="BP34" s="497"/>
      <c r="BQ34" s="497"/>
      <c r="BR34" s="497"/>
      <c r="BS34" s="497"/>
      <c r="BT34" s="497"/>
      <c r="BU34" s="497"/>
      <c r="BV34" s="497"/>
      <c r="BW34" s="497"/>
      <c r="BX34" s="497"/>
      <c r="BY34" s="497"/>
      <c r="BZ34" s="497"/>
      <c r="CA34" s="497"/>
      <c r="CB34" s="497"/>
      <c r="CC34" s="497"/>
      <c r="CD34" s="497"/>
      <c r="CE34" s="497"/>
      <c r="CF34" s="497"/>
      <c r="CG34" s="497"/>
      <c r="CH34" s="497"/>
      <c r="CI34" s="497"/>
      <c r="CJ34" s="497"/>
      <c r="CK34" s="497"/>
      <c r="CL34" s="497"/>
      <c r="CM34" s="497"/>
      <c r="CN34" s="497"/>
      <c r="CO34" s="497"/>
      <c r="CP34" s="497"/>
      <c r="CQ34" s="497"/>
      <c r="CR34" s="497"/>
      <c r="CS34" s="497"/>
      <c r="CT34" s="497"/>
      <c r="CU34" s="497"/>
      <c r="CV34" s="497"/>
      <c r="CW34" s="497"/>
      <c r="CX34" s="497"/>
      <c r="CY34" s="497"/>
      <c r="CZ34" s="497"/>
      <c r="DA34" s="497"/>
      <c r="DB34" s="497"/>
      <c r="DC34" s="497"/>
      <c r="DD34" s="497"/>
      <c r="DE34" s="497"/>
      <c r="DF34" s="497"/>
      <c r="DG34" s="497"/>
      <c r="DH34" s="497"/>
      <c r="DI34" s="497"/>
      <c r="DJ34" s="497"/>
      <c r="DK34" s="497"/>
      <c r="DL34" s="497"/>
      <c r="DM34" s="497"/>
      <c r="DN34" s="497"/>
      <c r="DO34" s="497"/>
      <c r="DP34" s="497"/>
      <c r="DQ34" s="497"/>
      <c r="DR34" s="497"/>
      <c r="DS34" s="497"/>
      <c r="DT34" s="497"/>
      <c r="DU34" s="497"/>
      <c r="DV34" s="497"/>
      <c r="DW34" s="497"/>
      <c r="DX34" s="497"/>
      <c r="DY34" s="497"/>
      <c r="DZ34" s="497"/>
      <c r="EA34" s="497"/>
      <c r="EB34" s="497"/>
      <c r="EC34" s="497"/>
      <c r="ED34" s="497"/>
      <c r="EE34" s="497"/>
      <c r="EF34" s="497"/>
      <c r="EG34" s="497"/>
      <c r="EH34" s="497"/>
      <c r="EI34" s="497"/>
      <c r="EJ34" s="497"/>
      <c r="EK34" s="497"/>
      <c r="EL34" s="497"/>
      <c r="EM34" s="497"/>
      <c r="EN34" s="497"/>
      <c r="EO34" s="497"/>
      <c r="EP34" s="497"/>
      <c r="EQ34" s="497"/>
      <c r="ER34" s="497"/>
      <c r="ES34" s="497"/>
      <c r="ET34" s="497"/>
      <c r="EU34" s="497"/>
      <c r="EV34" s="497"/>
      <c r="EW34" s="497"/>
      <c r="EX34" s="497"/>
      <c r="EY34" s="497"/>
      <c r="EZ34" s="497"/>
      <c r="FA34" s="497"/>
      <c r="FB34" s="497"/>
      <c r="FC34" s="497"/>
      <c r="FD34" s="497"/>
      <c r="FE34" s="497"/>
      <c r="FF34" s="497"/>
      <c r="FG34" s="497"/>
      <c r="FH34" s="497"/>
      <c r="FI34" s="497"/>
      <c r="FJ34" s="497"/>
      <c r="FK34" s="497"/>
      <c r="FL34" s="497"/>
      <c r="FM34" s="497"/>
      <c r="FN34" s="497"/>
      <c r="FO34" s="497"/>
      <c r="FP34" s="497"/>
      <c r="FQ34" s="497"/>
      <c r="FR34" s="497"/>
      <c r="FS34" s="497"/>
      <c r="FT34" s="497"/>
      <c r="FU34" s="497"/>
      <c r="FV34" s="497"/>
      <c r="FW34" s="497"/>
      <c r="FX34" s="497"/>
      <c r="FY34" s="497"/>
      <c r="FZ34" s="497"/>
      <c r="GA34" s="497"/>
      <c r="GB34" s="497"/>
      <c r="GC34" s="497"/>
      <c r="GD34" s="497"/>
      <c r="GE34" s="497"/>
      <c r="GF34" s="497"/>
      <c r="GG34" s="497"/>
      <c r="GH34" s="497"/>
      <c r="GI34" s="497"/>
      <c r="GJ34" s="497"/>
      <c r="GK34" s="497"/>
      <c r="GL34" s="497"/>
      <c r="GM34" s="497"/>
      <c r="GN34" s="497"/>
      <c r="GO34" s="497"/>
      <c r="GP34" s="497"/>
      <c r="GQ34" s="497"/>
      <c r="GR34" s="497"/>
      <c r="GS34" s="497"/>
      <c r="GT34" s="497"/>
      <c r="GU34" s="497"/>
      <c r="GV34" s="497"/>
      <c r="GW34" s="497"/>
      <c r="GX34" s="497"/>
      <c r="GY34" s="497"/>
      <c r="GZ34" s="497"/>
      <c r="HA34" s="497"/>
      <c r="HB34" s="497"/>
      <c r="HC34" s="497"/>
      <c r="HD34" s="497"/>
      <c r="HE34" s="497"/>
      <c r="HF34" s="497"/>
      <c r="HG34" s="497"/>
      <c r="HH34" s="497"/>
      <c r="HI34" s="497"/>
      <c r="HJ34" s="497"/>
      <c r="HK34" s="497"/>
    </row>
    <row r="35" spans="2:219" s="498" customFormat="1" ht="114.75" customHeight="1" x14ac:dyDescent="0.2">
      <c r="B35" s="501" t="s">
        <v>821</v>
      </c>
      <c r="C35" s="502" t="s">
        <v>817</v>
      </c>
      <c r="D35" s="515" t="s">
        <v>1448</v>
      </c>
      <c r="E35" s="501" t="s">
        <v>1443</v>
      </c>
      <c r="F35" s="504">
        <v>2017730010091</v>
      </c>
      <c r="G35" s="518" t="s">
        <v>1444</v>
      </c>
      <c r="H35" s="515" t="s">
        <v>1448</v>
      </c>
      <c r="I35" s="506" t="s">
        <v>1449</v>
      </c>
      <c r="J35" s="507">
        <v>1</v>
      </c>
      <c r="K35" s="508" t="s">
        <v>818</v>
      </c>
      <c r="L35" s="509">
        <f t="shared" si="1"/>
        <v>50000</v>
      </c>
      <c r="M35" s="512">
        <v>50000</v>
      </c>
      <c r="N35" s="519">
        <v>0</v>
      </c>
      <c r="O35" s="512">
        <f t="shared" si="3"/>
        <v>0</v>
      </c>
      <c r="P35" s="512">
        <f t="shared" si="3"/>
        <v>0</v>
      </c>
      <c r="Q35" s="512">
        <f t="shared" si="3"/>
        <v>0</v>
      </c>
      <c r="R35" s="512">
        <f t="shared" si="3"/>
        <v>0</v>
      </c>
      <c r="S35" s="512">
        <f t="shared" si="3"/>
        <v>0</v>
      </c>
      <c r="T35" s="512">
        <f t="shared" si="3"/>
        <v>0</v>
      </c>
      <c r="U35" s="512">
        <f t="shared" si="3"/>
        <v>0</v>
      </c>
      <c r="V35" s="512">
        <f t="shared" si="3"/>
        <v>0</v>
      </c>
      <c r="W35" s="512">
        <f t="shared" si="3"/>
        <v>0</v>
      </c>
      <c r="X35" s="512">
        <f t="shared" si="3"/>
        <v>0</v>
      </c>
      <c r="Y35" s="512">
        <f t="shared" si="3"/>
        <v>0</v>
      </c>
      <c r="Z35" s="512">
        <f t="shared" si="3"/>
        <v>0</v>
      </c>
      <c r="AA35" s="512">
        <f t="shared" si="3"/>
        <v>0</v>
      </c>
      <c r="AB35" s="512">
        <f t="shared" si="3"/>
        <v>0</v>
      </c>
      <c r="AC35" s="512">
        <f t="shared" si="3"/>
        <v>0</v>
      </c>
      <c r="AD35" s="508" t="s">
        <v>199</v>
      </c>
      <c r="AE35" s="508" t="s">
        <v>1404</v>
      </c>
      <c r="AF35" s="513" t="s">
        <v>1405</v>
      </c>
      <c r="AG35" s="509">
        <f t="shared" si="2"/>
        <v>0</v>
      </c>
      <c r="AH35" s="512">
        <v>0</v>
      </c>
      <c r="AI35" s="520">
        <v>0</v>
      </c>
      <c r="AJ35" s="512">
        <v>0</v>
      </c>
      <c r="AK35" s="512">
        <v>0</v>
      </c>
      <c r="AL35" s="512">
        <v>0</v>
      </c>
      <c r="AM35" s="512">
        <v>0</v>
      </c>
      <c r="AN35" s="512">
        <v>0</v>
      </c>
      <c r="AO35" s="512">
        <v>0</v>
      </c>
      <c r="AP35" s="512">
        <v>0</v>
      </c>
      <c r="AQ35" s="512">
        <v>0</v>
      </c>
      <c r="AR35" s="512">
        <v>0</v>
      </c>
      <c r="AS35" s="512">
        <v>0</v>
      </c>
      <c r="AT35" s="512">
        <v>0</v>
      </c>
      <c r="AU35" s="512">
        <v>0</v>
      </c>
      <c r="AV35" s="512">
        <v>0</v>
      </c>
      <c r="AW35" s="512">
        <v>0</v>
      </c>
      <c r="AX35" s="512">
        <v>0</v>
      </c>
      <c r="AY35" s="497"/>
      <c r="AZ35" s="497"/>
      <c r="BA35" s="497"/>
      <c r="BB35" s="497"/>
      <c r="BC35" s="497"/>
      <c r="BD35" s="497"/>
      <c r="BE35" s="497"/>
      <c r="BF35" s="497"/>
      <c r="BG35" s="497"/>
      <c r="BH35" s="497"/>
      <c r="BI35" s="497"/>
      <c r="BJ35" s="497"/>
      <c r="BK35" s="497"/>
      <c r="BL35" s="497"/>
      <c r="BM35" s="497"/>
      <c r="BN35" s="497"/>
      <c r="BO35" s="497"/>
      <c r="BP35" s="497"/>
      <c r="BQ35" s="497"/>
      <c r="BR35" s="497"/>
      <c r="BS35" s="497"/>
      <c r="BT35" s="497"/>
      <c r="BU35" s="497"/>
      <c r="BV35" s="497"/>
      <c r="BW35" s="497"/>
      <c r="BX35" s="497"/>
      <c r="BY35" s="497"/>
      <c r="BZ35" s="497"/>
      <c r="CA35" s="497"/>
      <c r="CB35" s="497"/>
      <c r="CC35" s="497"/>
      <c r="CD35" s="497"/>
      <c r="CE35" s="497"/>
      <c r="CF35" s="497"/>
      <c r="CG35" s="497"/>
      <c r="CH35" s="497"/>
      <c r="CI35" s="497"/>
      <c r="CJ35" s="497"/>
      <c r="CK35" s="497"/>
      <c r="CL35" s="497"/>
      <c r="CM35" s="497"/>
      <c r="CN35" s="497"/>
      <c r="CO35" s="497"/>
      <c r="CP35" s="497"/>
      <c r="CQ35" s="497"/>
      <c r="CR35" s="497"/>
      <c r="CS35" s="497"/>
      <c r="CT35" s="497"/>
      <c r="CU35" s="497"/>
      <c r="CV35" s="497"/>
      <c r="CW35" s="497"/>
      <c r="CX35" s="497"/>
      <c r="CY35" s="497"/>
      <c r="CZ35" s="497"/>
      <c r="DA35" s="497"/>
      <c r="DB35" s="497"/>
      <c r="DC35" s="497"/>
      <c r="DD35" s="497"/>
      <c r="DE35" s="497"/>
      <c r="DF35" s="497"/>
      <c r="DG35" s="497"/>
      <c r="DH35" s="497"/>
      <c r="DI35" s="497"/>
      <c r="DJ35" s="497"/>
      <c r="DK35" s="497"/>
      <c r="DL35" s="497"/>
      <c r="DM35" s="497"/>
      <c r="DN35" s="497"/>
      <c r="DO35" s="497"/>
      <c r="DP35" s="497"/>
      <c r="DQ35" s="497"/>
      <c r="DR35" s="497"/>
      <c r="DS35" s="497"/>
      <c r="DT35" s="497"/>
      <c r="DU35" s="497"/>
      <c r="DV35" s="497"/>
      <c r="DW35" s="497"/>
      <c r="DX35" s="497"/>
      <c r="DY35" s="497"/>
      <c r="DZ35" s="497"/>
      <c r="EA35" s="497"/>
      <c r="EB35" s="497"/>
      <c r="EC35" s="497"/>
      <c r="ED35" s="497"/>
      <c r="EE35" s="497"/>
      <c r="EF35" s="497"/>
      <c r="EG35" s="497"/>
      <c r="EH35" s="497"/>
      <c r="EI35" s="497"/>
      <c r="EJ35" s="497"/>
      <c r="EK35" s="497"/>
      <c r="EL35" s="497"/>
      <c r="EM35" s="497"/>
      <c r="EN35" s="497"/>
      <c r="EO35" s="497"/>
      <c r="EP35" s="497"/>
      <c r="EQ35" s="497"/>
      <c r="ER35" s="497"/>
      <c r="ES35" s="497"/>
      <c r="ET35" s="497"/>
      <c r="EU35" s="497"/>
      <c r="EV35" s="497"/>
      <c r="EW35" s="497"/>
      <c r="EX35" s="497"/>
      <c r="EY35" s="497"/>
      <c r="EZ35" s="497"/>
      <c r="FA35" s="497"/>
      <c r="FB35" s="497"/>
      <c r="FC35" s="497"/>
      <c r="FD35" s="497"/>
      <c r="FE35" s="497"/>
      <c r="FF35" s="497"/>
      <c r="FG35" s="497"/>
      <c r="FH35" s="497"/>
      <c r="FI35" s="497"/>
      <c r="FJ35" s="497"/>
      <c r="FK35" s="497"/>
      <c r="FL35" s="497"/>
      <c r="FM35" s="497"/>
      <c r="FN35" s="497"/>
      <c r="FO35" s="497"/>
      <c r="FP35" s="497"/>
      <c r="FQ35" s="497"/>
      <c r="FR35" s="497"/>
      <c r="FS35" s="497"/>
      <c r="FT35" s="497"/>
      <c r="FU35" s="497"/>
      <c r="FV35" s="497"/>
      <c r="FW35" s="497"/>
      <c r="FX35" s="497"/>
      <c r="FY35" s="497"/>
      <c r="FZ35" s="497"/>
      <c r="GA35" s="497"/>
      <c r="GB35" s="497"/>
      <c r="GC35" s="497"/>
      <c r="GD35" s="497"/>
      <c r="GE35" s="497"/>
      <c r="GF35" s="497"/>
      <c r="GG35" s="497"/>
      <c r="GH35" s="497"/>
      <c r="GI35" s="497"/>
      <c r="GJ35" s="497"/>
      <c r="GK35" s="497"/>
      <c r="GL35" s="497"/>
      <c r="GM35" s="497"/>
      <c r="GN35" s="497"/>
      <c r="GO35" s="497"/>
      <c r="GP35" s="497"/>
      <c r="GQ35" s="497"/>
      <c r="GR35" s="497"/>
      <c r="GS35" s="497"/>
      <c r="GT35" s="497"/>
      <c r="GU35" s="497"/>
      <c r="GV35" s="497"/>
      <c r="GW35" s="497"/>
      <c r="GX35" s="497"/>
      <c r="GY35" s="497"/>
      <c r="GZ35" s="497"/>
      <c r="HA35" s="497"/>
      <c r="HB35" s="497"/>
      <c r="HC35" s="497"/>
      <c r="HD35" s="497"/>
      <c r="HE35" s="497"/>
      <c r="HF35" s="497"/>
      <c r="HG35" s="497"/>
      <c r="HH35" s="497"/>
      <c r="HI35" s="497"/>
      <c r="HJ35" s="497"/>
      <c r="HK35" s="497"/>
    </row>
    <row r="36" spans="2:219" s="521" customFormat="1" ht="118.5" customHeight="1" x14ac:dyDescent="0.2">
      <c r="B36" s="501" t="s">
        <v>821</v>
      </c>
      <c r="C36" s="502" t="s">
        <v>817</v>
      </c>
      <c r="D36" s="515" t="s">
        <v>1450</v>
      </c>
      <c r="E36" s="501" t="s">
        <v>1443</v>
      </c>
      <c r="F36" s="504">
        <v>2017730010091</v>
      </c>
      <c r="G36" s="518" t="s">
        <v>1444</v>
      </c>
      <c r="H36" s="515" t="s">
        <v>1450</v>
      </c>
      <c r="I36" s="506" t="s">
        <v>1451</v>
      </c>
      <c r="J36" s="507">
        <v>1</v>
      </c>
      <c r="K36" s="508" t="s">
        <v>818</v>
      </c>
      <c r="L36" s="509">
        <f t="shared" si="1"/>
        <v>200000</v>
      </c>
      <c r="M36" s="512">
        <v>200000</v>
      </c>
      <c r="N36" s="519">
        <v>0</v>
      </c>
      <c r="O36" s="512">
        <f t="shared" si="3"/>
        <v>0</v>
      </c>
      <c r="P36" s="512">
        <f t="shared" si="3"/>
        <v>0</v>
      </c>
      <c r="Q36" s="512">
        <f t="shared" si="3"/>
        <v>0</v>
      </c>
      <c r="R36" s="512">
        <f t="shared" si="3"/>
        <v>0</v>
      </c>
      <c r="S36" s="512">
        <f t="shared" si="3"/>
        <v>0</v>
      </c>
      <c r="T36" s="512">
        <f t="shared" si="3"/>
        <v>0</v>
      </c>
      <c r="U36" s="512">
        <f t="shared" si="3"/>
        <v>0</v>
      </c>
      <c r="V36" s="512">
        <f t="shared" si="3"/>
        <v>0</v>
      </c>
      <c r="W36" s="512">
        <f t="shared" si="3"/>
        <v>0</v>
      </c>
      <c r="X36" s="512">
        <f t="shared" si="3"/>
        <v>0</v>
      </c>
      <c r="Y36" s="512">
        <f t="shared" si="3"/>
        <v>0</v>
      </c>
      <c r="Z36" s="512">
        <f t="shared" si="3"/>
        <v>0</v>
      </c>
      <c r="AA36" s="512">
        <f t="shared" si="3"/>
        <v>0</v>
      </c>
      <c r="AB36" s="512">
        <f t="shared" si="3"/>
        <v>0</v>
      </c>
      <c r="AC36" s="512">
        <f t="shared" si="3"/>
        <v>0</v>
      </c>
      <c r="AD36" s="508" t="s">
        <v>199</v>
      </c>
      <c r="AE36" s="508" t="s">
        <v>1404</v>
      </c>
      <c r="AF36" s="513" t="s">
        <v>1405</v>
      </c>
      <c r="AG36" s="509">
        <f t="shared" si="2"/>
        <v>167803</v>
      </c>
      <c r="AH36" s="512">
        <v>167803</v>
      </c>
      <c r="AI36" s="520">
        <v>0</v>
      </c>
      <c r="AJ36" s="516">
        <v>0</v>
      </c>
      <c r="AK36" s="516">
        <v>0</v>
      </c>
      <c r="AL36" s="516">
        <v>0</v>
      </c>
      <c r="AM36" s="516">
        <v>0</v>
      </c>
      <c r="AN36" s="516">
        <v>0</v>
      </c>
      <c r="AO36" s="516">
        <v>0</v>
      </c>
      <c r="AP36" s="516">
        <v>0</v>
      </c>
      <c r="AQ36" s="516">
        <v>0</v>
      </c>
      <c r="AR36" s="516">
        <v>0</v>
      </c>
      <c r="AS36" s="516">
        <v>0</v>
      </c>
      <c r="AT36" s="516">
        <v>0</v>
      </c>
      <c r="AU36" s="516">
        <v>0</v>
      </c>
      <c r="AV36" s="516">
        <v>0</v>
      </c>
      <c r="AW36" s="516">
        <v>0</v>
      </c>
      <c r="AX36" s="516">
        <v>0</v>
      </c>
      <c r="AY36" s="497"/>
      <c r="AZ36" s="497"/>
      <c r="BA36" s="497"/>
      <c r="BB36" s="497"/>
      <c r="BC36" s="497"/>
      <c r="BD36" s="497"/>
      <c r="BE36" s="497"/>
      <c r="BF36" s="497"/>
      <c r="BG36" s="497"/>
      <c r="BH36" s="497"/>
      <c r="BI36" s="497"/>
      <c r="BJ36" s="497"/>
      <c r="BK36" s="497"/>
      <c r="BL36" s="497"/>
      <c r="BM36" s="497"/>
      <c r="BN36" s="497"/>
      <c r="BO36" s="497"/>
      <c r="BP36" s="497"/>
      <c r="BQ36" s="497"/>
      <c r="BR36" s="497"/>
      <c r="BS36" s="497"/>
      <c r="BT36" s="497"/>
      <c r="BU36" s="497"/>
      <c r="BV36" s="497"/>
      <c r="BW36" s="497"/>
      <c r="BX36" s="497"/>
      <c r="BY36" s="497"/>
      <c r="BZ36" s="497"/>
      <c r="CA36" s="497"/>
      <c r="CB36" s="497"/>
      <c r="CC36" s="497"/>
      <c r="CD36" s="497"/>
      <c r="CE36" s="497"/>
      <c r="CF36" s="497"/>
      <c r="CG36" s="497"/>
      <c r="CH36" s="497"/>
      <c r="CI36" s="497"/>
      <c r="CJ36" s="497"/>
      <c r="CK36" s="497"/>
      <c r="CL36" s="497"/>
      <c r="CM36" s="497"/>
      <c r="CN36" s="497"/>
      <c r="CO36" s="497"/>
      <c r="CP36" s="497"/>
      <c r="CQ36" s="497"/>
      <c r="CR36" s="497"/>
      <c r="CS36" s="497"/>
      <c r="CT36" s="497"/>
      <c r="CU36" s="497"/>
      <c r="CV36" s="497"/>
      <c r="CW36" s="497"/>
      <c r="CX36" s="497"/>
      <c r="CY36" s="497"/>
      <c r="CZ36" s="497"/>
      <c r="DA36" s="497"/>
      <c r="DB36" s="497"/>
      <c r="DC36" s="497"/>
      <c r="DD36" s="497"/>
      <c r="DE36" s="497"/>
      <c r="DF36" s="497"/>
      <c r="DG36" s="497"/>
      <c r="DH36" s="497"/>
      <c r="DI36" s="497"/>
      <c r="DJ36" s="497"/>
      <c r="DK36" s="497"/>
      <c r="DL36" s="497"/>
      <c r="DM36" s="497"/>
      <c r="DN36" s="497"/>
      <c r="DO36" s="497"/>
      <c r="DP36" s="497"/>
      <c r="DQ36" s="497"/>
      <c r="DR36" s="497"/>
      <c r="DS36" s="497"/>
      <c r="DT36" s="497"/>
      <c r="DU36" s="497"/>
      <c r="DV36" s="497"/>
      <c r="DW36" s="497"/>
      <c r="DX36" s="497"/>
      <c r="DY36" s="497"/>
      <c r="DZ36" s="497"/>
      <c r="EA36" s="497"/>
      <c r="EB36" s="497"/>
      <c r="EC36" s="497"/>
      <c r="ED36" s="497"/>
      <c r="EE36" s="497"/>
      <c r="EF36" s="497"/>
      <c r="EG36" s="497"/>
      <c r="EH36" s="497"/>
      <c r="EI36" s="497"/>
      <c r="EJ36" s="497"/>
      <c r="EK36" s="497"/>
      <c r="EL36" s="497"/>
      <c r="EM36" s="497"/>
      <c r="EN36" s="497"/>
      <c r="EO36" s="497"/>
      <c r="EP36" s="497"/>
      <c r="EQ36" s="497"/>
      <c r="ER36" s="497"/>
      <c r="ES36" s="497"/>
      <c r="ET36" s="497"/>
      <c r="EU36" s="497"/>
      <c r="EV36" s="497"/>
      <c r="EW36" s="497"/>
      <c r="EX36" s="497"/>
      <c r="EY36" s="497"/>
      <c r="EZ36" s="497"/>
      <c r="FA36" s="497"/>
      <c r="FB36" s="497"/>
      <c r="FC36" s="497"/>
      <c r="FD36" s="497"/>
      <c r="FE36" s="497"/>
      <c r="FF36" s="497"/>
      <c r="FG36" s="497"/>
      <c r="FH36" s="497"/>
      <c r="FI36" s="497"/>
      <c r="FJ36" s="497"/>
      <c r="FK36" s="497"/>
      <c r="FL36" s="497"/>
      <c r="FM36" s="497"/>
      <c r="FN36" s="497"/>
      <c r="FO36" s="497"/>
      <c r="FP36" s="497"/>
      <c r="FQ36" s="497"/>
      <c r="FR36" s="497"/>
      <c r="FS36" s="497"/>
      <c r="FT36" s="497"/>
      <c r="FU36" s="497"/>
      <c r="FV36" s="497"/>
      <c r="FW36" s="497"/>
      <c r="FX36" s="497"/>
      <c r="FY36" s="497"/>
      <c r="FZ36" s="497"/>
      <c r="GA36" s="497"/>
      <c r="GB36" s="497"/>
      <c r="GC36" s="497"/>
      <c r="GD36" s="497"/>
      <c r="GE36" s="497"/>
      <c r="GF36" s="497"/>
      <c r="GG36" s="497"/>
      <c r="GH36" s="497"/>
      <c r="GI36" s="497"/>
      <c r="GJ36" s="497"/>
      <c r="GK36" s="497"/>
      <c r="GL36" s="497"/>
      <c r="GM36" s="497"/>
      <c r="GN36" s="497"/>
      <c r="GO36" s="497"/>
      <c r="GP36" s="497"/>
      <c r="GQ36" s="497"/>
      <c r="GR36" s="497"/>
      <c r="GS36" s="497"/>
      <c r="GT36" s="497"/>
      <c r="GU36" s="497"/>
      <c r="GV36" s="497"/>
      <c r="GW36" s="497"/>
      <c r="GX36" s="497"/>
      <c r="GY36" s="497"/>
      <c r="GZ36" s="497"/>
      <c r="HA36" s="497"/>
      <c r="HB36" s="497"/>
      <c r="HC36" s="497"/>
      <c r="HD36" s="497"/>
      <c r="HE36" s="497"/>
      <c r="HF36" s="497"/>
      <c r="HG36" s="497"/>
      <c r="HH36" s="497"/>
      <c r="HI36" s="497"/>
      <c r="HJ36" s="497"/>
      <c r="HK36" s="497"/>
    </row>
    <row r="37" spans="2:219" s="521" customFormat="1" ht="117.75" customHeight="1" x14ac:dyDescent="0.2">
      <c r="B37" s="501" t="s">
        <v>821</v>
      </c>
      <c r="C37" s="502" t="s">
        <v>817</v>
      </c>
      <c r="D37" s="515" t="s">
        <v>1452</v>
      </c>
      <c r="E37" s="501" t="s">
        <v>1443</v>
      </c>
      <c r="F37" s="504">
        <v>2017730010091</v>
      </c>
      <c r="G37" s="518" t="s">
        <v>1444</v>
      </c>
      <c r="H37" s="515" t="s">
        <v>1452</v>
      </c>
      <c r="I37" s="506" t="s">
        <v>1453</v>
      </c>
      <c r="J37" s="507">
        <v>10</v>
      </c>
      <c r="K37" s="508" t="s">
        <v>818</v>
      </c>
      <c r="L37" s="509">
        <f t="shared" si="1"/>
        <v>0</v>
      </c>
      <c r="M37" s="512">
        <v>0</v>
      </c>
      <c r="N37" s="519">
        <v>0</v>
      </c>
      <c r="O37" s="512">
        <f t="shared" si="3"/>
        <v>0</v>
      </c>
      <c r="P37" s="512">
        <f t="shared" si="3"/>
        <v>0</v>
      </c>
      <c r="Q37" s="512">
        <f t="shared" si="3"/>
        <v>0</v>
      </c>
      <c r="R37" s="512">
        <f t="shared" si="3"/>
        <v>0</v>
      </c>
      <c r="S37" s="512">
        <f t="shared" si="3"/>
        <v>0</v>
      </c>
      <c r="T37" s="512">
        <f t="shared" si="3"/>
        <v>0</v>
      </c>
      <c r="U37" s="512">
        <f t="shared" si="3"/>
        <v>0</v>
      </c>
      <c r="V37" s="512">
        <f t="shared" si="3"/>
        <v>0</v>
      </c>
      <c r="W37" s="512">
        <f t="shared" si="3"/>
        <v>0</v>
      </c>
      <c r="X37" s="512">
        <f t="shared" si="3"/>
        <v>0</v>
      </c>
      <c r="Y37" s="512">
        <f t="shared" si="3"/>
        <v>0</v>
      </c>
      <c r="Z37" s="512">
        <f t="shared" si="3"/>
        <v>0</v>
      </c>
      <c r="AA37" s="512">
        <f t="shared" si="3"/>
        <v>0</v>
      </c>
      <c r="AB37" s="512">
        <f t="shared" si="3"/>
        <v>0</v>
      </c>
      <c r="AC37" s="512">
        <f t="shared" si="3"/>
        <v>0</v>
      </c>
      <c r="AD37" s="508" t="s">
        <v>199</v>
      </c>
      <c r="AE37" s="508" t="s">
        <v>1404</v>
      </c>
      <c r="AF37" s="513" t="s">
        <v>1405</v>
      </c>
      <c r="AG37" s="509">
        <f t="shared" si="2"/>
        <v>0</v>
      </c>
      <c r="AH37" s="512">
        <v>0</v>
      </c>
      <c r="AI37" s="520">
        <v>0</v>
      </c>
      <c r="AJ37" s="512">
        <v>0</v>
      </c>
      <c r="AK37" s="512">
        <v>0</v>
      </c>
      <c r="AL37" s="512">
        <v>0</v>
      </c>
      <c r="AM37" s="512">
        <v>0</v>
      </c>
      <c r="AN37" s="512">
        <v>0</v>
      </c>
      <c r="AO37" s="512">
        <v>0</v>
      </c>
      <c r="AP37" s="512">
        <v>0</v>
      </c>
      <c r="AQ37" s="512">
        <v>0</v>
      </c>
      <c r="AR37" s="512">
        <v>0</v>
      </c>
      <c r="AS37" s="512">
        <v>0</v>
      </c>
      <c r="AT37" s="512">
        <v>0</v>
      </c>
      <c r="AU37" s="512">
        <v>0</v>
      </c>
      <c r="AV37" s="512">
        <v>0</v>
      </c>
      <c r="AW37" s="512">
        <v>0</v>
      </c>
      <c r="AX37" s="512">
        <v>0</v>
      </c>
      <c r="AY37" s="497"/>
      <c r="AZ37" s="497"/>
      <c r="BA37" s="497"/>
      <c r="BB37" s="497"/>
      <c r="BC37" s="497"/>
      <c r="BD37" s="497"/>
      <c r="BE37" s="497"/>
      <c r="BF37" s="497"/>
      <c r="BG37" s="497"/>
      <c r="BH37" s="497"/>
      <c r="BI37" s="497"/>
      <c r="BJ37" s="497"/>
      <c r="BK37" s="497"/>
      <c r="BL37" s="497"/>
      <c r="BM37" s="497"/>
      <c r="BN37" s="497"/>
      <c r="BO37" s="497"/>
      <c r="BP37" s="497"/>
      <c r="BQ37" s="497"/>
      <c r="BR37" s="497"/>
      <c r="BS37" s="497"/>
      <c r="BT37" s="497"/>
      <c r="BU37" s="497"/>
      <c r="BV37" s="497"/>
      <c r="BW37" s="497"/>
      <c r="BX37" s="497"/>
      <c r="BY37" s="497"/>
      <c r="BZ37" s="497"/>
      <c r="CA37" s="497"/>
      <c r="CB37" s="497"/>
      <c r="CC37" s="497"/>
      <c r="CD37" s="497"/>
      <c r="CE37" s="497"/>
      <c r="CF37" s="497"/>
      <c r="CG37" s="497"/>
      <c r="CH37" s="497"/>
      <c r="CI37" s="497"/>
      <c r="CJ37" s="497"/>
      <c r="CK37" s="497"/>
      <c r="CL37" s="497"/>
      <c r="CM37" s="497"/>
      <c r="CN37" s="497"/>
      <c r="CO37" s="497"/>
      <c r="CP37" s="497"/>
      <c r="CQ37" s="497"/>
      <c r="CR37" s="497"/>
      <c r="CS37" s="497"/>
      <c r="CT37" s="497"/>
      <c r="CU37" s="497"/>
      <c r="CV37" s="497"/>
      <c r="CW37" s="497"/>
      <c r="CX37" s="497"/>
      <c r="CY37" s="497"/>
      <c r="CZ37" s="497"/>
      <c r="DA37" s="497"/>
      <c r="DB37" s="497"/>
      <c r="DC37" s="497"/>
      <c r="DD37" s="497"/>
      <c r="DE37" s="497"/>
      <c r="DF37" s="497"/>
      <c r="DG37" s="497"/>
      <c r="DH37" s="497"/>
      <c r="DI37" s="497"/>
      <c r="DJ37" s="497"/>
      <c r="DK37" s="497"/>
      <c r="DL37" s="497"/>
      <c r="DM37" s="497"/>
      <c r="DN37" s="497"/>
      <c r="DO37" s="497"/>
      <c r="DP37" s="497"/>
      <c r="DQ37" s="497"/>
      <c r="DR37" s="497"/>
      <c r="DS37" s="497"/>
      <c r="DT37" s="497"/>
      <c r="DU37" s="497"/>
      <c r="DV37" s="497"/>
      <c r="DW37" s="497"/>
      <c r="DX37" s="497"/>
      <c r="DY37" s="497"/>
      <c r="DZ37" s="497"/>
      <c r="EA37" s="497"/>
      <c r="EB37" s="497"/>
      <c r="EC37" s="497"/>
      <c r="ED37" s="497"/>
      <c r="EE37" s="497"/>
      <c r="EF37" s="497"/>
      <c r="EG37" s="497"/>
      <c r="EH37" s="497"/>
      <c r="EI37" s="497"/>
      <c r="EJ37" s="497"/>
      <c r="EK37" s="497"/>
      <c r="EL37" s="497"/>
      <c r="EM37" s="497"/>
      <c r="EN37" s="497"/>
      <c r="EO37" s="497"/>
      <c r="EP37" s="497"/>
      <c r="EQ37" s="497"/>
      <c r="ER37" s="497"/>
      <c r="ES37" s="497"/>
      <c r="ET37" s="497"/>
      <c r="EU37" s="497"/>
      <c r="EV37" s="497"/>
      <c r="EW37" s="497"/>
      <c r="EX37" s="497"/>
      <c r="EY37" s="497"/>
      <c r="EZ37" s="497"/>
      <c r="FA37" s="497"/>
      <c r="FB37" s="497"/>
      <c r="FC37" s="497"/>
      <c r="FD37" s="497"/>
      <c r="FE37" s="497"/>
      <c r="FF37" s="497"/>
      <c r="FG37" s="497"/>
      <c r="FH37" s="497"/>
      <c r="FI37" s="497"/>
      <c r="FJ37" s="497"/>
      <c r="FK37" s="497"/>
      <c r="FL37" s="497"/>
      <c r="FM37" s="497"/>
      <c r="FN37" s="497"/>
      <c r="FO37" s="497"/>
      <c r="FP37" s="497"/>
      <c r="FQ37" s="497"/>
      <c r="FR37" s="497"/>
      <c r="FS37" s="497"/>
      <c r="FT37" s="497"/>
      <c r="FU37" s="497"/>
      <c r="FV37" s="497"/>
      <c r="FW37" s="497"/>
      <c r="FX37" s="497"/>
      <c r="FY37" s="497"/>
      <c r="FZ37" s="497"/>
      <c r="GA37" s="497"/>
      <c r="GB37" s="497"/>
      <c r="GC37" s="497"/>
      <c r="GD37" s="497"/>
      <c r="GE37" s="497"/>
      <c r="GF37" s="497"/>
      <c r="GG37" s="497"/>
      <c r="GH37" s="497"/>
      <c r="GI37" s="497"/>
      <c r="GJ37" s="497"/>
      <c r="GK37" s="497"/>
      <c r="GL37" s="497"/>
      <c r="GM37" s="497"/>
      <c r="GN37" s="497"/>
      <c r="GO37" s="497"/>
      <c r="GP37" s="497"/>
      <c r="GQ37" s="497"/>
      <c r="GR37" s="497"/>
      <c r="GS37" s="497"/>
      <c r="GT37" s="497"/>
      <c r="GU37" s="497"/>
      <c r="GV37" s="497"/>
      <c r="GW37" s="497"/>
      <c r="GX37" s="497"/>
      <c r="GY37" s="497"/>
      <c r="GZ37" s="497"/>
      <c r="HA37" s="497"/>
      <c r="HB37" s="497"/>
      <c r="HC37" s="497"/>
      <c r="HD37" s="497"/>
      <c r="HE37" s="497"/>
      <c r="HF37" s="497"/>
      <c r="HG37" s="497"/>
      <c r="HH37" s="497"/>
      <c r="HI37" s="497"/>
      <c r="HJ37" s="497"/>
      <c r="HK37" s="497"/>
    </row>
    <row r="38" spans="2:219" s="521" customFormat="1" ht="87.75" customHeight="1" x14ac:dyDescent="0.2">
      <c r="B38" s="501" t="s">
        <v>821</v>
      </c>
      <c r="C38" s="502" t="s">
        <v>817</v>
      </c>
      <c r="D38" s="517" t="s">
        <v>1454</v>
      </c>
      <c r="E38" s="522" t="s">
        <v>1395</v>
      </c>
      <c r="F38" s="523">
        <v>2017730010035</v>
      </c>
      <c r="G38" s="524" t="s">
        <v>1455</v>
      </c>
      <c r="H38" s="517" t="s">
        <v>1454</v>
      </c>
      <c r="I38" s="525" t="s">
        <v>1456</v>
      </c>
      <c r="J38" s="507">
        <v>5</v>
      </c>
      <c r="K38" s="508" t="s">
        <v>818</v>
      </c>
      <c r="L38" s="509">
        <f t="shared" si="1"/>
        <v>0</v>
      </c>
      <c r="M38" s="512">
        <v>0</v>
      </c>
      <c r="N38" s="519">
        <v>0</v>
      </c>
      <c r="O38" s="512">
        <f t="shared" si="3"/>
        <v>0</v>
      </c>
      <c r="P38" s="512">
        <f t="shared" si="3"/>
        <v>0</v>
      </c>
      <c r="Q38" s="512">
        <f t="shared" si="3"/>
        <v>0</v>
      </c>
      <c r="R38" s="512">
        <f t="shared" si="3"/>
        <v>0</v>
      </c>
      <c r="S38" s="512">
        <f t="shared" si="3"/>
        <v>0</v>
      </c>
      <c r="T38" s="512">
        <f t="shared" si="3"/>
        <v>0</v>
      </c>
      <c r="U38" s="512">
        <f t="shared" si="3"/>
        <v>0</v>
      </c>
      <c r="V38" s="512">
        <f t="shared" si="3"/>
        <v>0</v>
      </c>
      <c r="W38" s="512">
        <f t="shared" si="3"/>
        <v>0</v>
      </c>
      <c r="X38" s="512">
        <f t="shared" si="3"/>
        <v>0</v>
      </c>
      <c r="Y38" s="512">
        <f t="shared" si="3"/>
        <v>0</v>
      </c>
      <c r="Z38" s="512">
        <f t="shared" si="3"/>
        <v>0</v>
      </c>
      <c r="AA38" s="512">
        <f t="shared" si="3"/>
        <v>0</v>
      </c>
      <c r="AB38" s="512">
        <f t="shared" si="3"/>
        <v>0</v>
      </c>
      <c r="AC38" s="512">
        <f t="shared" si="3"/>
        <v>0</v>
      </c>
      <c r="AD38" s="508" t="s">
        <v>199</v>
      </c>
      <c r="AE38" s="508" t="s">
        <v>1404</v>
      </c>
      <c r="AF38" s="513" t="s">
        <v>1405</v>
      </c>
      <c r="AG38" s="509">
        <f t="shared" si="2"/>
        <v>0</v>
      </c>
      <c r="AH38" s="512">
        <v>0</v>
      </c>
      <c r="AI38" s="520">
        <v>0</v>
      </c>
      <c r="AJ38" s="512">
        <v>0</v>
      </c>
      <c r="AK38" s="512">
        <v>0</v>
      </c>
      <c r="AL38" s="512">
        <v>0</v>
      </c>
      <c r="AM38" s="512">
        <v>0</v>
      </c>
      <c r="AN38" s="512">
        <v>0</v>
      </c>
      <c r="AO38" s="512">
        <v>0</v>
      </c>
      <c r="AP38" s="512">
        <v>0</v>
      </c>
      <c r="AQ38" s="512">
        <v>0</v>
      </c>
      <c r="AR38" s="512">
        <v>0</v>
      </c>
      <c r="AS38" s="512">
        <v>0</v>
      </c>
      <c r="AT38" s="512">
        <v>0</v>
      </c>
      <c r="AU38" s="512">
        <v>0</v>
      </c>
      <c r="AV38" s="512">
        <v>0</v>
      </c>
      <c r="AW38" s="512">
        <v>0</v>
      </c>
      <c r="AX38" s="512">
        <v>0</v>
      </c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  <c r="BI38" s="497"/>
      <c r="BJ38" s="497"/>
      <c r="BK38" s="497"/>
      <c r="BL38" s="497"/>
      <c r="BM38" s="497"/>
      <c r="BN38" s="497"/>
      <c r="BO38" s="497"/>
      <c r="BP38" s="497"/>
      <c r="BQ38" s="497"/>
      <c r="BR38" s="497"/>
      <c r="BS38" s="497"/>
      <c r="BT38" s="497"/>
      <c r="BU38" s="497"/>
      <c r="BV38" s="497"/>
      <c r="BW38" s="497"/>
      <c r="BX38" s="497"/>
      <c r="BY38" s="497"/>
      <c r="BZ38" s="497"/>
      <c r="CA38" s="497"/>
      <c r="CB38" s="497"/>
      <c r="CC38" s="497"/>
      <c r="CD38" s="497"/>
      <c r="CE38" s="497"/>
      <c r="CF38" s="497"/>
      <c r="CG38" s="497"/>
      <c r="CH38" s="497"/>
      <c r="CI38" s="497"/>
      <c r="CJ38" s="497"/>
      <c r="CK38" s="497"/>
      <c r="CL38" s="497"/>
      <c r="CM38" s="497"/>
      <c r="CN38" s="497"/>
      <c r="CO38" s="497"/>
      <c r="CP38" s="497"/>
      <c r="CQ38" s="497"/>
      <c r="CR38" s="497"/>
      <c r="CS38" s="497"/>
      <c r="CT38" s="497"/>
      <c r="CU38" s="497"/>
      <c r="CV38" s="497"/>
      <c r="CW38" s="497"/>
      <c r="CX38" s="497"/>
      <c r="CY38" s="497"/>
      <c r="CZ38" s="497"/>
      <c r="DA38" s="497"/>
      <c r="DB38" s="497"/>
      <c r="DC38" s="497"/>
      <c r="DD38" s="497"/>
      <c r="DE38" s="497"/>
      <c r="DF38" s="497"/>
      <c r="DG38" s="497"/>
      <c r="DH38" s="497"/>
      <c r="DI38" s="497"/>
      <c r="DJ38" s="497"/>
      <c r="DK38" s="497"/>
      <c r="DL38" s="497"/>
      <c r="DM38" s="497"/>
      <c r="DN38" s="497"/>
      <c r="DO38" s="497"/>
      <c r="DP38" s="497"/>
      <c r="DQ38" s="497"/>
      <c r="DR38" s="497"/>
      <c r="DS38" s="497"/>
      <c r="DT38" s="497"/>
      <c r="DU38" s="497"/>
      <c r="DV38" s="497"/>
      <c r="DW38" s="497"/>
      <c r="DX38" s="497"/>
      <c r="DY38" s="497"/>
      <c r="DZ38" s="497"/>
      <c r="EA38" s="497"/>
      <c r="EB38" s="497"/>
      <c r="EC38" s="497"/>
      <c r="ED38" s="497"/>
      <c r="EE38" s="497"/>
      <c r="EF38" s="497"/>
      <c r="EG38" s="497"/>
      <c r="EH38" s="497"/>
      <c r="EI38" s="497"/>
      <c r="EJ38" s="497"/>
      <c r="EK38" s="497"/>
      <c r="EL38" s="497"/>
      <c r="EM38" s="497"/>
      <c r="EN38" s="497"/>
      <c r="EO38" s="497"/>
      <c r="EP38" s="497"/>
      <c r="EQ38" s="497"/>
      <c r="ER38" s="497"/>
      <c r="ES38" s="497"/>
      <c r="ET38" s="497"/>
      <c r="EU38" s="497"/>
      <c r="EV38" s="497"/>
      <c r="EW38" s="497"/>
      <c r="EX38" s="497"/>
      <c r="EY38" s="497"/>
      <c r="EZ38" s="497"/>
      <c r="FA38" s="497"/>
      <c r="FB38" s="497"/>
      <c r="FC38" s="497"/>
      <c r="FD38" s="497"/>
      <c r="FE38" s="497"/>
      <c r="FF38" s="497"/>
      <c r="FG38" s="497"/>
      <c r="FH38" s="497"/>
      <c r="FI38" s="497"/>
      <c r="FJ38" s="497"/>
      <c r="FK38" s="497"/>
      <c r="FL38" s="497"/>
      <c r="FM38" s="497"/>
      <c r="FN38" s="497"/>
      <c r="FO38" s="497"/>
      <c r="FP38" s="497"/>
      <c r="FQ38" s="497"/>
      <c r="FR38" s="497"/>
      <c r="FS38" s="497"/>
      <c r="FT38" s="497"/>
      <c r="FU38" s="497"/>
      <c r="FV38" s="497"/>
      <c r="FW38" s="497"/>
      <c r="FX38" s="497"/>
      <c r="FY38" s="497"/>
      <c r="FZ38" s="497"/>
      <c r="GA38" s="497"/>
      <c r="GB38" s="497"/>
      <c r="GC38" s="497"/>
      <c r="GD38" s="497"/>
      <c r="GE38" s="497"/>
      <c r="GF38" s="497"/>
      <c r="GG38" s="497"/>
      <c r="GH38" s="497"/>
      <c r="GI38" s="497"/>
      <c r="GJ38" s="497"/>
      <c r="GK38" s="497"/>
      <c r="GL38" s="497"/>
      <c r="GM38" s="497"/>
      <c r="GN38" s="497"/>
      <c r="GO38" s="497"/>
      <c r="GP38" s="497"/>
      <c r="GQ38" s="497"/>
      <c r="GR38" s="497"/>
      <c r="GS38" s="497"/>
      <c r="GT38" s="497"/>
      <c r="GU38" s="497"/>
      <c r="GV38" s="497"/>
      <c r="GW38" s="497"/>
      <c r="GX38" s="497"/>
      <c r="GY38" s="497"/>
      <c r="GZ38" s="497"/>
      <c r="HA38" s="497"/>
      <c r="HB38" s="497"/>
      <c r="HC38" s="497"/>
      <c r="HD38" s="497"/>
      <c r="HE38" s="497"/>
      <c r="HF38" s="497"/>
      <c r="HG38" s="497"/>
      <c r="HH38" s="497"/>
      <c r="HI38" s="497"/>
      <c r="HJ38" s="497"/>
      <c r="HK38" s="497"/>
    </row>
    <row r="39" spans="2:219" s="521" customFormat="1" ht="109.5" customHeight="1" x14ac:dyDescent="0.2">
      <c r="B39" s="501" t="s">
        <v>821</v>
      </c>
      <c r="C39" s="502" t="s">
        <v>817</v>
      </c>
      <c r="D39" s="517" t="s">
        <v>1457</v>
      </c>
      <c r="E39" s="522" t="s">
        <v>1395</v>
      </c>
      <c r="F39" s="523">
        <v>2017730010035</v>
      </c>
      <c r="G39" s="524" t="s">
        <v>1455</v>
      </c>
      <c r="H39" s="517" t="s">
        <v>1457</v>
      </c>
      <c r="I39" s="525" t="s">
        <v>1458</v>
      </c>
      <c r="J39" s="507">
        <v>2</v>
      </c>
      <c r="K39" s="508" t="s">
        <v>818</v>
      </c>
      <c r="L39" s="509">
        <f t="shared" si="1"/>
        <v>0</v>
      </c>
      <c r="M39" s="512">
        <v>0</v>
      </c>
      <c r="N39" s="519">
        <v>0</v>
      </c>
      <c r="O39" s="512">
        <f t="shared" si="3"/>
        <v>0</v>
      </c>
      <c r="P39" s="512">
        <f t="shared" si="3"/>
        <v>0</v>
      </c>
      <c r="Q39" s="512">
        <f t="shared" si="3"/>
        <v>0</v>
      </c>
      <c r="R39" s="512">
        <f t="shared" si="3"/>
        <v>0</v>
      </c>
      <c r="S39" s="512">
        <f t="shared" si="3"/>
        <v>0</v>
      </c>
      <c r="T39" s="512">
        <f t="shared" si="3"/>
        <v>0</v>
      </c>
      <c r="U39" s="512">
        <f t="shared" si="3"/>
        <v>0</v>
      </c>
      <c r="V39" s="512">
        <f t="shared" si="3"/>
        <v>0</v>
      </c>
      <c r="W39" s="512">
        <f t="shared" si="3"/>
        <v>0</v>
      </c>
      <c r="X39" s="512">
        <f t="shared" si="3"/>
        <v>0</v>
      </c>
      <c r="Y39" s="512">
        <f t="shared" si="3"/>
        <v>0</v>
      </c>
      <c r="Z39" s="512">
        <f t="shared" si="3"/>
        <v>0</v>
      </c>
      <c r="AA39" s="512">
        <f t="shared" si="3"/>
        <v>0</v>
      </c>
      <c r="AB39" s="512">
        <f t="shared" si="3"/>
        <v>0</v>
      </c>
      <c r="AC39" s="512">
        <f t="shared" si="3"/>
        <v>0</v>
      </c>
      <c r="AD39" s="508" t="s">
        <v>199</v>
      </c>
      <c r="AE39" s="508" t="s">
        <v>1404</v>
      </c>
      <c r="AF39" s="513" t="s">
        <v>1405</v>
      </c>
      <c r="AG39" s="509">
        <f t="shared" si="2"/>
        <v>0</v>
      </c>
      <c r="AH39" s="512">
        <v>0</v>
      </c>
      <c r="AI39" s="520">
        <v>0</v>
      </c>
      <c r="AJ39" s="512">
        <v>0</v>
      </c>
      <c r="AK39" s="512">
        <v>0</v>
      </c>
      <c r="AL39" s="512">
        <v>0</v>
      </c>
      <c r="AM39" s="512">
        <v>0</v>
      </c>
      <c r="AN39" s="512">
        <v>0</v>
      </c>
      <c r="AO39" s="512">
        <v>0</v>
      </c>
      <c r="AP39" s="512">
        <v>0</v>
      </c>
      <c r="AQ39" s="512">
        <v>0</v>
      </c>
      <c r="AR39" s="512">
        <v>0</v>
      </c>
      <c r="AS39" s="512">
        <v>0</v>
      </c>
      <c r="AT39" s="512">
        <v>0</v>
      </c>
      <c r="AU39" s="512">
        <v>0</v>
      </c>
      <c r="AV39" s="512">
        <v>0</v>
      </c>
      <c r="AW39" s="512">
        <v>0</v>
      </c>
      <c r="AX39" s="512">
        <v>0</v>
      </c>
      <c r="AY39" s="497"/>
      <c r="AZ39" s="497"/>
      <c r="BA39" s="497"/>
      <c r="BB39" s="497"/>
      <c r="BC39" s="497"/>
      <c r="BD39" s="497"/>
      <c r="BE39" s="497"/>
      <c r="BF39" s="497"/>
      <c r="BG39" s="497"/>
      <c r="BH39" s="497"/>
      <c r="BI39" s="497"/>
      <c r="BJ39" s="497"/>
      <c r="BK39" s="497"/>
      <c r="BL39" s="497"/>
      <c r="BM39" s="497"/>
      <c r="BN39" s="497"/>
      <c r="BO39" s="497"/>
      <c r="BP39" s="497"/>
      <c r="BQ39" s="497"/>
      <c r="BR39" s="497"/>
      <c r="BS39" s="497"/>
      <c r="BT39" s="497"/>
      <c r="BU39" s="497"/>
      <c r="BV39" s="497"/>
      <c r="BW39" s="497"/>
      <c r="BX39" s="497"/>
      <c r="BY39" s="497"/>
      <c r="BZ39" s="497"/>
      <c r="CA39" s="497"/>
      <c r="CB39" s="497"/>
      <c r="CC39" s="497"/>
      <c r="CD39" s="497"/>
      <c r="CE39" s="497"/>
      <c r="CF39" s="497"/>
      <c r="CG39" s="497"/>
      <c r="CH39" s="497"/>
      <c r="CI39" s="497"/>
      <c r="CJ39" s="497"/>
      <c r="CK39" s="497"/>
      <c r="CL39" s="497"/>
      <c r="CM39" s="497"/>
      <c r="CN39" s="497"/>
      <c r="CO39" s="497"/>
      <c r="CP39" s="497"/>
      <c r="CQ39" s="497"/>
      <c r="CR39" s="497"/>
      <c r="CS39" s="497"/>
      <c r="CT39" s="497"/>
      <c r="CU39" s="497"/>
      <c r="CV39" s="497"/>
      <c r="CW39" s="497"/>
      <c r="CX39" s="497"/>
      <c r="CY39" s="497"/>
      <c r="CZ39" s="497"/>
      <c r="DA39" s="497"/>
      <c r="DB39" s="497"/>
      <c r="DC39" s="497"/>
      <c r="DD39" s="497"/>
      <c r="DE39" s="497"/>
      <c r="DF39" s="497"/>
      <c r="DG39" s="497"/>
      <c r="DH39" s="497"/>
      <c r="DI39" s="497"/>
      <c r="DJ39" s="497"/>
      <c r="DK39" s="497"/>
      <c r="DL39" s="497"/>
      <c r="DM39" s="497"/>
      <c r="DN39" s="497"/>
      <c r="DO39" s="497"/>
      <c r="DP39" s="497"/>
      <c r="DQ39" s="497"/>
      <c r="DR39" s="497"/>
      <c r="DS39" s="497"/>
      <c r="DT39" s="497"/>
      <c r="DU39" s="497"/>
      <c r="DV39" s="497"/>
      <c r="DW39" s="497"/>
      <c r="DX39" s="497"/>
      <c r="DY39" s="497"/>
      <c r="DZ39" s="497"/>
      <c r="EA39" s="497"/>
      <c r="EB39" s="497"/>
      <c r="EC39" s="497"/>
      <c r="ED39" s="497"/>
      <c r="EE39" s="497"/>
      <c r="EF39" s="497"/>
      <c r="EG39" s="497"/>
      <c r="EH39" s="497"/>
      <c r="EI39" s="497"/>
      <c r="EJ39" s="497"/>
      <c r="EK39" s="497"/>
      <c r="EL39" s="497"/>
      <c r="EM39" s="497"/>
      <c r="EN39" s="497"/>
      <c r="EO39" s="497"/>
      <c r="EP39" s="497"/>
      <c r="EQ39" s="497"/>
      <c r="ER39" s="497"/>
      <c r="ES39" s="497"/>
      <c r="ET39" s="497"/>
      <c r="EU39" s="497"/>
      <c r="EV39" s="497"/>
      <c r="EW39" s="497"/>
      <c r="EX39" s="497"/>
      <c r="EY39" s="497"/>
      <c r="EZ39" s="497"/>
      <c r="FA39" s="497"/>
      <c r="FB39" s="497"/>
      <c r="FC39" s="497"/>
      <c r="FD39" s="497"/>
      <c r="FE39" s="497"/>
      <c r="FF39" s="497"/>
      <c r="FG39" s="497"/>
      <c r="FH39" s="497"/>
      <c r="FI39" s="497"/>
      <c r="FJ39" s="497"/>
      <c r="FK39" s="497"/>
      <c r="FL39" s="497"/>
      <c r="FM39" s="497"/>
      <c r="FN39" s="497"/>
      <c r="FO39" s="497"/>
      <c r="FP39" s="497"/>
      <c r="FQ39" s="497"/>
      <c r="FR39" s="497"/>
      <c r="FS39" s="497"/>
      <c r="FT39" s="497"/>
      <c r="FU39" s="497"/>
      <c r="FV39" s="497"/>
      <c r="FW39" s="497"/>
      <c r="FX39" s="497"/>
      <c r="FY39" s="497"/>
      <c r="FZ39" s="497"/>
      <c r="GA39" s="497"/>
      <c r="GB39" s="497"/>
      <c r="GC39" s="497"/>
      <c r="GD39" s="497"/>
      <c r="GE39" s="497"/>
      <c r="GF39" s="497"/>
      <c r="GG39" s="497"/>
      <c r="GH39" s="497"/>
      <c r="GI39" s="497"/>
      <c r="GJ39" s="497"/>
      <c r="GK39" s="497"/>
      <c r="GL39" s="497"/>
      <c r="GM39" s="497"/>
      <c r="GN39" s="497"/>
      <c r="GO39" s="497"/>
      <c r="GP39" s="497"/>
      <c r="GQ39" s="497"/>
      <c r="GR39" s="497"/>
      <c r="GS39" s="497"/>
      <c r="GT39" s="497"/>
      <c r="GU39" s="497"/>
      <c r="GV39" s="497"/>
      <c r="GW39" s="497"/>
      <c r="GX39" s="497"/>
      <c r="GY39" s="497"/>
      <c r="GZ39" s="497"/>
      <c r="HA39" s="497"/>
      <c r="HB39" s="497"/>
      <c r="HC39" s="497"/>
      <c r="HD39" s="497"/>
      <c r="HE39" s="497"/>
      <c r="HF39" s="497"/>
      <c r="HG39" s="497"/>
      <c r="HH39" s="497"/>
      <c r="HI39" s="497"/>
      <c r="HJ39" s="497"/>
      <c r="HK39" s="497"/>
    </row>
    <row r="40" spans="2:219" s="521" customFormat="1" ht="109.5" customHeight="1" x14ac:dyDescent="0.2">
      <c r="B40" s="501" t="s">
        <v>821</v>
      </c>
      <c r="C40" s="502" t="s">
        <v>817</v>
      </c>
      <c r="D40" s="517" t="s">
        <v>1459</v>
      </c>
      <c r="E40" s="522" t="s">
        <v>1395</v>
      </c>
      <c r="F40" s="523">
        <v>2017730010035</v>
      </c>
      <c r="G40" s="524" t="s">
        <v>1455</v>
      </c>
      <c r="H40" s="517" t="s">
        <v>1459</v>
      </c>
      <c r="I40" s="525" t="s">
        <v>1460</v>
      </c>
      <c r="J40" s="507">
        <v>2</v>
      </c>
      <c r="K40" s="508" t="s">
        <v>818</v>
      </c>
      <c r="L40" s="509">
        <f t="shared" si="1"/>
        <v>0</v>
      </c>
      <c r="M40" s="512">
        <v>0</v>
      </c>
      <c r="N40" s="519">
        <v>0</v>
      </c>
      <c r="O40" s="512">
        <f t="shared" si="3"/>
        <v>0</v>
      </c>
      <c r="P40" s="512">
        <f t="shared" si="3"/>
        <v>0</v>
      </c>
      <c r="Q40" s="512">
        <f t="shared" si="3"/>
        <v>0</v>
      </c>
      <c r="R40" s="512">
        <f t="shared" si="3"/>
        <v>0</v>
      </c>
      <c r="S40" s="512">
        <f t="shared" si="3"/>
        <v>0</v>
      </c>
      <c r="T40" s="512">
        <f t="shared" si="3"/>
        <v>0</v>
      </c>
      <c r="U40" s="512">
        <f t="shared" si="3"/>
        <v>0</v>
      </c>
      <c r="V40" s="512">
        <f t="shared" si="3"/>
        <v>0</v>
      </c>
      <c r="W40" s="512">
        <f t="shared" si="3"/>
        <v>0</v>
      </c>
      <c r="X40" s="512">
        <f t="shared" si="3"/>
        <v>0</v>
      </c>
      <c r="Y40" s="512">
        <f t="shared" si="3"/>
        <v>0</v>
      </c>
      <c r="Z40" s="512">
        <f t="shared" si="3"/>
        <v>0</v>
      </c>
      <c r="AA40" s="512">
        <f t="shared" si="3"/>
        <v>0</v>
      </c>
      <c r="AB40" s="512">
        <f t="shared" si="3"/>
        <v>0</v>
      </c>
      <c r="AC40" s="512">
        <f t="shared" si="3"/>
        <v>0</v>
      </c>
      <c r="AD40" s="508" t="s">
        <v>199</v>
      </c>
      <c r="AE40" s="508" t="s">
        <v>1404</v>
      </c>
      <c r="AF40" s="513" t="s">
        <v>1405</v>
      </c>
      <c r="AG40" s="509">
        <f t="shared" si="2"/>
        <v>0</v>
      </c>
      <c r="AH40" s="512">
        <v>0</v>
      </c>
      <c r="AI40" s="520">
        <v>0</v>
      </c>
      <c r="AJ40" s="512">
        <v>0</v>
      </c>
      <c r="AK40" s="512">
        <v>0</v>
      </c>
      <c r="AL40" s="512">
        <v>0</v>
      </c>
      <c r="AM40" s="512">
        <v>0</v>
      </c>
      <c r="AN40" s="512">
        <v>0</v>
      </c>
      <c r="AO40" s="512">
        <v>0</v>
      </c>
      <c r="AP40" s="512">
        <v>0</v>
      </c>
      <c r="AQ40" s="512">
        <v>0</v>
      </c>
      <c r="AR40" s="512">
        <v>0</v>
      </c>
      <c r="AS40" s="512">
        <v>0</v>
      </c>
      <c r="AT40" s="512">
        <v>0</v>
      </c>
      <c r="AU40" s="512">
        <v>0</v>
      </c>
      <c r="AV40" s="512">
        <v>0</v>
      </c>
      <c r="AW40" s="512">
        <v>0</v>
      </c>
      <c r="AX40" s="512">
        <v>0</v>
      </c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497"/>
      <c r="BT40" s="497"/>
      <c r="BU40" s="497"/>
      <c r="BV40" s="497"/>
      <c r="BW40" s="497"/>
      <c r="BX40" s="497"/>
      <c r="BY40" s="497"/>
      <c r="BZ40" s="497"/>
      <c r="CA40" s="497"/>
      <c r="CB40" s="497"/>
      <c r="CC40" s="497"/>
      <c r="CD40" s="497"/>
      <c r="CE40" s="497"/>
      <c r="CF40" s="497"/>
      <c r="CG40" s="497"/>
      <c r="CH40" s="497"/>
      <c r="CI40" s="497"/>
      <c r="CJ40" s="497"/>
      <c r="CK40" s="497"/>
      <c r="CL40" s="497"/>
      <c r="CM40" s="497"/>
      <c r="CN40" s="497"/>
      <c r="CO40" s="497"/>
      <c r="CP40" s="497"/>
      <c r="CQ40" s="497"/>
      <c r="CR40" s="497"/>
      <c r="CS40" s="497"/>
      <c r="CT40" s="497"/>
      <c r="CU40" s="497"/>
      <c r="CV40" s="497"/>
      <c r="CW40" s="497"/>
      <c r="CX40" s="497"/>
      <c r="CY40" s="497"/>
      <c r="CZ40" s="497"/>
      <c r="DA40" s="497"/>
      <c r="DB40" s="497"/>
      <c r="DC40" s="497"/>
      <c r="DD40" s="497"/>
      <c r="DE40" s="497"/>
      <c r="DF40" s="497"/>
      <c r="DG40" s="497"/>
      <c r="DH40" s="497"/>
      <c r="DI40" s="497"/>
      <c r="DJ40" s="497"/>
      <c r="DK40" s="497"/>
      <c r="DL40" s="497"/>
      <c r="DM40" s="497"/>
      <c r="DN40" s="497"/>
      <c r="DO40" s="497"/>
      <c r="DP40" s="497"/>
      <c r="DQ40" s="497"/>
      <c r="DR40" s="497"/>
      <c r="DS40" s="497"/>
      <c r="DT40" s="497"/>
      <c r="DU40" s="497"/>
      <c r="DV40" s="497"/>
      <c r="DW40" s="497"/>
      <c r="DX40" s="497"/>
      <c r="DY40" s="497"/>
      <c r="DZ40" s="497"/>
      <c r="EA40" s="497"/>
      <c r="EB40" s="497"/>
      <c r="EC40" s="497"/>
      <c r="ED40" s="497"/>
      <c r="EE40" s="497"/>
      <c r="EF40" s="497"/>
      <c r="EG40" s="497"/>
      <c r="EH40" s="497"/>
      <c r="EI40" s="497"/>
      <c r="EJ40" s="497"/>
      <c r="EK40" s="497"/>
      <c r="EL40" s="497"/>
      <c r="EM40" s="497"/>
      <c r="EN40" s="497"/>
      <c r="EO40" s="497"/>
      <c r="EP40" s="497"/>
      <c r="EQ40" s="497"/>
      <c r="ER40" s="497"/>
      <c r="ES40" s="497"/>
      <c r="ET40" s="497"/>
      <c r="EU40" s="497"/>
      <c r="EV40" s="497"/>
      <c r="EW40" s="497"/>
      <c r="EX40" s="497"/>
      <c r="EY40" s="497"/>
      <c r="EZ40" s="497"/>
      <c r="FA40" s="497"/>
      <c r="FB40" s="497"/>
      <c r="FC40" s="497"/>
      <c r="FD40" s="497"/>
      <c r="FE40" s="497"/>
      <c r="FF40" s="497"/>
      <c r="FG40" s="497"/>
      <c r="FH40" s="497"/>
      <c r="FI40" s="497"/>
      <c r="FJ40" s="497"/>
      <c r="FK40" s="497"/>
      <c r="FL40" s="497"/>
      <c r="FM40" s="497"/>
      <c r="FN40" s="497"/>
      <c r="FO40" s="497"/>
      <c r="FP40" s="497"/>
      <c r="FQ40" s="497"/>
      <c r="FR40" s="497"/>
      <c r="FS40" s="497"/>
      <c r="FT40" s="497"/>
      <c r="FU40" s="497"/>
      <c r="FV40" s="497"/>
      <c r="FW40" s="497"/>
      <c r="FX40" s="497"/>
      <c r="FY40" s="497"/>
      <c r="FZ40" s="497"/>
      <c r="GA40" s="497"/>
      <c r="GB40" s="497"/>
      <c r="GC40" s="497"/>
      <c r="GD40" s="497"/>
      <c r="GE40" s="497"/>
      <c r="GF40" s="497"/>
      <c r="GG40" s="497"/>
      <c r="GH40" s="497"/>
      <c r="GI40" s="497"/>
      <c r="GJ40" s="497"/>
      <c r="GK40" s="497"/>
      <c r="GL40" s="497"/>
      <c r="GM40" s="497"/>
      <c r="GN40" s="497"/>
      <c r="GO40" s="497"/>
      <c r="GP40" s="497"/>
      <c r="GQ40" s="497"/>
      <c r="GR40" s="497"/>
      <c r="GS40" s="497"/>
      <c r="GT40" s="497"/>
      <c r="GU40" s="497"/>
      <c r="GV40" s="497"/>
      <c r="GW40" s="497"/>
      <c r="GX40" s="497"/>
      <c r="GY40" s="497"/>
      <c r="GZ40" s="497"/>
      <c r="HA40" s="497"/>
      <c r="HB40" s="497"/>
      <c r="HC40" s="497"/>
      <c r="HD40" s="497"/>
      <c r="HE40" s="497"/>
      <c r="HF40" s="497"/>
      <c r="HG40" s="497"/>
      <c r="HH40" s="497"/>
      <c r="HI40" s="497"/>
      <c r="HJ40" s="497"/>
      <c r="HK40" s="497"/>
    </row>
    <row r="41" spans="2:219" s="521" customFormat="1" ht="80.25" customHeight="1" x14ac:dyDescent="0.2">
      <c r="B41" s="501" t="s">
        <v>821</v>
      </c>
      <c r="C41" s="502" t="s">
        <v>817</v>
      </c>
      <c r="D41" s="515" t="s">
        <v>1461</v>
      </c>
      <c r="E41" s="522" t="s">
        <v>1462</v>
      </c>
      <c r="F41" s="523">
        <v>2017730010055</v>
      </c>
      <c r="G41" s="524" t="s">
        <v>1463</v>
      </c>
      <c r="H41" s="515" t="s">
        <v>1461</v>
      </c>
      <c r="I41" s="506" t="s">
        <v>1464</v>
      </c>
      <c r="J41" s="507">
        <v>1</v>
      </c>
      <c r="K41" s="508" t="s">
        <v>818</v>
      </c>
      <c r="L41" s="509">
        <f t="shared" si="1"/>
        <v>498000</v>
      </c>
      <c r="M41" s="519">
        <v>0</v>
      </c>
      <c r="N41" s="512">
        <v>498000</v>
      </c>
      <c r="O41" s="512">
        <v>0</v>
      </c>
      <c r="P41" s="512">
        <f t="shared" si="3"/>
        <v>0</v>
      </c>
      <c r="Q41" s="512">
        <f t="shared" si="3"/>
        <v>0</v>
      </c>
      <c r="R41" s="512">
        <f t="shared" si="3"/>
        <v>0</v>
      </c>
      <c r="S41" s="512">
        <f t="shared" si="3"/>
        <v>0</v>
      </c>
      <c r="T41" s="512">
        <f t="shared" si="3"/>
        <v>0</v>
      </c>
      <c r="U41" s="512">
        <f t="shared" si="3"/>
        <v>0</v>
      </c>
      <c r="V41" s="512">
        <f t="shared" si="3"/>
        <v>0</v>
      </c>
      <c r="W41" s="512">
        <f t="shared" si="3"/>
        <v>0</v>
      </c>
      <c r="X41" s="512">
        <f t="shared" si="3"/>
        <v>0</v>
      </c>
      <c r="Y41" s="512">
        <f t="shared" si="3"/>
        <v>0</v>
      </c>
      <c r="Z41" s="512">
        <f t="shared" si="3"/>
        <v>0</v>
      </c>
      <c r="AA41" s="512">
        <f t="shared" si="3"/>
        <v>0</v>
      </c>
      <c r="AB41" s="512">
        <f t="shared" si="3"/>
        <v>0</v>
      </c>
      <c r="AC41" s="512">
        <f t="shared" si="3"/>
        <v>0</v>
      </c>
      <c r="AD41" s="508" t="s">
        <v>199</v>
      </c>
      <c r="AE41" s="508" t="s">
        <v>1465</v>
      </c>
      <c r="AF41" s="513" t="s">
        <v>1405</v>
      </c>
      <c r="AG41" s="509">
        <f t="shared" si="2"/>
        <v>0</v>
      </c>
      <c r="AH41" s="512">
        <v>0</v>
      </c>
      <c r="AI41" s="520">
        <v>0</v>
      </c>
      <c r="AJ41" s="512">
        <v>0</v>
      </c>
      <c r="AK41" s="512">
        <v>0</v>
      </c>
      <c r="AL41" s="512">
        <v>0</v>
      </c>
      <c r="AM41" s="512">
        <v>0</v>
      </c>
      <c r="AN41" s="512">
        <v>0</v>
      </c>
      <c r="AO41" s="512">
        <v>0</v>
      </c>
      <c r="AP41" s="512">
        <v>0</v>
      </c>
      <c r="AQ41" s="512">
        <v>0</v>
      </c>
      <c r="AR41" s="512">
        <v>0</v>
      </c>
      <c r="AS41" s="512">
        <v>0</v>
      </c>
      <c r="AT41" s="512">
        <v>0</v>
      </c>
      <c r="AU41" s="512">
        <v>0</v>
      </c>
      <c r="AV41" s="512">
        <v>0</v>
      </c>
      <c r="AW41" s="512">
        <v>0</v>
      </c>
      <c r="AX41" s="512">
        <v>0</v>
      </c>
      <c r="AY41" s="497"/>
      <c r="AZ41" s="497"/>
      <c r="BA41" s="497"/>
      <c r="BB41" s="497"/>
      <c r="BC41" s="497"/>
      <c r="BD41" s="497"/>
      <c r="BE41" s="497"/>
      <c r="BF41" s="497"/>
      <c r="BG41" s="497"/>
      <c r="BH41" s="497"/>
      <c r="BI41" s="497"/>
      <c r="BJ41" s="497"/>
      <c r="BK41" s="497"/>
      <c r="BL41" s="497"/>
      <c r="BM41" s="497"/>
      <c r="BN41" s="497"/>
      <c r="BO41" s="497"/>
      <c r="BP41" s="497"/>
      <c r="BQ41" s="497"/>
      <c r="BR41" s="497"/>
      <c r="BS41" s="497"/>
      <c r="BT41" s="497"/>
      <c r="BU41" s="497"/>
      <c r="BV41" s="497"/>
      <c r="BW41" s="497"/>
      <c r="BX41" s="497"/>
      <c r="BY41" s="497"/>
      <c r="BZ41" s="497"/>
      <c r="CA41" s="497"/>
      <c r="CB41" s="497"/>
      <c r="CC41" s="497"/>
      <c r="CD41" s="497"/>
      <c r="CE41" s="497"/>
      <c r="CF41" s="497"/>
      <c r="CG41" s="497"/>
      <c r="CH41" s="497"/>
      <c r="CI41" s="497"/>
      <c r="CJ41" s="497"/>
      <c r="CK41" s="497"/>
      <c r="CL41" s="497"/>
      <c r="CM41" s="497"/>
      <c r="CN41" s="497"/>
      <c r="CO41" s="497"/>
      <c r="CP41" s="497"/>
      <c r="CQ41" s="497"/>
      <c r="CR41" s="497"/>
      <c r="CS41" s="497"/>
      <c r="CT41" s="497"/>
      <c r="CU41" s="497"/>
      <c r="CV41" s="497"/>
      <c r="CW41" s="497"/>
      <c r="CX41" s="497"/>
      <c r="CY41" s="497"/>
      <c r="CZ41" s="497"/>
      <c r="DA41" s="497"/>
      <c r="DB41" s="497"/>
      <c r="DC41" s="497"/>
      <c r="DD41" s="497"/>
      <c r="DE41" s="497"/>
      <c r="DF41" s="497"/>
      <c r="DG41" s="497"/>
      <c r="DH41" s="497"/>
      <c r="DI41" s="497"/>
      <c r="DJ41" s="497"/>
      <c r="DK41" s="497"/>
      <c r="DL41" s="497"/>
      <c r="DM41" s="497"/>
      <c r="DN41" s="497"/>
      <c r="DO41" s="497"/>
      <c r="DP41" s="497"/>
      <c r="DQ41" s="497"/>
      <c r="DR41" s="497"/>
      <c r="DS41" s="497"/>
      <c r="DT41" s="497"/>
      <c r="DU41" s="497"/>
      <c r="DV41" s="497"/>
      <c r="DW41" s="497"/>
      <c r="DX41" s="497"/>
      <c r="DY41" s="497"/>
      <c r="DZ41" s="497"/>
      <c r="EA41" s="497"/>
      <c r="EB41" s="497"/>
      <c r="EC41" s="497"/>
      <c r="ED41" s="497"/>
      <c r="EE41" s="497"/>
      <c r="EF41" s="497"/>
      <c r="EG41" s="497"/>
      <c r="EH41" s="497"/>
      <c r="EI41" s="497"/>
      <c r="EJ41" s="497"/>
      <c r="EK41" s="497"/>
      <c r="EL41" s="497"/>
      <c r="EM41" s="497"/>
      <c r="EN41" s="497"/>
      <c r="EO41" s="497"/>
      <c r="EP41" s="497"/>
      <c r="EQ41" s="497"/>
      <c r="ER41" s="497"/>
      <c r="ES41" s="497"/>
      <c r="ET41" s="497"/>
      <c r="EU41" s="497"/>
      <c r="EV41" s="497"/>
      <c r="EW41" s="497"/>
      <c r="EX41" s="497"/>
      <c r="EY41" s="497"/>
      <c r="EZ41" s="497"/>
      <c r="FA41" s="497"/>
      <c r="FB41" s="497"/>
      <c r="FC41" s="497"/>
      <c r="FD41" s="497"/>
      <c r="FE41" s="497"/>
      <c r="FF41" s="497"/>
      <c r="FG41" s="497"/>
      <c r="FH41" s="497"/>
      <c r="FI41" s="497"/>
      <c r="FJ41" s="497"/>
      <c r="FK41" s="497"/>
      <c r="FL41" s="497"/>
      <c r="FM41" s="497"/>
      <c r="FN41" s="497"/>
      <c r="FO41" s="497"/>
      <c r="FP41" s="497"/>
      <c r="FQ41" s="497"/>
      <c r="FR41" s="497"/>
      <c r="FS41" s="497"/>
      <c r="FT41" s="497"/>
      <c r="FU41" s="497"/>
      <c r="FV41" s="497"/>
      <c r="FW41" s="497"/>
      <c r="FX41" s="497"/>
      <c r="FY41" s="497"/>
      <c r="FZ41" s="497"/>
      <c r="GA41" s="497"/>
      <c r="GB41" s="497"/>
      <c r="GC41" s="497"/>
      <c r="GD41" s="497"/>
      <c r="GE41" s="497"/>
      <c r="GF41" s="497"/>
      <c r="GG41" s="497"/>
      <c r="GH41" s="497"/>
      <c r="GI41" s="497"/>
      <c r="GJ41" s="497"/>
      <c r="GK41" s="497"/>
      <c r="GL41" s="497"/>
      <c r="GM41" s="497"/>
      <c r="GN41" s="497"/>
      <c r="GO41" s="497"/>
      <c r="GP41" s="497"/>
      <c r="GQ41" s="497"/>
      <c r="GR41" s="497"/>
      <c r="GS41" s="497"/>
      <c r="GT41" s="497"/>
      <c r="GU41" s="497"/>
      <c r="GV41" s="497"/>
      <c r="GW41" s="497"/>
      <c r="GX41" s="497"/>
      <c r="GY41" s="497"/>
      <c r="GZ41" s="497"/>
      <c r="HA41" s="497"/>
      <c r="HB41" s="497"/>
      <c r="HC41" s="497"/>
      <c r="HD41" s="497"/>
      <c r="HE41" s="497"/>
      <c r="HF41" s="497"/>
      <c r="HG41" s="497"/>
      <c r="HH41" s="497"/>
      <c r="HI41" s="497"/>
      <c r="HJ41" s="497"/>
      <c r="HK41" s="497"/>
    </row>
    <row r="42" spans="2:219" s="521" customFormat="1" ht="72" x14ac:dyDescent="0.2">
      <c r="B42" s="501" t="s">
        <v>821</v>
      </c>
      <c r="C42" s="502" t="s">
        <v>817</v>
      </c>
      <c r="D42" s="515" t="s">
        <v>1466</v>
      </c>
      <c r="E42" s="522" t="s">
        <v>1462</v>
      </c>
      <c r="F42" s="523">
        <v>2017730010055</v>
      </c>
      <c r="G42" s="524" t="s">
        <v>1463</v>
      </c>
      <c r="H42" s="515" t="s">
        <v>1466</v>
      </c>
      <c r="I42" s="506" t="s">
        <v>1467</v>
      </c>
      <c r="J42" s="507">
        <v>1</v>
      </c>
      <c r="K42" s="508" t="s">
        <v>818</v>
      </c>
      <c r="L42" s="509">
        <f t="shared" si="1"/>
        <v>498000</v>
      </c>
      <c r="M42" s="519">
        <v>0</v>
      </c>
      <c r="N42" s="512">
        <v>498000</v>
      </c>
      <c r="O42" s="512">
        <v>0</v>
      </c>
      <c r="P42" s="512">
        <f t="shared" si="3"/>
        <v>0</v>
      </c>
      <c r="Q42" s="512">
        <f t="shared" si="3"/>
        <v>0</v>
      </c>
      <c r="R42" s="512">
        <f t="shared" si="3"/>
        <v>0</v>
      </c>
      <c r="S42" s="512">
        <f t="shared" si="3"/>
        <v>0</v>
      </c>
      <c r="T42" s="512">
        <f t="shared" si="3"/>
        <v>0</v>
      </c>
      <c r="U42" s="512">
        <f t="shared" si="3"/>
        <v>0</v>
      </c>
      <c r="V42" s="512">
        <f t="shared" si="3"/>
        <v>0</v>
      </c>
      <c r="W42" s="512">
        <f t="shared" si="3"/>
        <v>0</v>
      </c>
      <c r="X42" s="512">
        <f t="shared" si="3"/>
        <v>0</v>
      </c>
      <c r="Y42" s="512">
        <f t="shared" si="3"/>
        <v>0</v>
      </c>
      <c r="Z42" s="512">
        <f t="shared" si="3"/>
        <v>0</v>
      </c>
      <c r="AA42" s="512">
        <f t="shared" si="3"/>
        <v>0</v>
      </c>
      <c r="AB42" s="512">
        <f t="shared" si="3"/>
        <v>0</v>
      </c>
      <c r="AC42" s="512">
        <f t="shared" si="3"/>
        <v>0</v>
      </c>
      <c r="AD42" s="508" t="s">
        <v>199</v>
      </c>
      <c r="AE42" s="508" t="s">
        <v>1465</v>
      </c>
      <c r="AF42" s="513" t="s">
        <v>1405</v>
      </c>
      <c r="AG42" s="509">
        <f t="shared" si="2"/>
        <v>79200</v>
      </c>
      <c r="AH42" s="520">
        <v>0</v>
      </c>
      <c r="AI42" s="512">
        <v>79200</v>
      </c>
      <c r="AJ42" s="516">
        <v>0</v>
      </c>
      <c r="AK42" s="516">
        <v>0</v>
      </c>
      <c r="AL42" s="516">
        <v>0</v>
      </c>
      <c r="AM42" s="516">
        <v>0</v>
      </c>
      <c r="AN42" s="516">
        <v>0</v>
      </c>
      <c r="AO42" s="516">
        <v>0</v>
      </c>
      <c r="AP42" s="516">
        <v>0</v>
      </c>
      <c r="AQ42" s="516">
        <v>0</v>
      </c>
      <c r="AR42" s="516">
        <v>0</v>
      </c>
      <c r="AS42" s="516">
        <v>0</v>
      </c>
      <c r="AT42" s="516">
        <v>0</v>
      </c>
      <c r="AU42" s="516">
        <v>0</v>
      </c>
      <c r="AV42" s="516">
        <v>0</v>
      </c>
      <c r="AW42" s="516">
        <v>0</v>
      </c>
      <c r="AX42" s="516">
        <v>0</v>
      </c>
      <c r="AY42" s="497"/>
      <c r="AZ42" s="497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97"/>
      <c r="BN42" s="497"/>
      <c r="BO42" s="497"/>
      <c r="BP42" s="497"/>
      <c r="BQ42" s="497"/>
      <c r="BR42" s="497"/>
      <c r="BS42" s="497"/>
      <c r="BT42" s="497"/>
      <c r="BU42" s="497"/>
      <c r="BV42" s="497"/>
      <c r="BW42" s="497"/>
      <c r="BX42" s="497"/>
      <c r="BY42" s="497"/>
      <c r="BZ42" s="497"/>
      <c r="CA42" s="497"/>
      <c r="CB42" s="497"/>
      <c r="CC42" s="497"/>
      <c r="CD42" s="497"/>
      <c r="CE42" s="497"/>
      <c r="CF42" s="497"/>
      <c r="CG42" s="497"/>
      <c r="CH42" s="497"/>
      <c r="CI42" s="497"/>
      <c r="CJ42" s="497"/>
      <c r="CK42" s="497"/>
      <c r="CL42" s="497"/>
      <c r="CM42" s="497"/>
      <c r="CN42" s="497"/>
      <c r="CO42" s="497"/>
      <c r="CP42" s="497"/>
      <c r="CQ42" s="497"/>
      <c r="CR42" s="497"/>
      <c r="CS42" s="497"/>
      <c r="CT42" s="497"/>
      <c r="CU42" s="497"/>
      <c r="CV42" s="497"/>
      <c r="CW42" s="497"/>
      <c r="CX42" s="497"/>
      <c r="CY42" s="497"/>
      <c r="CZ42" s="497"/>
      <c r="DA42" s="497"/>
      <c r="DB42" s="497"/>
      <c r="DC42" s="497"/>
      <c r="DD42" s="497"/>
      <c r="DE42" s="497"/>
      <c r="DF42" s="497"/>
      <c r="DG42" s="497"/>
      <c r="DH42" s="497"/>
      <c r="DI42" s="497"/>
      <c r="DJ42" s="497"/>
      <c r="DK42" s="497"/>
      <c r="DL42" s="497"/>
      <c r="DM42" s="497"/>
      <c r="DN42" s="497"/>
      <c r="DO42" s="497"/>
      <c r="DP42" s="497"/>
      <c r="DQ42" s="497"/>
      <c r="DR42" s="497"/>
      <c r="DS42" s="497"/>
      <c r="DT42" s="497"/>
      <c r="DU42" s="497"/>
      <c r="DV42" s="497"/>
      <c r="DW42" s="497"/>
      <c r="DX42" s="497"/>
      <c r="DY42" s="497"/>
      <c r="DZ42" s="497"/>
      <c r="EA42" s="497"/>
      <c r="EB42" s="497"/>
      <c r="EC42" s="497"/>
      <c r="ED42" s="497"/>
      <c r="EE42" s="497"/>
      <c r="EF42" s="497"/>
      <c r="EG42" s="497"/>
      <c r="EH42" s="497"/>
      <c r="EI42" s="497"/>
      <c r="EJ42" s="497"/>
      <c r="EK42" s="497"/>
      <c r="EL42" s="497"/>
      <c r="EM42" s="497"/>
      <c r="EN42" s="497"/>
      <c r="EO42" s="497"/>
      <c r="EP42" s="497"/>
      <c r="EQ42" s="497"/>
      <c r="ER42" s="497"/>
      <c r="ES42" s="497"/>
      <c r="ET42" s="497"/>
      <c r="EU42" s="497"/>
      <c r="EV42" s="497"/>
      <c r="EW42" s="497"/>
      <c r="EX42" s="497"/>
      <c r="EY42" s="497"/>
      <c r="EZ42" s="497"/>
      <c r="FA42" s="497"/>
      <c r="FB42" s="497"/>
      <c r="FC42" s="497"/>
      <c r="FD42" s="497"/>
      <c r="FE42" s="497"/>
      <c r="FF42" s="497"/>
      <c r="FG42" s="497"/>
      <c r="FH42" s="497"/>
      <c r="FI42" s="497"/>
      <c r="FJ42" s="497"/>
      <c r="FK42" s="497"/>
      <c r="FL42" s="497"/>
      <c r="FM42" s="497"/>
      <c r="FN42" s="497"/>
      <c r="FO42" s="497"/>
      <c r="FP42" s="497"/>
      <c r="FQ42" s="497"/>
      <c r="FR42" s="497"/>
      <c r="FS42" s="497"/>
      <c r="FT42" s="497"/>
      <c r="FU42" s="497"/>
      <c r="FV42" s="497"/>
      <c r="FW42" s="497"/>
      <c r="FX42" s="497"/>
      <c r="FY42" s="497"/>
      <c r="FZ42" s="497"/>
      <c r="GA42" s="497"/>
      <c r="GB42" s="497"/>
      <c r="GC42" s="497"/>
      <c r="GD42" s="497"/>
      <c r="GE42" s="497"/>
      <c r="GF42" s="497"/>
      <c r="GG42" s="497"/>
      <c r="GH42" s="497"/>
      <c r="GI42" s="497"/>
      <c r="GJ42" s="497"/>
      <c r="GK42" s="497"/>
      <c r="GL42" s="497"/>
      <c r="GM42" s="497"/>
      <c r="GN42" s="497"/>
      <c r="GO42" s="497"/>
      <c r="GP42" s="497"/>
      <c r="GQ42" s="497"/>
      <c r="GR42" s="497"/>
      <c r="GS42" s="497"/>
      <c r="GT42" s="497"/>
      <c r="GU42" s="497"/>
      <c r="GV42" s="497"/>
      <c r="GW42" s="497"/>
      <c r="GX42" s="497"/>
      <c r="GY42" s="497"/>
      <c r="GZ42" s="497"/>
      <c r="HA42" s="497"/>
      <c r="HB42" s="497"/>
      <c r="HC42" s="497"/>
      <c r="HD42" s="497"/>
      <c r="HE42" s="497"/>
      <c r="HF42" s="497"/>
      <c r="HG42" s="497"/>
      <c r="HH42" s="497"/>
      <c r="HI42" s="497"/>
      <c r="HJ42" s="497"/>
      <c r="HK42" s="497"/>
    </row>
    <row r="43" spans="2:219" s="521" customFormat="1" ht="72" x14ac:dyDescent="0.2">
      <c r="B43" s="501" t="s">
        <v>821</v>
      </c>
      <c r="C43" s="502" t="s">
        <v>817</v>
      </c>
      <c r="D43" s="515" t="s">
        <v>1468</v>
      </c>
      <c r="E43" s="522" t="s">
        <v>1462</v>
      </c>
      <c r="F43" s="523">
        <v>2017730010055</v>
      </c>
      <c r="G43" s="524" t="s">
        <v>1463</v>
      </c>
      <c r="H43" s="515" t="s">
        <v>1468</v>
      </c>
      <c r="I43" s="506" t="s">
        <v>1469</v>
      </c>
      <c r="J43" s="507">
        <v>1</v>
      </c>
      <c r="K43" s="508" t="s">
        <v>818</v>
      </c>
      <c r="L43" s="509">
        <f t="shared" si="1"/>
        <v>0</v>
      </c>
      <c r="M43" s="512">
        <v>0</v>
      </c>
      <c r="N43" s="519">
        <v>0</v>
      </c>
      <c r="O43" s="512">
        <f t="shared" si="3"/>
        <v>0</v>
      </c>
      <c r="P43" s="512">
        <f t="shared" si="3"/>
        <v>0</v>
      </c>
      <c r="Q43" s="512">
        <f t="shared" si="3"/>
        <v>0</v>
      </c>
      <c r="R43" s="512">
        <f t="shared" si="3"/>
        <v>0</v>
      </c>
      <c r="S43" s="512">
        <f t="shared" si="3"/>
        <v>0</v>
      </c>
      <c r="T43" s="512">
        <f t="shared" si="3"/>
        <v>0</v>
      </c>
      <c r="U43" s="512">
        <f t="shared" si="3"/>
        <v>0</v>
      </c>
      <c r="V43" s="512">
        <f t="shared" si="3"/>
        <v>0</v>
      </c>
      <c r="W43" s="512">
        <f t="shared" si="3"/>
        <v>0</v>
      </c>
      <c r="X43" s="512">
        <f t="shared" si="3"/>
        <v>0</v>
      </c>
      <c r="Y43" s="512">
        <f t="shared" si="3"/>
        <v>0</v>
      </c>
      <c r="Z43" s="512">
        <f t="shared" si="3"/>
        <v>0</v>
      </c>
      <c r="AA43" s="512">
        <f t="shared" si="3"/>
        <v>0</v>
      </c>
      <c r="AB43" s="512">
        <f t="shared" si="3"/>
        <v>0</v>
      </c>
      <c r="AC43" s="512">
        <f t="shared" si="3"/>
        <v>0</v>
      </c>
      <c r="AD43" s="508" t="s">
        <v>199</v>
      </c>
      <c r="AE43" s="508" t="s">
        <v>1465</v>
      </c>
      <c r="AF43" s="513" t="s">
        <v>1405</v>
      </c>
      <c r="AG43" s="509">
        <f t="shared" si="2"/>
        <v>0</v>
      </c>
      <c r="AH43" s="512">
        <v>0</v>
      </c>
      <c r="AI43" s="520">
        <v>0</v>
      </c>
      <c r="AJ43" s="512">
        <v>0</v>
      </c>
      <c r="AK43" s="512">
        <v>0</v>
      </c>
      <c r="AL43" s="512">
        <v>0</v>
      </c>
      <c r="AM43" s="512">
        <v>0</v>
      </c>
      <c r="AN43" s="512">
        <v>0</v>
      </c>
      <c r="AO43" s="512">
        <v>0</v>
      </c>
      <c r="AP43" s="512">
        <v>0</v>
      </c>
      <c r="AQ43" s="512">
        <v>0</v>
      </c>
      <c r="AR43" s="512">
        <v>0</v>
      </c>
      <c r="AS43" s="512">
        <v>0</v>
      </c>
      <c r="AT43" s="512">
        <v>0</v>
      </c>
      <c r="AU43" s="512">
        <v>0</v>
      </c>
      <c r="AV43" s="512">
        <v>0</v>
      </c>
      <c r="AW43" s="512">
        <v>0</v>
      </c>
      <c r="AX43" s="512">
        <v>0</v>
      </c>
      <c r="AY43" s="497"/>
      <c r="AZ43" s="497"/>
      <c r="BA43" s="497"/>
      <c r="BB43" s="497"/>
      <c r="BC43" s="497"/>
      <c r="BD43" s="497"/>
      <c r="BE43" s="497"/>
      <c r="BF43" s="497"/>
      <c r="BG43" s="497"/>
      <c r="BH43" s="497"/>
      <c r="BI43" s="497"/>
      <c r="BJ43" s="497"/>
      <c r="BK43" s="497"/>
      <c r="BL43" s="497"/>
      <c r="BM43" s="497"/>
      <c r="BN43" s="497"/>
      <c r="BO43" s="497"/>
      <c r="BP43" s="497"/>
      <c r="BQ43" s="497"/>
      <c r="BR43" s="497"/>
      <c r="BS43" s="497"/>
      <c r="BT43" s="497"/>
      <c r="BU43" s="497"/>
      <c r="BV43" s="497"/>
      <c r="BW43" s="497"/>
      <c r="BX43" s="497"/>
      <c r="BY43" s="497"/>
      <c r="BZ43" s="497"/>
      <c r="CA43" s="497"/>
      <c r="CB43" s="497"/>
      <c r="CC43" s="497"/>
      <c r="CD43" s="497"/>
      <c r="CE43" s="497"/>
      <c r="CF43" s="497"/>
      <c r="CG43" s="497"/>
      <c r="CH43" s="497"/>
      <c r="CI43" s="497"/>
      <c r="CJ43" s="497"/>
      <c r="CK43" s="497"/>
      <c r="CL43" s="497"/>
      <c r="CM43" s="497"/>
      <c r="CN43" s="497"/>
      <c r="CO43" s="497"/>
      <c r="CP43" s="497"/>
      <c r="CQ43" s="497"/>
      <c r="CR43" s="497"/>
      <c r="CS43" s="497"/>
      <c r="CT43" s="497"/>
      <c r="CU43" s="497"/>
      <c r="CV43" s="497"/>
      <c r="CW43" s="497"/>
      <c r="CX43" s="497"/>
      <c r="CY43" s="497"/>
      <c r="CZ43" s="497"/>
      <c r="DA43" s="497"/>
      <c r="DB43" s="497"/>
      <c r="DC43" s="497"/>
      <c r="DD43" s="497"/>
      <c r="DE43" s="497"/>
      <c r="DF43" s="497"/>
      <c r="DG43" s="497"/>
      <c r="DH43" s="497"/>
      <c r="DI43" s="497"/>
      <c r="DJ43" s="497"/>
      <c r="DK43" s="497"/>
      <c r="DL43" s="497"/>
      <c r="DM43" s="497"/>
      <c r="DN43" s="497"/>
      <c r="DO43" s="497"/>
      <c r="DP43" s="497"/>
      <c r="DQ43" s="497"/>
      <c r="DR43" s="497"/>
      <c r="DS43" s="497"/>
      <c r="DT43" s="497"/>
      <c r="DU43" s="497"/>
      <c r="DV43" s="497"/>
      <c r="DW43" s="497"/>
      <c r="DX43" s="497"/>
      <c r="DY43" s="497"/>
      <c r="DZ43" s="497"/>
      <c r="EA43" s="497"/>
      <c r="EB43" s="497"/>
      <c r="EC43" s="497"/>
      <c r="ED43" s="497"/>
      <c r="EE43" s="497"/>
      <c r="EF43" s="497"/>
      <c r="EG43" s="497"/>
      <c r="EH43" s="497"/>
      <c r="EI43" s="497"/>
      <c r="EJ43" s="497"/>
      <c r="EK43" s="497"/>
      <c r="EL43" s="497"/>
      <c r="EM43" s="497"/>
      <c r="EN43" s="497"/>
      <c r="EO43" s="497"/>
      <c r="EP43" s="497"/>
      <c r="EQ43" s="497"/>
      <c r="ER43" s="497"/>
      <c r="ES43" s="497"/>
      <c r="ET43" s="497"/>
      <c r="EU43" s="497"/>
      <c r="EV43" s="497"/>
      <c r="EW43" s="497"/>
      <c r="EX43" s="497"/>
      <c r="EY43" s="497"/>
      <c r="EZ43" s="497"/>
      <c r="FA43" s="497"/>
      <c r="FB43" s="497"/>
      <c r="FC43" s="497"/>
      <c r="FD43" s="497"/>
      <c r="FE43" s="497"/>
      <c r="FF43" s="497"/>
      <c r="FG43" s="497"/>
      <c r="FH43" s="497"/>
      <c r="FI43" s="497"/>
      <c r="FJ43" s="497"/>
      <c r="FK43" s="497"/>
      <c r="FL43" s="497"/>
      <c r="FM43" s="497"/>
      <c r="FN43" s="497"/>
      <c r="FO43" s="497"/>
      <c r="FP43" s="497"/>
      <c r="FQ43" s="497"/>
      <c r="FR43" s="497"/>
      <c r="FS43" s="497"/>
      <c r="FT43" s="497"/>
      <c r="FU43" s="497"/>
      <c r="FV43" s="497"/>
      <c r="FW43" s="497"/>
      <c r="FX43" s="497"/>
      <c r="FY43" s="497"/>
      <c r="FZ43" s="497"/>
      <c r="GA43" s="497"/>
      <c r="GB43" s="497"/>
      <c r="GC43" s="497"/>
      <c r="GD43" s="497"/>
      <c r="GE43" s="497"/>
      <c r="GF43" s="497"/>
      <c r="GG43" s="497"/>
      <c r="GH43" s="497"/>
      <c r="GI43" s="497"/>
      <c r="GJ43" s="497"/>
      <c r="GK43" s="497"/>
      <c r="GL43" s="497"/>
      <c r="GM43" s="497"/>
      <c r="GN43" s="497"/>
      <c r="GO43" s="497"/>
      <c r="GP43" s="497"/>
      <c r="GQ43" s="497"/>
      <c r="GR43" s="497"/>
      <c r="GS43" s="497"/>
      <c r="GT43" s="497"/>
      <c r="GU43" s="497"/>
      <c r="GV43" s="497"/>
      <c r="GW43" s="497"/>
      <c r="GX43" s="497"/>
      <c r="GY43" s="497"/>
      <c r="GZ43" s="497"/>
      <c r="HA43" s="497"/>
      <c r="HB43" s="497"/>
      <c r="HC43" s="497"/>
      <c r="HD43" s="497"/>
      <c r="HE43" s="497"/>
      <c r="HF43" s="497"/>
      <c r="HG43" s="497"/>
      <c r="HH43" s="497"/>
      <c r="HI43" s="497"/>
      <c r="HJ43" s="497"/>
      <c r="HK43" s="497"/>
    </row>
    <row r="44" spans="2:219" s="521" customFormat="1" ht="90.75" customHeight="1" x14ac:dyDescent="0.2">
      <c r="B44" s="501" t="s">
        <v>821</v>
      </c>
      <c r="C44" s="502" t="s">
        <v>817</v>
      </c>
      <c r="D44" s="515" t="s">
        <v>1470</v>
      </c>
      <c r="E44" s="522" t="s">
        <v>1462</v>
      </c>
      <c r="F44" s="523">
        <v>2017730010055</v>
      </c>
      <c r="G44" s="524" t="s">
        <v>1463</v>
      </c>
      <c r="H44" s="515" t="s">
        <v>1470</v>
      </c>
      <c r="I44" s="506" t="s">
        <v>1471</v>
      </c>
      <c r="J44" s="507">
        <v>1</v>
      </c>
      <c r="K44" s="508" t="s">
        <v>818</v>
      </c>
      <c r="L44" s="509">
        <f t="shared" si="1"/>
        <v>0</v>
      </c>
      <c r="M44" s="512">
        <v>0</v>
      </c>
      <c r="N44" s="519">
        <v>0</v>
      </c>
      <c r="O44" s="512">
        <f t="shared" si="3"/>
        <v>0</v>
      </c>
      <c r="P44" s="512">
        <f t="shared" si="3"/>
        <v>0</v>
      </c>
      <c r="Q44" s="512">
        <f t="shared" si="3"/>
        <v>0</v>
      </c>
      <c r="R44" s="512">
        <f t="shared" si="3"/>
        <v>0</v>
      </c>
      <c r="S44" s="512">
        <f t="shared" si="3"/>
        <v>0</v>
      </c>
      <c r="T44" s="512">
        <f t="shared" si="3"/>
        <v>0</v>
      </c>
      <c r="U44" s="512">
        <f t="shared" si="3"/>
        <v>0</v>
      </c>
      <c r="V44" s="512">
        <f t="shared" si="3"/>
        <v>0</v>
      </c>
      <c r="W44" s="512">
        <f t="shared" si="3"/>
        <v>0</v>
      </c>
      <c r="X44" s="512">
        <f t="shared" si="3"/>
        <v>0</v>
      </c>
      <c r="Y44" s="512">
        <f t="shared" si="3"/>
        <v>0</v>
      </c>
      <c r="Z44" s="512">
        <f t="shared" si="3"/>
        <v>0</v>
      </c>
      <c r="AA44" s="512">
        <f t="shared" si="3"/>
        <v>0</v>
      </c>
      <c r="AB44" s="512">
        <f t="shared" si="3"/>
        <v>0</v>
      </c>
      <c r="AC44" s="512">
        <f t="shared" si="3"/>
        <v>0</v>
      </c>
      <c r="AD44" s="508" t="s">
        <v>199</v>
      </c>
      <c r="AE44" s="508" t="s">
        <v>1465</v>
      </c>
      <c r="AF44" s="513" t="s">
        <v>1405</v>
      </c>
      <c r="AG44" s="509">
        <f t="shared" si="2"/>
        <v>0</v>
      </c>
      <c r="AH44" s="512">
        <v>0</v>
      </c>
      <c r="AI44" s="520">
        <v>0</v>
      </c>
      <c r="AJ44" s="512">
        <v>0</v>
      </c>
      <c r="AK44" s="512">
        <v>0</v>
      </c>
      <c r="AL44" s="512">
        <v>0</v>
      </c>
      <c r="AM44" s="512">
        <v>0</v>
      </c>
      <c r="AN44" s="512">
        <v>0</v>
      </c>
      <c r="AO44" s="512">
        <v>0</v>
      </c>
      <c r="AP44" s="512">
        <v>0</v>
      </c>
      <c r="AQ44" s="512">
        <v>0</v>
      </c>
      <c r="AR44" s="512">
        <v>0</v>
      </c>
      <c r="AS44" s="512">
        <v>0</v>
      </c>
      <c r="AT44" s="512">
        <v>0</v>
      </c>
      <c r="AU44" s="512">
        <v>0</v>
      </c>
      <c r="AV44" s="512">
        <v>0</v>
      </c>
      <c r="AW44" s="512">
        <v>0</v>
      </c>
      <c r="AX44" s="512">
        <v>0</v>
      </c>
      <c r="AY44" s="497"/>
      <c r="AZ44" s="497"/>
      <c r="BA44" s="497"/>
      <c r="BB44" s="497"/>
      <c r="BC44" s="497"/>
      <c r="BD44" s="497"/>
      <c r="BE44" s="497"/>
      <c r="BF44" s="497"/>
      <c r="BG44" s="497"/>
      <c r="BH44" s="497"/>
      <c r="BI44" s="497"/>
      <c r="BJ44" s="497"/>
      <c r="BK44" s="497"/>
      <c r="BL44" s="497"/>
      <c r="BM44" s="497"/>
      <c r="BN44" s="497"/>
      <c r="BO44" s="497"/>
      <c r="BP44" s="497"/>
      <c r="BQ44" s="497"/>
      <c r="BR44" s="497"/>
      <c r="BS44" s="497"/>
      <c r="BT44" s="497"/>
      <c r="BU44" s="497"/>
      <c r="BV44" s="497"/>
      <c r="BW44" s="497"/>
      <c r="BX44" s="497"/>
      <c r="BY44" s="497"/>
      <c r="BZ44" s="497"/>
      <c r="CA44" s="497"/>
      <c r="CB44" s="497"/>
      <c r="CC44" s="497"/>
      <c r="CD44" s="497"/>
      <c r="CE44" s="497"/>
      <c r="CF44" s="497"/>
      <c r="CG44" s="497"/>
      <c r="CH44" s="497"/>
      <c r="CI44" s="497"/>
      <c r="CJ44" s="497"/>
      <c r="CK44" s="497"/>
      <c r="CL44" s="497"/>
      <c r="CM44" s="497"/>
      <c r="CN44" s="497"/>
      <c r="CO44" s="497"/>
      <c r="CP44" s="497"/>
      <c r="CQ44" s="497"/>
      <c r="CR44" s="497"/>
      <c r="CS44" s="497"/>
      <c r="CT44" s="497"/>
      <c r="CU44" s="497"/>
      <c r="CV44" s="497"/>
      <c r="CW44" s="497"/>
      <c r="CX44" s="497"/>
      <c r="CY44" s="497"/>
      <c r="CZ44" s="497"/>
      <c r="DA44" s="497"/>
      <c r="DB44" s="497"/>
      <c r="DC44" s="497"/>
      <c r="DD44" s="497"/>
      <c r="DE44" s="497"/>
      <c r="DF44" s="497"/>
      <c r="DG44" s="497"/>
      <c r="DH44" s="497"/>
      <c r="DI44" s="497"/>
      <c r="DJ44" s="497"/>
      <c r="DK44" s="497"/>
      <c r="DL44" s="497"/>
      <c r="DM44" s="497"/>
      <c r="DN44" s="497"/>
      <c r="DO44" s="497"/>
      <c r="DP44" s="497"/>
      <c r="DQ44" s="497"/>
      <c r="DR44" s="497"/>
      <c r="DS44" s="497"/>
      <c r="DT44" s="497"/>
      <c r="DU44" s="497"/>
      <c r="DV44" s="497"/>
      <c r="DW44" s="497"/>
      <c r="DX44" s="497"/>
      <c r="DY44" s="497"/>
      <c r="DZ44" s="497"/>
      <c r="EA44" s="497"/>
      <c r="EB44" s="497"/>
      <c r="EC44" s="497"/>
      <c r="ED44" s="497"/>
      <c r="EE44" s="497"/>
      <c r="EF44" s="497"/>
      <c r="EG44" s="497"/>
      <c r="EH44" s="497"/>
      <c r="EI44" s="497"/>
      <c r="EJ44" s="497"/>
      <c r="EK44" s="497"/>
      <c r="EL44" s="497"/>
      <c r="EM44" s="497"/>
      <c r="EN44" s="497"/>
      <c r="EO44" s="497"/>
      <c r="EP44" s="497"/>
      <c r="EQ44" s="497"/>
      <c r="ER44" s="497"/>
      <c r="ES44" s="497"/>
      <c r="ET44" s="497"/>
      <c r="EU44" s="497"/>
      <c r="EV44" s="497"/>
      <c r="EW44" s="497"/>
      <c r="EX44" s="497"/>
      <c r="EY44" s="497"/>
      <c r="EZ44" s="497"/>
      <c r="FA44" s="497"/>
      <c r="FB44" s="497"/>
      <c r="FC44" s="497"/>
      <c r="FD44" s="497"/>
      <c r="FE44" s="497"/>
      <c r="FF44" s="497"/>
      <c r="FG44" s="497"/>
      <c r="FH44" s="497"/>
      <c r="FI44" s="497"/>
      <c r="FJ44" s="497"/>
      <c r="FK44" s="497"/>
      <c r="FL44" s="497"/>
      <c r="FM44" s="497"/>
      <c r="FN44" s="497"/>
      <c r="FO44" s="497"/>
      <c r="FP44" s="497"/>
      <c r="FQ44" s="497"/>
      <c r="FR44" s="497"/>
      <c r="FS44" s="497"/>
      <c r="FT44" s="497"/>
      <c r="FU44" s="497"/>
      <c r="FV44" s="497"/>
      <c r="FW44" s="497"/>
      <c r="FX44" s="497"/>
      <c r="FY44" s="497"/>
      <c r="FZ44" s="497"/>
      <c r="GA44" s="497"/>
      <c r="GB44" s="497"/>
      <c r="GC44" s="497"/>
      <c r="GD44" s="497"/>
      <c r="GE44" s="497"/>
      <c r="GF44" s="497"/>
      <c r="GG44" s="497"/>
      <c r="GH44" s="497"/>
      <c r="GI44" s="497"/>
      <c r="GJ44" s="497"/>
      <c r="GK44" s="497"/>
      <c r="GL44" s="497"/>
      <c r="GM44" s="497"/>
      <c r="GN44" s="497"/>
      <c r="GO44" s="497"/>
      <c r="GP44" s="497"/>
      <c r="GQ44" s="497"/>
      <c r="GR44" s="497"/>
      <c r="GS44" s="497"/>
      <c r="GT44" s="497"/>
      <c r="GU44" s="497"/>
      <c r="GV44" s="497"/>
      <c r="GW44" s="497"/>
      <c r="GX44" s="497"/>
      <c r="GY44" s="497"/>
      <c r="GZ44" s="497"/>
      <c r="HA44" s="497"/>
      <c r="HB44" s="497"/>
      <c r="HC44" s="497"/>
      <c r="HD44" s="497"/>
      <c r="HE44" s="497"/>
      <c r="HF44" s="497"/>
      <c r="HG44" s="497"/>
      <c r="HH44" s="497"/>
      <c r="HI44" s="497"/>
      <c r="HJ44" s="497"/>
      <c r="HK44" s="497"/>
    </row>
    <row r="45" spans="2:219" s="521" customFormat="1" ht="90.75" customHeight="1" x14ac:dyDescent="0.2">
      <c r="B45" s="501" t="s">
        <v>821</v>
      </c>
      <c r="C45" s="502" t="s">
        <v>817</v>
      </c>
      <c r="D45" s="515" t="s">
        <v>1472</v>
      </c>
      <c r="E45" s="522" t="s">
        <v>1462</v>
      </c>
      <c r="F45" s="523">
        <v>2017730010055</v>
      </c>
      <c r="G45" s="524" t="s">
        <v>1463</v>
      </c>
      <c r="H45" s="515" t="s">
        <v>1472</v>
      </c>
      <c r="I45" s="506" t="s">
        <v>1473</v>
      </c>
      <c r="J45" s="507">
        <v>1</v>
      </c>
      <c r="K45" s="508" t="s">
        <v>818</v>
      </c>
      <c r="L45" s="509">
        <f t="shared" si="1"/>
        <v>0</v>
      </c>
      <c r="M45" s="512">
        <v>0</v>
      </c>
      <c r="N45" s="519">
        <v>0</v>
      </c>
      <c r="O45" s="512">
        <f t="shared" si="3"/>
        <v>0</v>
      </c>
      <c r="P45" s="512">
        <f t="shared" si="3"/>
        <v>0</v>
      </c>
      <c r="Q45" s="512">
        <f t="shared" si="3"/>
        <v>0</v>
      </c>
      <c r="R45" s="512">
        <f t="shared" si="3"/>
        <v>0</v>
      </c>
      <c r="S45" s="512">
        <f t="shared" si="3"/>
        <v>0</v>
      </c>
      <c r="T45" s="512">
        <f t="shared" si="3"/>
        <v>0</v>
      </c>
      <c r="U45" s="512">
        <f t="shared" si="3"/>
        <v>0</v>
      </c>
      <c r="V45" s="512">
        <f t="shared" si="3"/>
        <v>0</v>
      </c>
      <c r="W45" s="512">
        <f t="shared" si="3"/>
        <v>0</v>
      </c>
      <c r="X45" s="512">
        <f t="shared" si="3"/>
        <v>0</v>
      </c>
      <c r="Y45" s="512">
        <f t="shared" si="3"/>
        <v>0</v>
      </c>
      <c r="Z45" s="512">
        <f t="shared" si="3"/>
        <v>0</v>
      </c>
      <c r="AA45" s="512">
        <f t="shared" si="3"/>
        <v>0</v>
      </c>
      <c r="AB45" s="512">
        <f t="shared" si="3"/>
        <v>0</v>
      </c>
      <c r="AC45" s="512">
        <f t="shared" si="3"/>
        <v>0</v>
      </c>
      <c r="AD45" s="508" t="s">
        <v>199</v>
      </c>
      <c r="AE45" s="508" t="s">
        <v>1465</v>
      </c>
      <c r="AF45" s="513" t="s">
        <v>1405</v>
      </c>
      <c r="AG45" s="509">
        <f t="shared" si="2"/>
        <v>426683</v>
      </c>
      <c r="AH45" s="512">
        <v>0</v>
      </c>
      <c r="AI45" s="519">
        <v>426683</v>
      </c>
      <c r="AJ45" s="512">
        <v>0</v>
      </c>
      <c r="AK45" s="512">
        <v>0</v>
      </c>
      <c r="AL45" s="512">
        <v>0</v>
      </c>
      <c r="AM45" s="512">
        <v>0</v>
      </c>
      <c r="AN45" s="512">
        <v>0</v>
      </c>
      <c r="AO45" s="512">
        <v>0</v>
      </c>
      <c r="AP45" s="512">
        <v>0</v>
      </c>
      <c r="AQ45" s="512">
        <v>0</v>
      </c>
      <c r="AR45" s="512">
        <v>0</v>
      </c>
      <c r="AS45" s="512">
        <v>0</v>
      </c>
      <c r="AT45" s="512">
        <v>0</v>
      </c>
      <c r="AU45" s="512">
        <v>0</v>
      </c>
      <c r="AV45" s="512">
        <v>0</v>
      </c>
      <c r="AW45" s="512">
        <v>0</v>
      </c>
      <c r="AX45" s="512">
        <v>0</v>
      </c>
      <c r="AY45" s="497"/>
      <c r="AZ45" s="497"/>
      <c r="BA45" s="497"/>
      <c r="BB45" s="497"/>
      <c r="BC45" s="497"/>
      <c r="BD45" s="497"/>
      <c r="BE45" s="497"/>
      <c r="BF45" s="497"/>
      <c r="BG45" s="497"/>
      <c r="BH45" s="497"/>
      <c r="BI45" s="497"/>
      <c r="BJ45" s="497"/>
      <c r="BK45" s="497"/>
      <c r="BL45" s="497"/>
      <c r="BM45" s="497"/>
      <c r="BN45" s="497"/>
      <c r="BO45" s="497"/>
      <c r="BP45" s="497"/>
      <c r="BQ45" s="497"/>
      <c r="BR45" s="497"/>
      <c r="BS45" s="497"/>
      <c r="BT45" s="497"/>
      <c r="BU45" s="497"/>
      <c r="BV45" s="497"/>
      <c r="BW45" s="497"/>
      <c r="BX45" s="497"/>
      <c r="BY45" s="497"/>
      <c r="BZ45" s="497"/>
      <c r="CA45" s="497"/>
      <c r="CB45" s="497"/>
      <c r="CC45" s="497"/>
      <c r="CD45" s="497"/>
      <c r="CE45" s="497"/>
      <c r="CF45" s="497"/>
      <c r="CG45" s="497"/>
      <c r="CH45" s="497"/>
      <c r="CI45" s="497"/>
      <c r="CJ45" s="497"/>
      <c r="CK45" s="497"/>
      <c r="CL45" s="497"/>
      <c r="CM45" s="497"/>
      <c r="CN45" s="497"/>
      <c r="CO45" s="497"/>
      <c r="CP45" s="497"/>
      <c r="CQ45" s="497"/>
      <c r="CR45" s="497"/>
      <c r="CS45" s="497"/>
      <c r="CT45" s="497"/>
      <c r="CU45" s="497"/>
      <c r="CV45" s="497"/>
      <c r="CW45" s="497"/>
      <c r="CX45" s="497"/>
      <c r="CY45" s="497"/>
      <c r="CZ45" s="497"/>
      <c r="DA45" s="497"/>
      <c r="DB45" s="497"/>
      <c r="DC45" s="497"/>
      <c r="DD45" s="497"/>
      <c r="DE45" s="497"/>
      <c r="DF45" s="497"/>
      <c r="DG45" s="497"/>
      <c r="DH45" s="497"/>
      <c r="DI45" s="497"/>
      <c r="DJ45" s="497"/>
      <c r="DK45" s="497"/>
      <c r="DL45" s="497"/>
      <c r="DM45" s="497"/>
      <c r="DN45" s="497"/>
      <c r="DO45" s="497"/>
      <c r="DP45" s="497"/>
      <c r="DQ45" s="497"/>
      <c r="DR45" s="497"/>
      <c r="DS45" s="497"/>
      <c r="DT45" s="497"/>
      <c r="DU45" s="497"/>
      <c r="DV45" s="497"/>
      <c r="DW45" s="497"/>
      <c r="DX45" s="497"/>
      <c r="DY45" s="497"/>
      <c r="DZ45" s="497"/>
      <c r="EA45" s="497"/>
      <c r="EB45" s="497"/>
      <c r="EC45" s="497"/>
      <c r="ED45" s="497"/>
      <c r="EE45" s="497"/>
      <c r="EF45" s="497"/>
      <c r="EG45" s="497"/>
      <c r="EH45" s="497"/>
      <c r="EI45" s="497"/>
      <c r="EJ45" s="497"/>
      <c r="EK45" s="497"/>
      <c r="EL45" s="497"/>
      <c r="EM45" s="497"/>
      <c r="EN45" s="497"/>
      <c r="EO45" s="497"/>
      <c r="EP45" s="497"/>
      <c r="EQ45" s="497"/>
      <c r="ER45" s="497"/>
      <c r="ES45" s="497"/>
      <c r="ET45" s="497"/>
      <c r="EU45" s="497"/>
      <c r="EV45" s="497"/>
      <c r="EW45" s="497"/>
      <c r="EX45" s="497"/>
      <c r="EY45" s="497"/>
      <c r="EZ45" s="497"/>
      <c r="FA45" s="497"/>
      <c r="FB45" s="497"/>
      <c r="FC45" s="497"/>
      <c r="FD45" s="497"/>
      <c r="FE45" s="497"/>
      <c r="FF45" s="497"/>
      <c r="FG45" s="497"/>
      <c r="FH45" s="497"/>
      <c r="FI45" s="497"/>
      <c r="FJ45" s="497"/>
      <c r="FK45" s="497"/>
      <c r="FL45" s="497"/>
      <c r="FM45" s="497"/>
      <c r="FN45" s="497"/>
      <c r="FO45" s="497"/>
      <c r="FP45" s="497"/>
      <c r="FQ45" s="497"/>
      <c r="FR45" s="497"/>
      <c r="FS45" s="497"/>
      <c r="FT45" s="497"/>
      <c r="FU45" s="497"/>
      <c r="FV45" s="497"/>
      <c r="FW45" s="497"/>
      <c r="FX45" s="497"/>
      <c r="FY45" s="497"/>
      <c r="FZ45" s="497"/>
      <c r="GA45" s="497"/>
      <c r="GB45" s="497"/>
      <c r="GC45" s="497"/>
      <c r="GD45" s="497"/>
      <c r="GE45" s="497"/>
      <c r="GF45" s="497"/>
      <c r="GG45" s="497"/>
      <c r="GH45" s="497"/>
      <c r="GI45" s="497"/>
      <c r="GJ45" s="497"/>
      <c r="GK45" s="497"/>
      <c r="GL45" s="497"/>
      <c r="GM45" s="497"/>
      <c r="GN45" s="497"/>
      <c r="GO45" s="497"/>
      <c r="GP45" s="497"/>
      <c r="GQ45" s="497"/>
      <c r="GR45" s="497"/>
      <c r="GS45" s="497"/>
      <c r="GT45" s="497"/>
      <c r="GU45" s="497"/>
      <c r="GV45" s="497"/>
      <c r="GW45" s="497"/>
      <c r="GX45" s="497"/>
      <c r="GY45" s="497"/>
      <c r="GZ45" s="497"/>
      <c r="HA45" s="497"/>
      <c r="HB45" s="497"/>
      <c r="HC45" s="497"/>
      <c r="HD45" s="497"/>
      <c r="HE45" s="497"/>
      <c r="HF45" s="497"/>
      <c r="HG45" s="497"/>
      <c r="HH45" s="497"/>
      <c r="HI45" s="497"/>
      <c r="HJ45" s="497"/>
      <c r="HK45" s="497"/>
    </row>
    <row r="46" spans="2:219" s="541" customFormat="1" ht="33.950000000000003" customHeight="1" x14ac:dyDescent="0.2">
      <c r="B46" s="526"/>
      <c r="C46" s="526"/>
      <c r="D46" s="527"/>
      <c r="E46" s="528"/>
      <c r="F46" s="529"/>
      <c r="G46" s="530"/>
      <c r="H46" s="530"/>
      <c r="I46" s="531"/>
      <c r="J46" s="532"/>
      <c r="K46" s="526"/>
      <c r="L46" s="533">
        <f>SUM(L15:L45)</f>
        <v>8025683</v>
      </c>
      <c r="M46" s="533">
        <f t="shared" ref="M46:AC46" si="4">SUM(M15:M45)</f>
        <v>7029683</v>
      </c>
      <c r="N46" s="533">
        <f t="shared" si="4"/>
        <v>996000</v>
      </c>
      <c r="O46" s="533">
        <f t="shared" si="4"/>
        <v>0</v>
      </c>
      <c r="P46" s="533">
        <f t="shared" si="4"/>
        <v>0</v>
      </c>
      <c r="Q46" s="533">
        <f t="shared" si="4"/>
        <v>0</v>
      </c>
      <c r="R46" s="533">
        <f t="shared" si="4"/>
        <v>0</v>
      </c>
      <c r="S46" s="533">
        <f t="shared" si="4"/>
        <v>0</v>
      </c>
      <c r="T46" s="533">
        <f t="shared" si="4"/>
        <v>0</v>
      </c>
      <c r="U46" s="533">
        <f t="shared" si="4"/>
        <v>0</v>
      </c>
      <c r="V46" s="533">
        <f t="shared" si="4"/>
        <v>0</v>
      </c>
      <c r="W46" s="533">
        <f t="shared" si="4"/>
        <v>0</v>
      </c>
      <c r="X46" s="533">
        <f t="shared" si="4"/>
        <v>0</v>
      </c>
      <c r="Y46" s="533">
        <f t="shared" si="4"/>
        <v>0</v>
      </c>
      <c r="Z46" s="533">
        <f t="shared" si="4"/>
        <v>0</v>
      </c>
      <c r="AA46" s="533">
        <f t="shared" si="4"/>
        <v>0</v>
      </c>
      <c r="AB46" s="533">
        <f t="shared" si="4"/>
        <v>0</v>
      </c>
      <c r="AC46" s="533">
        <f t="shared" si="4"/>
        <v>0</v>
      </c>
      <c r="AD46" s="526"/>
      <c r="AE46" s="526"/>
      <c r="AF46" s="534"/>
      <c r="AG46" s="535">
        <f>SUM(AG15:AG45)</f>
        <v>3780839.466</v>
      </c>
      <c r="AH46" s="536">
        <f t="shared" ref="AH46:AI46" si="5">SUM(AH15:AH45)</f>
        <v>3274956.466</v>
      </c>
      <c r="AI46" s="536">
        <f t="shared" si="5"/>
        <v>505883</v>
      </c>
      <c r="AJ46" s="537"/>
      <c r="AK46" s="537"/>
      <c r="AL46" s="538"/>
      <c r="AM46" s="539"/>
      <c r="AN46" s="539"/>
      <c r="AO46" s="539"/>
      <c r="AP46" s="539"/>
      <c r="AQ46" s="539"/>
      <c r="AR46" s="539"/>
      <c r="AS46" s="539"/>
      <c r="AT46" s="539"/>
      <c r="AU46" s="539"/>
      <c r="AV46" s="539"/>
      <c r="AW46" s="539"/>
      <c r="AX46" s="538"/>
      <c r="AY46" s="540"/>
      <c r="AZ46" s="540"/>
      <c r="BA46" s="540"/>
      <c r="BB46" s="540"/>
      <c r="BC46" s="540"/>
      <c r="BD46" s="540"/>
      <c r="BE46" s="540"/>
      <c r="BF46" s="540"/>
      <c r="BG46" s="540"/>
      <c r="BH46" s="540"/>
      <c r="BI46" s="540"/>
      <c r="BJ46" s="540"/>
      <c r="BK46" s="540"/>
      <c r="BL46" s="540"/>
      <c r="BM46" s="540"/>
      <c r="BN46" s="540"/>
      <c r="BO46" s="540"/>
      <c r="BP46" s="540"/>
      <c r="BQ46" s="540"/>
      <c r="BR46" s="540"/>
      <c r="BS46" s="540"/>
      <c r="BT46" s="540"/>
      <c r="BU46" s="540"/>
      <c r="BV46" s="540"/>
      <c r="BW46" s="540"/>
      <c r="BX46" s="540"/>
      <c r="BY46" s="540"/>
      <c r="BZ46" s="540"/>
      <c r="CA46" s="540"/>
      <c r="CB46" s="540"/>
      <c r="CC46" s="540"/>
      <c r="CD46" s="540"/>
      <c r="CE46" s="540"/>
      <c r="CF46" s="540"/>
      <c r="CG46" s="540"/>
      <c r="CH46" s="540"/>
      <c r="CI46" s="540"/>
      <c r="CJ46" s="540"/>
      <c r="CK46" s="540"/>
      <c r="CL46" s="540"/>
      <c r="CM46" s="540"/>
      <c r="CN46" s="540"/>
      <c r="CO46" s="540"/>
      <c r="CP46" s="540"/>
      <c r="CQ46" s="540"/>
      <c r="CR46" s="540"/>
      <c r="CS46" s="540"/>
      <c r="CT46" s="540"/>
      <c r="CU46" s="540"/>
      <c r="CV46" s="540"/>
      <c r="CW46" s="540"/>
      <c r="CX46" s="540"/>
      <c r="CY46" s="540"/>
      <c r="CZ46" s="540"/>
      <c r="DA46" s="540"/>
      <c r="DB46" s="540"/>
      <c r="DC46" s="540"/>
      <c r="DD46" s="540"/>
      <c r="DE46" s="540"/>
      <c r="DF46" s="540"/>
      <c r="DG46" s="540"/>
      <c r="DH46" s="540"/>
      <c r="DI46" s="540"/>
      <c r="DJ46" s="540"/>
      <c r="DK46" s="540"/>
      <c r="DL46" s="540"/>
      <c r="DM46" s="540"/>
      <c r="DN46" s="540"/>
      <c r="DO46" s="540"/>
      <c r="DP46" s="540"/>
      <c r="DQ46" s="540"/>
      <c r="DR46" s="540"/>
      <c r="DS46" s="540"/>
      <c r="DT46" s="540"/>
      <c r="DU46" s="540"/>
      <c r="DV46" s="540"/>
      <c r="DW46" s="540"/>
      <c r="DX46" s="540"/>
      <c r="DY46" s="540"/>
      <c r="DZ46" s="540"/>
      <c r="EA46" s="540"/>
      <c r="EB46" s="540"/>
      <c r="EC46" s="540"/>
      <c r="ED46" s="540"/>
      <c r="EE46" s="540"/>
      <c r="EF46" s="540"/>
      <c r="EG46" s="540"/>
      <c r="EH46" s="540"/>
      <c r="EI46" s="540"/>
      <c r="EJ46" s="540"/>
      <c r="EK46" s="540"/>
      <c r="EL46" s="540"/>
      <c r="EM46" s="540"/>
      <c r="EN46" s="540"/>
      <c r="EO46" s="540"/>
      <c r="EP46" s="540"/>
      <c r="EQ46" s="540"/>
      <c r="ER46" s="540"/>
      <c r="ES46" s="540"/>
      <c r="ET46" s="540"/>
      <c r="EU46" s="540"/>
      <c r="EV46" s="540"/>
      <c r="EW46" s="540"/>
      <c r="EX46" s="540"/>
      <c r="EY46" s="540"/>
      <c r="EZ46" s="540"/>
      <c r="FA46" s="540"/>
      <c r="FB46" s="540"/>
      <c r="FC46" s="540"/>
      <c r="FD46" s="540"/>
      <c r="FE46" s="540"/>
      <c r="FF46" s="540"/>
      <c r="FG46" s="540"/>
      <c r="FH46" s="540"/>
      <c r="FI46" s="540"/>
      <c r="FJ46" s="540"/>
      <c r="FK46" s="540"/>
      <c r="FL46" s="540"/>
      <c r="FM46" s="540"/>
      <c r="FN46" s="540"/>
      <c r="FO46" s="540"/>
      <c r="FP46" s="540"/>
      <c r="FQ46" s="540"/>
      <c r="FR46" s="540"/>
      <c r="FS46" s="540"/>
      <c r="FT46" s="540"/>
      <c r="FU46" s="540"/>
      <c r="FV46" s="540"/>
      <c r="FW46" s="540"/>
      <c r="FX46" s="540"/>
      <c r="FY46" s="540"/>
      <c r="FZ46" s="540"/>
      <c r="GA46" s="540"/>
      <c r="GB46" s="540"/>
      <c r="GC46" s="540"/>
      <c r="GD46" s="540"/>
      <c r="GE46" s="540"/>
      <c r="GF46" s="540"/>
      <c r="GG46" s="540"/>
      <c r="GH46" s="540"/>
      <c r="GI46" s="540"/>
      <c r="GJ46" s="540"/>
      <c r="GK46" s="540"/>
      <c r="GL46" s="540"/>
      <c r="GM46" s="540"/>
      <c r="GN46" s="540"/>
      <c r="GO46" s="540"/>
      <c r="GP46" s="540"/>
      <c r="GQ46" s="540"/>
      <c r="GR46" s="540"/>
      <c r="GS46" s="540"/>
      <c r="GT46" s="540"/>
      <c r="GU46" s="540"/>
      <c r="GV46" s="540"/>
      <c r="GW46" s="540"/>
      <c r="GX46" s="540"/>
      <c r="GY46" s="540"/>
      <c r="GZ46" s="540"/>
      <c r="HA46" s="540"/>
      <c r="HB46" s="540"/>
      <c r="HC46" s="540"/>
      <c r="HD46" s="540"/>
      <c r="HE46" s="540"/>
      <c r="HF46" s="540"/>
      <c r="HG46" s="540"/>
      <c r="HH46" s="540"/>
      <c r="HI46" s="540"/>
      <c r="HJ46" s="540"/>
      <c r="HK46" s="540"/>
    </row>
  </sheetData>
  <mergeCells count="36"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Y80"/>
  <sheetViews>
    <sheetView topLeftCell="AD22" zoomScale="73" zoomScaleNormal="73" workbookViewId="0">
      <selection activeCell="B15" sqref="B15:AX24"/>
    </sheetView>
  </sheetViews>
  <sheetFormatPr baseColWidth="10" defaultRowHeight="12.75" x14ac:dyDescent="0.2"/>
  <cols>
    <col min="1" max="1" width="2.5703125" style="14" customWidth="1"/>
    <col min="2" max="2" width="6.42578125" style="16" customWidth="1"/>
    <col min="3" max="3" width="12.7109375" style="16" customWidth="1"/>
    <col min="4" max="4" width="9.28515625" style="16" customWidth="1"/>
    <col min="5" max="5" width="12.140625" style="16" customWidth="1"/>
    <col min="6" max="6" width="23" style="16" hidden="1" customWidth="1"/>
    <col min="7" max="7" width="22.7109375" style="42" customWidth="1"/>
    <col min="8" max="8" width="13.28515625" style="15" customWidth="1"/>
    <col min="9" max="9" width="28.7109375" style="42" bestFit="1" customWidth="1"/>
    <col min="10" max="10" width="11.85546875" style="16" customWidth="1"/>
    <col min="11" max="11" width="19.42578125" style="16" customWidth="1"/>
    <col min="12" max="12" width="18.140625" style="16" customWidth="1"/>
    <col min="13" max="13" width="17" style="16" customWidth="1"/>
    <col min="14" max="14" width="24.5703125" style="16" customWidth="1"/>
    <col min="15" max="15" width="14.140625" style="14" customWidth="1"/>
    <col min="16" max="16" width="9.7109375" style="14" customWidth="1"/>
    <col min="17" max="17" width="10.5703125" style="16" customWidth="1"/>
    <col min="18" max="18" width="11.28515625" style="16" customWidth="1"/>
    <col min="19" max="19" width="8.7109375" style="16" customWidth="1"/>
    <col min="20" max="20" width="8.7109375" style="14" customWidth="1"/>
    <col min="21" max="21" width="7.140625" style="16" customWidth="1"/>
    <col min="22" max="22" width="7.85546875" style="16" customWidth="1"/>
    <col min="23" max="23" width="14.7109375" style="16" customWidth="1"/>
    <col min="24" max="24" width="10" style="14" customWidth="1"/>
    <col min="25" max="25" width="7" style="14" customWidth="1"/>
    <col min="26" max="26" width="6" style="16" customWidth="1"/>
    <col min="27" max="27" width="6.7109375" style="16" customWidth="1"/>
    <col min="28" max="28" width="10.5703125" style="16" customWidth="1"/>
    <col min="29" max="29" width="11.85546875" style="16" customWidth="1"/>
    <col min="30" max="30" width="11" style="16" customWidth="1"/>
    <col min="31" max="31" width="12.28515625" style="16" customWidth="1"/>
    <col min="32" max="32" width="14.85546875" style="16" customWidth="1"/>
    <col min="33" max="33" width="18.85546875" style="14" customWidth="1"/>
    <col min="34" max="35" width="11.42578125" style="16"/>
    <col min="36" max="37" width="11.42578125" style="14"/>
    <col min="38" max="40" width="11.42578125" style="16"/>
    <col min="41" max="41" width="11.42578125" style="14"/>
    <col min="42" max="44" width="11.42578125" style="16"/>
    <col min="45" max="46" width="11.42578125" style="14"/>
    <col min="47" max="16384" width="11.42578125" style="16"/>
  </cols>
  <sheetData>
    <row r="2" spans="1:51" x14ac:dyDescent="0.2">
      <c r="B2" s="14"/>
      <c r="C2" s="14"/>
      <c r="D2" s="14"/>
      <c r="E2" s="14"/>
      <c r="F2" s="14"/>
      <c r="G2" s="15"/>
      <c r="I2" s="15"/>
      <c r="J2" s="14"/>
      <c r="K2" s="14"/>
      <c r="L2" s="14"/>
      <c r="M2" s="14"/>
      <c r="N2" s="14"/>
      <c r="Q2" s="14"/>
      <c r="R2" s="14"/>
      <c r="S2" s="14"/>
      <c r="U2" s="14"/>
      <c r="V2" s="14"/>
      <c r="W2" s="14"/>
      <c r="Z2" s="14"/>
      <c r="AA2" s="14"/>
      <c r="AB2" s="14"/>
      <c r="AC2" s="14"/>
      <c r="AD2" s="14"/>
      <c r="AE2" s="14"/>
      <c r="AF2" s="14"/>
      <c r="AH2" s="14"/>
    </row>
    <row r="3" spans="1:51" x14ac:dyDescent="0.2">
      <c r="B3" s="14"/>
      <c r="C3" s="14"/>
      <c r="D3" s="14"/>
      <c r="E3" s="14"/>
      <c r="F3" s="14"/>
      <c r="G3" s="15"/>
      <c r="I3" s="15"/>
      <c r="J3" s="14"/>
      <c r="K3" s="14"/>
      <c r="L3" s="14"/>
      <c r="M3" s="14"/>
      <c r="N3" s="14"/>
      <c r="Q3" s="14"/>
      <c r="R3" s="14"/>
      <c r="S3" s="14"/>
      <c r="U3" s="14"/>
      <c r="V3" s="14"/>
      <c r="W3" s="14"/>
      <c r="Z3" s="14"/>
      <c r="AA3" s="14"/>
      <c r="AB3" s="14"/>
      <c r="AC3" s="14"/>
      <c r="AD3" s="14"/>
      <c r="AE3" s="14"/>
      <c r="AF3" s="14"/>
      <c r="AH3" s="14"/>
    </row>
    <row r="4" spans="1:51" x14ac:dyDescent="0.2">
      <c r="B4" s="14"/>
      <c r="C4" s="14"/>
      <c r="D4" s="14"/>
      <c r="E4" s="14"/>
      <c r="F4" s="14"/>
      <c r="G4" s="15"/>
      <c r="I4" s="15"/>
      <c r="J4" s="14"/>
      <c r="K4" s="14"/>
      <c r="L4" s="14"/>
      <c r="M4" s="14"/>
      <c r="N4" s="14"/>
      <c r="Q4" s="14"/>
      <c r="R4" s="14"/>
      <c r="S4" s="14"/>
      <c r="U4" s="14"/>
      <c r="V4" s="14"/>
      <c r="W4" s="14"/>
      <c r="Z4" s="14"/>
      <c r="AA4" s="14"/>
      <c r="AB4" s="14"/>
      <c r="AC4" s="14"/>
      <c r="AD4" s="14"/>
      <c r="AE4" s="14"/>
      <c r="AF4" s="14"/>
      <c r="AH4" s="14"/>
    </row>
    <row r="5" spans="1:51" x14ac:dyDescent="0.2">
      <c r="B5" s="14"/>
      <c r="C5" s="14"/>
      <c r="D5" s="14"/>
      <c r="E5" s="14"/>
      <c r="F5" s="14"/>
      <c r="G5" s="15"/>
      <c r="I5" s="15"/>
      <c r="J5" s="14"/>
      <c r="K5" s="14"/>
      <c r="L5" s="14"/>
      <c r="M5" s="14"/>
      <c r="N5" s="14"/>
      <c r="Q5" s="14"/>
      <c r="R5" s="14"/>
      <c r="S5" s="14"/>
      <c r="U5" s="14"/>
      <c r="V5" s="14"/>
      <c r="W5" s="14"/>
      <c r="Z5" s="14"/>
      <c r="AA5" s="14"/>
      <c r="AB5" s="14"/>
      <c r="AC5" s="14"/>
      <c r="AD5" s="14"/>
      <c r="AE5" s="14"/>
      <c r="AF5" s="14"/>
      <c r="AH5" s="14"/>
    </row>
    <row r="6" spans="1:51" x14ac:dyDescent="0.2">
      <c r="B6" s="14"/>
      <c r="C6" s="14"/>
      <c r="D6" s="14"/>
      <c r="E6" s="14"/>
      <c r="F6" s="14"/>
      <c r="G6" s="15"/>
      <c r="I6" s="15"/>
      <c r="J6" s="14"/>
      <c r="K6" s="14"/>
      <c r="L6" s="14"/>
      <c r="M6" s="14"/>
      <c r="N6" s="14"/>
      <c r="Q6" s="14"/>
      <c r="R6" s="14"/>
      <c r="S6" s="14"/>
      <c r="U6" s="14"/>
      <c r="V6" s="14"/>
      <c r="W6" s="14"/>
      <c r="Z6" s="14"/>
      <c r="AA6" s="14"/>
      <c r="AB6" s="14"/>
      <c r="AC6" s="14"/>
      <c r="AD6" s="14"/>
      <c r="AE6" s="14"/>
      <c r="AF6" s="14"/>
      <c r="AH6" s="14"/>
    </row>
    <row r="7" spans="1:51" x14ac:dyDescent="0.2">
      <c r="B7" s="14"/>
      <c r="C7" s="14"/>
      <c r="D7" s="14"/>
      <c r="E7" s="14"/>
      <c r="F7" s="14"/>
      <c r="G7" s="15"/>
      <c r="I7" s="15"/>
      <c r="J7" s="14"/>
      <c r="K7" s="14"/>
      <c r="L7" s="14"/>
      <c r="M7" s="14"/>
      <c r="N7" s="14"/>
      <c r="Q7" s="14"/>
      <c r="R7" s="14"/>
      <c r="S7" s="14"/>
      <c r="U7" s="14"/>
      <c r="V7" s="14"/>
      <c r="W7" s="14"/>
      <c r="Z7" s="14"/>
      <c r="AA7" s="14"/>
      <c r="AB7" s="14"/>
      <c r="AC7" s="14"/>
      <c r="AD7" s="14"/>
      <c r="AE7" s="14"/>
      <c r="AF7" s="14"/>
      <c r="AH7" s="14"/>
    </row>
    <row r="8" spans="1:51" ht="12.75" customHeight="1" x14ac:dyDescent="0.2">
      <c r="B8" s="17"/>
      <c r="C8" s="641" t="s">
        <v>0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223"/>
      <c r="AE8" s="223"/>
      <c r="AF8" s="17"/>
      <c r="AG8" s="18"/>
      <c r="AH8" s="19"/>
      <c r="AI8" s="19"/>
      <c r="AJ8" s="18"/>
      <c r="AK8" s="18"/>
      <c r="AL8" s="19"/>
      <c r="AM8" s="19"/>
      <c r="AN8" s="19"/>
      <c r="AO8" s="18"/>
      <c r="AP8" s="19"/>
    </row>
    <row r="9" spans="1:51" ht="12.75" customHeight="1" x14ac:dyDescent="0.2">
      <c r="B9" s="17"/>
      <c r="C9" s="641" t="s">
        <v>1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223"/>
      <c r="AE9" s="223"/>
      <c r="AF9" s="17"/>
      <c r="AG9" s="18"/>
      <c r="AH9" s="19"/>
      <c r="AI9" s="19"/>
      <c r="AJ9" s="18"/>
      <c r="AK9" s="18"/>
      <c r="AL9" s="19"/>
      <c r="AM9" s="19"/>
      <c r="AN9" s="19"/>
      <c r="AO9" s="18"/>
      <c r="AP9" s="19"/>
    </row>
    <row r="10" spans="1:51" x14ac:dyDescent="0.2">
      <c r="B10" s="17"/>
      <c r="C10" s="223"/>
      <c r="D10" s="223"/>
      <c r="E10" s="223"/>
      <c r="F10" s="223"/>
      <c r="G10" s="20"/>
      <c r="H10" s="20"/>
      <c r="I10" s="20"/>
      <c r="J10" s="223"/>
      <c r="K10" s="223"/>
      <c r="L10" s="6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17"/>
      <c r="AG10" s="21"/>
      <c r="AH10" s="21"/>
    </row>
    <row r="11" spans="1:51" ht="45" customHeight="1" x14ac:dyDescent="0.2">
      <c r="B11" s="17"/>
      <c r="C11" s="642" t="s">
        <v>1051</v>
      </c>
      <c r="D11" s="642"/>
      <c r="E11" s="642"/>
      <c r="F11" s="22" t="s">
        <v>1052</v>
      </c>
      <c r="G11" s="22" t="s">
        <v>1053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7"/>
      <c r="AG11" s="21"/>
      <c r="AH11" s="21"/>
    </row>
    <row r="12" spans="1:51" ht="27.75" customHeight="1" x14ac:dyDescent="0.2">
      <c r="B12" s="643" t="s">
        <v>2</v>
      </c>
      <c r="C12" s="644"/>
      <c r="D12" s="644"/>
      <c r="E12" s="644"/>
      <c r="F12" s="644"/>
      <c r="G12" s="644"/>
      <c r="H12" s="230"/>
      <c r="I12" s="230"/>
      <c r="J12" s="23"/>
      <c r="K12" s="639" t="s">
        <v>3</v>
      </c>
      <c r="L12" s="636" t="s">
        <v>4</v>
      </c>
      <c r="M12" s="634" t="s">
        <v>38</v>
      </c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4" t="s">
        <v>5</v>
      </c>
      <c r="AE12" s="635"/>
      <c r="AF12" s="635"/>
      <c r="AG12" s="636" t="s">
        <v>35</v>
      </c>
      <c r="AH12" s="634" t="s">
        <v>36</v>
      </c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35"/>
      <c r="AY12" s="14"/>
    </row>
    <row r="13" spans="1:51" ht="28.5" customHeight="1" x14ac:dyDescent="0.2">
      <c r="B13" s="625" t="s">
        <v>6</v>
      </c>
      <c r="C13" s="639" t="s">
        <v>7</v>
      </c>
      <c r="D13" s="625" t="s">
        <v>6</v>
      </c>
      <c r="E13" s="639" t="s">
        <v>8</v>
      </c>
      <c r="F13" s="625" t="s">
        <v>6</v>
      </c>
      <c r="G13" s="639" t="s">
        <v>9</v>
      </c>
      <c r="H13" s="625" t="s">
        <v>32</v>
      </c>
      <c r="I13" s="646" t="s">
        <v>10</v>
      </c>
      <c r="J13" s="646" t="s">
        <v>11</v>
      </c>
      <c r="K13" s="645"/>
      <c r="L13" s="637"/>
      <c r="M13" s="629" t="s">
        <v>12</v>
      </c>
      <c r="N13" s="630"/>
      <c r="O13" s="629" t="s">
        <v>31</v>
      </c>
      <c r="P13" s="630"/>
      <c r="Q13" s="631" t="s">
        <v>13</v>
      </c>
      <c r="R13" s="632"/>
      <c r="S13" s="632"/>
      <c r="T13" s="632"/>
      <c r="U13" s="632"/>
      <c r="V13" s="632"/>
      <c r="W13" s="632"/>
      <c r="X13" s="633"/>
      <c r="Y13" s="222"/>
      <c r="Z13" s="625" t="s">
        <v>14</v>
      </c>
      <c r="AA13" s="625" t="s">
        <v>15</v>
      </c>
      <c r="AB13" s="625" t="s">
        <v>16</v>
      </c>
      <c r="AC13" s="625" t="s">
        <v>17</v>
      </c>
      <c r="AD13" s="625" t="s">
        <v>18</v>
      </c>
      <c r="AE13" s="625" t="s">
        <v>19</v>
      </c>
      <c r="AF13" s="627" t="s">
        <v>20</v>
      </c>
      <c r="AG13" s="637"/>
      <c r="AH13" s="629" t="s">
        <v>12</v>
      </c>
      <c r="AI13" s="630"/>
      <c r="AJ13" s="629" t="s">
        <v>31</v>
      </c>
      <c r="AK13" s="630"/>
      <c r="AL13" s="631" t="s">
        <v>13</v>
      </c>
      <c r="AM13" s="632"/>
      <c r="AN13" s="632"/>
      <c r="AO13" s="632"/>
      <c r="AP13" s="632"/>
      <c r="AQ13" s="632"/>
      <c r="AR13" s="632"/>
      <c r="AS13" s="633"/>
      <c r="AT13" s="222"/>
      <c r="AU13" s="625" t="s">
        <v>14</v>
      </c>
      <c r="AV13" s="625" t="s">
        <v>15</v>
      </c>
      <c r="AW13" s="625" t="s">
        <v>16</v>
      </c>
      <c r="AX13" s="625" t="s">
        <v>17</v>
      </c>
    </row>
    <row r="14" spans="1:51" ht="78.75" customHeight="1" thickBot="1" x14ac:dyDescent="0.25">
      <c r="B14" s="626"/>
      <c r="C14" s="640"/>
      <c r="D14" s="626"/>
      <c r="E14" s="640"/>
      <c r="F14" s="626"/>
      <c r="G14" s="640"/>
      <c r="H14" s="626"/>
      <c r="I14" s="647"/>
      <c r="J14" s="647"/>
      <c r="K14" s="640"/>
      <c r="L14" s="638"/>
      <c r="M14" s="226" t="s">
        <v>21</v>
      </c>
      <c r="N14" s="226" t="s">
        <v>22</v>
      </c>
      <c r="O14" s="226" t="s">
        <v>33</v>
      </c>
      <c r="P14" s="226" t="s">
        <v>34</v>
      </c>
      <c r="Q14" s="226" t="s">
        <v>23</v>
      </c>
      <c r="R14" s="226" t="s">
        <v>24</v>
      </c>
      <c r="S14" s="226" t="s">
        <v>25</v>
      </c>
      <c r="T14" s="226" t="s">
        <v>29</v>
      </c>
      <c r="U14" s="226" t="s">
        <v>26</v>
      </c>
      <c r="V14" s="226" t="s">
        <v>27</v>
      </c>
      <c r="W14" s="226" t="s">
        <v>28</v>
      </c>
      <c r="X14" s="226" t="s">
        <v>30</v>
      </c>
      <c r="Y14" s="226" t="s">
        <v>37</v>
      </c>
      <c r="Z14" s="626"/>
      <c r="AA14" s="626"/>
      <c r="AB14" s="626"/>
      <c r="AC14" s="626"/>
      <c r="AD14" s="626"/>
      <c r="AE14" s="626"/>
      <c r="AF14" s="628"/>
      <c r="AG14" s="638"/>
      <c r="AH14" s="226" t="s">
        <v>21</v>
      </c>
      <c r="AI14" s="226" t="s">
        <v>22</v>
      </c>
      <c r="AJ14" s="226" t="s">
        <v>33</v>
      </c>
      <c r="AK14" s="226" t="s">
        <v>34</v>
      </c>
      <c r="AL14" s="226" t="s">
        <v>23</v>
      </c>
      <c r="AM14" s="226" t="s">
        <v>24</v>
      </c>
      <c r="AN14" s="226" t="s">
        <v>25</v>
      </c>
      <c r="AO14" s="226" t="s">
        <v>29</v>
      </c>
      <c r="AP14" s="226" t="s">
        <v>26</v>
      </c>
      <c r="AQ14" s="226" t="s">
        <v>27</v>
      </c>
      <c r="AR14" s="226" t="s">
        <v>28</v>
      </c>
      <c r="AS14" s="226" t="s">
        <v>30</v>
      </c>
      <c r="AT14" s="226" t="s">
        <v>37</v>
      </c>
      <c r="AU14" s="626"/>
      <c r="AV14" s="626"/>
      <c r="AW14" s="626"/>
      <c r="AX14" s="626"/>
    </row>
    <row r="15" spans="1:51" s="33" customFormat="1" ht="128.25" customHeight="1" thickBot="1" x14ac:dyDescent="0.25">
      <c r="A15" s="24"/>
      <c r="B15" s="25" t="s">
        <v>816</v>
      </c>
      <c r="C15" s="25" t="s">
        <v>889</v>
      </c>
      <c r="D15" s="142">
        <v>2017730010118</v>
      </c>
      <c r="E15" s="131" t="s">
        <v>1054</v>
      </c>
      <c r="F15" s="29"/>
      <c r="G15" s="25" t="s">
        <v>1054</v>
      </c>
      <c r="H15" s="113" t="s">
        <v>1055</v>
      </c>
      <c r="I15" s="143" t="s">
        <v>1056</v>
      </c>
      <c r="J15" s="60">
        <v>1</v>
      </c>
      <c r="K15" s="144" t="s">
        <v>895</v>
      </c>
      <c r="L15" s="512">
        <v>700000</v>
      </c>
      <c r="M15" s="512">
        <v>0</v>
      </c>
      <c r="N15" s="512">
        <v>700000</v>
      </c>
      <c r="O15" s="450">
        <v>0</v>
      </c>
      <c r="P15" s="450">
        <v>0</v>
      </c>
      <c r="Q15" s="450">
        <v>0</v>
      </c>
      <c r="R15" s="450">
        <v>0</v>
      </c>
      <c r="S15" s="450">
        <v>0</v>
      </c>
      <c r="T15" s="450">
        <v>0</v>
      </c>
      <c r="U15" s="450">
        <v>0</v>
      </c>
      <c r="V15" s="450">
        <v>0</v>
      </c>
      <c r="W15" s="450">
        <v>0</v>
      </c>
      <c r="X15" s="450">
        <v>0</v>
      </c>
      <c r="Y15" s="450">
        <v>0</v>
      </c>
      <c r="Z15" s="450">
        <v>0</v>
      </c>
      <c r="AA15" s="450">
        <v>0</v>
      </c>
      <c r="AB15" s="450">
        <v>0</v>
      </c>
      <c r="AC15" s="450">
        <v>0</v>
      </c>
      <c r="AD15" s="144" t="s">
        <v>1057</v>
      </c>
      <c r="AE15" s="144" t="s">
        <v>1058</v>
      </c>
      <c r="AF15" s="145" t="s">
        <v>1059</v>
      </c>
      <c r="AG15" s="512">
        <v>526800</v>
      </c>
      <c r="AH15" s="450">
        <v>0</v>
      </c>
      <c r="AI15" s="450">
        <v>0</v>
      </c>
      <c r="AJ15" s="450">
        <v>0</v>
      </c>
      <c r="AK15" s="450">
        <v>0</v>
      </c>
      <c r="AL15" s="450">
        <v>0</v>
      </c>
      <c r="AM15" s="450">
        <v>0</v>
      </c>
      <c r="AN15" s="450">
        <v>0</v>
      </c>
      <c r="AO15" s="450">
        <v>0</v>
      </c>
      <c r="AP15" s="450">
        <v>0</v>
      </c>
      <c r="AQ15" s="450">
        <v>0</v>
      </c>
      <c r="AR15" s="450">
        <v>0</v>
      </c>
      <c r="AS15" s="450">
        <v>0</v>
      </c>
      <c r="AT15" s="450">
        <v>0</v>
      </c>
      <c r="AU15" s="450">
        <v>0</v>
      </c>
      <c r="AV15" s="450">
        <v>0</v>
      </c>
      <c r="AW15" s="450">
        <v>0</v>
      </c>
      <c r="AX15" s="450">
        <v>0</v>
      </c>
    </row>
    <row r="16" spans="1:51" s="35" customFormat="1" ht="141.75" customHeight="1" thickBot="1" x14ac:dyDescent="0.25">
      <c r="A16" s="24"/>
      <c r="B16" s="25" t="s">
        <v>816</v>
      </c>
      <c r="C16" s="25" t="s">
        <v>889</v>
      </c>
      <c r="D16" s="142">
        <v>2017730010118</v>
      </c>
      <c r="E16" s="131" t="s">
        <v>1054</v>
      </c>
      <c r="F16" s="29"/>
      <c r="G16" s="25" t="s">
        <v>1054</v>
      </c>
      <c r="H16" s="113" t="s">
        <v>1060</v>
      </c>
      <c r="I16" s="143" t="s">
        <v>1061</v>
      </c>
      <c r="J16" s="60">
        <v>1</v>
      </c>
      <c r="K16" s="25" t="s">
        <v>1006</v>
      </c>
      <c r="L16" s="512">
        <v>100000</v>
      </c>
      <c r="M16" s="512">
        <v>0</v>
      </c>
      <c r="N16" s="512">
        <v>100000</v>
      </c>
      <c r="O16" s="450">
        <v>0</v>
      </c>
      <c r="P16" s="450">
        <v>0</v>
      </c>
      <c r="Q16" s="450">
        <v>0</v>
      </c>
      <c r="R16" s="450">
        <v>0</v>
      </c>
      <c r="S16" s="450">
        <v>0</v>
      </c>
      <c r="T16" s="450">
        <v>0</v>
      </c>
      <c r="U16" s="450">
        <v>0</v>
      </c>
      <c r="V16" s="450">
        <v>0</v>
      </c>
      <c r="W16" s="450">
        <v>0</v>
      </c>
      <c r="X16" s="450">
        <v>0</v>
      </c>
      <c r="Y16" s="450">
        <v>0</v>
      </c>
      <c r="Z16" s="450">
        <v>0</v>
      </c>
      <c r="AA16" s="450">
        <v>0</v>
      </c>
      <c r="AB16" s="450">
        <v>0</v>
      </c>
      <c r="AC16" s="450">
        <v>0</v>
      </c>
      <c r="AD16" s="144" t="s">
        <v>1057</v>
      </c>
      <c r="AE16" s="144" t="s">
        <v>1058</v>
      </c>
      <c r="AF16" s="145" t="s">
        <v>1059</v>
      </c>
      <c r="AG16" s="450">
        <v>0</v>
      </c>
      <c r="AH16" s="450">
        <v>0</v>
      </c>
      <c r="AI16" s="450">
        <v>0</v>
      </c>
      <c r="AJ16" s="450">
        <v>0</v>
      </c>
      <c r="AK16" s="450">
        <v>0</v>
      </c>
      <c r="AL16" s="450">
        <v>0</v>
      </c>
      <c r="AM16" s="450">
        <v>0</v>
      </c>
      <c r="AN16" s="450">
        <v>0</v>
      </c>
      <c r="AO16" s="450">
        <v>0</v>
      </c>
      <c r="AP16" s="450">
        <v>0</v>
      </c>
      <c r="AQ16" s="450">
        <v>0</v>
      </c>
      <c r="AR16" s="450">
        <v>0</v>
      </c>
      <c r="AS16" s="450">
        <v>0</v>
      </c>
      <c r="AT16" s="450">
        <v>0</v>
      </c>
      <c r="AU16" s="450">
        <v>0</v>
      </c>
      <c r="AV16" s="450">
        <v>0</v>
      </c>
      <c r="AW16" s="450">
        <v>0</v>
      </c>
      <c r="AX16" s="450">
        <v>0</v>
      </c>
    </row>
    <row r="17" spans="1:50" s="24" customFormat="1" ht="99" customHeight="1" thickBot="1" x14ac:dyDescent="0.25">
      <c r="B17" s="25" t="s">
        <v>816</v>
      </c>
      <c r="C17" s="25" t="s">
        <v>889</v>
      </c>
      <c r="D17" s="142">
        <v>2017730010118</v>
      </c>
      <c r="E17" s="131" t="s">
        <v>1054</v>
      </c>
      <c r="F17" s="29"/>
      <c r="G17" s="25" t="s">
        <v>1054</v>
      </c>
      <c r="H17" s="113" t="s">
        <v>1062</v>
      </c>
      <c r="I17" s="143" t="s">
        <v>1063</v>
      </c>
      <c r="J17" s="60">
        <v>1</v>
      </c>
      <c r="K17" s="25" t="s">
        <v>895</v>
      </c>
      <c r="L17" s="512">
        <v>90000</v>
      </c>
      <c r="M17" s="512">
        <v>0</v>
      </c>
      <c r="N17" s="512">
        <v>90000</v>
      </c>
      <c r="O17" s="450">
        <v>0</v>
      </c>
      <c r="P17" s="450">
        <v>0</v>
      </c>
      <c r="Q17" s="450">
        <v>0</v>
      </c>
      <c r="R17" s="450">
        <v>0</v>
      </c>
      <c r="S17" s="450">
        <v>0</v>
      </c>
      <c r="T17" s="450">
        <v>0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144" t="s">
        <v>1057</v>
      </c>
      <c r="AE17" s="144" t="s">
        <v>1058</v>
      </c>
      <c r="AF17" s="145" t="s">
        <v>1059</v>
      </c>
      <c r="AG17" s="450">
        <v>0</v>
      </c>
      <c r="AH17" s="450">
        <v>0</v>
      </c>
      <c r="AI17" s="450">
        <v>0</v>
      </c>
      <c r="AJ17" s="450">
        <v>0</v>
      </c>
      <c r="AK17" s="450">
        <v>0</v>
      </c>
      <c r="AL17" s="450">
        <v>0</v>
      </c>
      <c r="AM17" s="450">
        <v>0</v>
      </c>
      <c r="AN17" s="450">
        <v>0</v>
      </c>
      <c r="AO17" s="450">
        <v>0</v>
      </c>
      <c r="AP17" s="450">
        <v>0</v>
      </c>
      <c r="AQ17" s="450">
        <v>0</v>
      </c>
      <c r="AR17" s="450">
        <v>0</v>
      </c>
      <c r="AS17" s="450">
        <v>0</v>
      </c>
      <c r="AT17" s="450">
        <v>0</v>
      </c>
      <c r="AU17" s="450">
        <v>0</v>
      </c>
      <c r="AV17" s="450">
        <v>0</v>
      </c>
      <c r="AW17" s="450">
        <v>0</v>
      </c>
      <c r="AX17" s="450">
        <v>0</v>
      </c>
    </row>
    <row r="18" spans="1:50" s="24" customFormat="1" ht="96.75" customHeight="1" thickBot="1" x14ac:dyDescent="0.25">
      <c r="B18" s="25" t="s">
        <v>816</v>
      </c>
      <c r="C18" s="25" t="s">
        <v>889</v>
      </c>
      <c r="D18" s="142">
        <v>2017730010118</v>
      </c>
      <c r="E18" s="131" t="s">
        <v>1054</v>
      </c>
      <c r="F18" s="29"/>
      <c r="G18" s="25" t="s">
        <v>1054</v>
      </c>
      <c r="H18" s="113" t="s">
        <v>1064</v>
      </c>
      <c r="I18" s="143" t="s">
        <v>1065</v>
      </c>
      <c r="J18" s="60">
        <v>1</v>
      </c>
      <c r="K18" s="25" t="s">
        <v>895</v>
      </c>
      <c r="L18" s="512">
        <v>80000</v>
      </c>
      <c r="M18" s="512">
        <v>0</v>
      </c>
      <c r="N18" s="512">
        <v>80000</v>
      </c>
      <c r="O18" s="450">
        <v>0</v>
      </c>
      <c r="P18" s="450">
        <v>0</v>
      </c>
      <c r="Q18" s="450">
        <v>0</v>
      </c>
      <c r="R18" s="450">
        <v>0</v>
      </c>
      <c r="S18" s="450">
        <v>0</v>
      </c>
      <c r="T18" s="450">
        <v>0</v>
      </c>
      <c r="U18" s="450">
        <v>0</v>
      </c>
      <c r="V18" s="450">
        <v>0</v>
      </c>
      <c r="W18" s="450">
        <v>0</v>
      </c>
      <c r="X18" s="450">
        <v>0</v>
      </c>
      <c r="Y18" s="450">
        <v>0</v>
      </c>
      <c r="Z18" s="450">
        <v>0</v>
      </c>
      <c r="AA18" s="450">
        <v>0</v>
      </c>
      <c r="AB18" s="450">
        <v>0</v>
      </c>
      <c r="AC18" s="450">
        <v>0</v>
      </c>
      <c r="AD18" s="144" t="s">
        <v>1057</v>
      </c>
      <c r="AE18" s="144" t="s">
        <v>1058</v>
      </c>
      <c r="AF18" s="145" t="s">
        <v>1059</v>
      </c>
      <c r="AG18" s="450">
        <v>0</v>
      </c>
      <c r="AH18" s="450">
        <v>0</v>
      </c>
      <c r="AI18" s="450">
        <v>0</v>
      </c>
      <c r="AJ18" s="450">
        <v>0</v>
      </c>
      <c r="AK18" s="450">
        <v>0</v>
      </c>
      <c r="AL18" s="450">
        <v>0</v>
      </c>
      <c r="AM18" s="450">
        <v>0</v>
      </c>
      <c r="AN18" s="450">
        <v>0</v>
      </c>
      <c r="AO18" s="450">
        <v>0</v>
      </c>
      <c r="AP18" s="450">
        <v>0</v>
      </c>
      <c r="AQ18" s="450">
        <v>0</v>
      </c>
      <c r="AR18" s="450">
        <v>0</v>
      </c>
      <c r="AS18" s="450">
        <v>0</v>
      </c>
      <c r="AT18" s="450">
        <v>0</v>
      </c>
      <c r="AU18" s="450">
        <v>0</v>
      </c>
      <c r="AV18" s="450">
        <v>0</v>
      </c>
      <c r="AW18" s="450">
        <v>0</v>
      </c>
      <c r="AX18" s="450">
        <v>0</v>
      </c>
    </row>
    <row r="19" spans="1:50" s="24" customFormat="1" ht="90" customHeight="1" thickBot="1" x14ac:dyDescent="0.25">
      <c r="B19" s="25" t="s">
        <v>816</v>
      </c>
      <c r="C19" s="25" t="s">
        <v>889</v>
      </c>
      <c r="D19" s="142">
        <v>2017730010118</v>
      </c>
      <c r="E19" s="131" t="s">
        <v>1054</v>
      </c>
      <c r="F19" s="29"/>
      <c r="G19" s="25" t="s">
        <v>1054</v>
      </c>
      <c r="H19" s="119"/>
      <c r="I19" s="143" t="s">
        <v>1066</v>
      </c>
      <c r="J19" s="60">
        <v>1</v>
      </c>
      <c r="K19" s="25" t="s">
        <v>895</v>
      </c>
      <c r="L19" s="512">
        <v>30000</v>
      </c>
      <c r="M19" s="512">
        <v>0</v>
      </c>
      <c r="N19" s="512">
        <v>30000</v>
      </c>
      <c r="O19" s="450">
        <v>0</v>
      </c>
      <c r="P19" s="450">
        <v>0</v>
      </c>
      <c r="Q19" s="450">
        <v>0</v>
      </c>
      <c r="R19" s="450">
        <v>0</v>
      </c>
      <c r="S19" s="450">
        <v>0</v>
      </c>
      <c r="T19" s="450">
        <v>0</v>
      </c>
      <c r="U19" s="450">
        <v>0</v>
      </c>
      <c r="V19" s="450">
        <v>0</v>
      </c>
      <c r="W19" s="450">
        <v>0</v>
      </c>
      <c r="X19" s="450">
        <v>0</v>
      </c>
      <c r="Y19" s="450">
        <v>0</v>
      </c>
      <c r="Z19" s="450">
        <v>0</v>
      </c>
      <c r="AA19" s="450">
        <v>0</v>
      </c>
      <c r="AB19" s="450">
        <v>0</v>
      </c>
      <c r="AC19" s="450">
        <v>0</v>
      </c>
      <c r="AD19" s="144" t="s">
        <v>1057</v>
      </c>
      <c r="AE19" s="144" t="s">
        <v>1058</v>
      </c>
      <c r="AF19" s="145" t="s">
        <v>1059</v>
      </c>
      <c r="AG19" s="450">
        <v>0</v>
      </c>
      <c r="AH19" s="450">
        <v>0</v>
      </c>
      <c r="AI19" s="450">
        <v>0</v>
      </c>
      <c r="AJ19" s="450">
        <v>0</v>
      </c>
      <c r="AK19" s="450">
        <v>0</v>
      </c>
      <c r="AL19" s="450">
        <v>0</v>
      </c>
      <c r="AM19" s="450">
        <v>0</v>
      </c>
      <c r="AN19" s="450">
        <v>0</v>
      </c>
      <c r="AO19" s="450">
        <v>0</v>
      </c>
      <c r="AP19" s="450">
        <v>0</v>
      </c>
      <c r="AQ19" s="450">
        <v>0</v>
      </c>
      <c r="AR19" s="450">
        <v>0</v>
      </c>
      <c r="AS19" s="450">
        <v>0</v>
      </c>
      <c r="AT19" s="450">
        <v>0</v>
      </c>
      <c r="AU19" s="450">
        <v>0</v>
      </c>
      <c r="AV19" s="450">
        <v>0</v>
      </c>
      <c r="AW19" s="450">
        <v>0</v>
      </c>
      <c r="AX19" s="450">
        <v>0</v>
      </c>
    </row>
    <row r="20" spans="1:50" s="24" customFormat="1" ht="90.75" customHeight="1" thickBot="1" x14ac:dyDescent="0.25">
      <c r="B20" s="25" t="s">
        <v>816</v>
      </c>
      <c r="C20" s="25" t="s">
        <v>889</v>
      </c>
      <c r="D20" s="142">
        <v>2017730010118</v>
      </c>
      <c r="E20" s="131" t="s">
        <v>1054</v>
      </c>
      <c r="F20" s="29"/>
      <c r="G20" s="25" t="s">
        <v>1054</v>
      </c>
      <c r="H20" s="113" t="s">
        <v>1067</v>
      </c>
      <c r="I20" s="143" t="s">
        <v>1068</v>
      </c>
      <c r="J20" s="60">
        <v>1</v>
      </c>
      <c r="K20" s="25" t="s">
        <v>895</v>
      </c>
      <c r="L20" s="512">
        <v>0</v>
      </c>
      <c r="M20" s="512">
        <v>0</v>
      </c>
      <c r="N20" s="512">
        <v>0</v>
      </c>
      <c r="O20" s="450">
        <v>0</v>
      </c>
      <c r="P20" s="450">
        <v>0</v>
      </c>
      <c r="Q20" s="450">
        <v>0</v>
      </c>
      <c r="R20" s="450">
        <v>0</v>
      </c>
      <c r="S20" s="450">
        <v>0</v>
      </c>
      <c r="T20" s="450">
        <v>0</v>
      </c>
      <c r="U20" s="450">
        <v>0</v>
      </c>
      <c r="V20" s="450">
        <v>0</v>
      </c>
      <c r="W20" s="450">
        <v>0</v>
      </c>
      <c r="X20" s="450">
        <v>0</v>
      </c>
      <c r="Y20" s="450">
        <v>0</v>
      </c>
      <c r="Z20" s="450">
        <v>0</v>
      </c>
      <c r="AA20" s="450">
        <v>0</v>
      </c>
      <c r="AB20" s="450">
        <v>0</v>
      </c>
      <c r="AC20" s="450">
        <v>0</v>
      </c>
      <c r="AD20" s="144" t="s">
        <v>1057</v>
      </c>
      <c r="AE20" s="144" t="s">
        <v>1058</v>
      </c>
      <c r="AF20" s="145" t="s">
        <v>1059</v>
      </c>
      <c r="AG20" s="450">
        <v>0</v>
      </c>
      <c r="AH20" s="450">
        <v>0</v>
      </c>
      <c r="AI20" s="450">
        <v>0</v>
      </c>
      <c r="AJ20" s="450">
        <v>0</v>
      </c>
      <c r="AK20" s="450">
        <v>0</v>
      </c>
      <c r="AL20" s="450">
        <v>0</v>
      </c>
      <c r="AM20" s="450">
        <v>0</v>
      </c>
      <c r="AN20" s="450">
        <v>0</v>
      </c>
      <c r="AO20" s="450">
        <v>0</v>
      </c>
      <c r="AP20" s="450">
        <v>0</v>
      </c>
      <c r="AQ20" s="450">
        <v>0</v>
      </c>
      <c r="AR20" s="450">
        <v>0</v>
      </c>
      <c r="AS20" s="450">
        <v>0</v>
      </c>
      <c r="AT20" s="450">
        <v>0</v>
      </c>
      <c r="AU20" s="450">
        <v>0</v>
      </c>
      <c r="AV20" s="450">
        <v>0</v>
      </c>
      <c r="AW20" s="450">
        <v>0</v>
      </c>
      <c r="AX20" s="450">
        <v>0</v>
      </c>
    </row>
    <row r="21" spans="1:50" s="33" customFormat="1" ht="92.25" customHeight="1" thickBot="1" x14ac:dyDescent="0.25">
      <c r="A21" s="24"/>
      <c r="B21" s="25" t="s">
        <v>816</v>
      </c>
      <c r="C21" s="25" t="s">
        <v>889</v>
      </c>
      <c r="D21" s="142">
        <v>2017730010118</v>
      </c>
      <c r="E21" s="131" t="s">
        <v>1054</v>
      </c>
      <c r="F21" s="29"/>
      <c r="G21" s="25" t="s">
        <v>1054</v>
      </c>
      <c r="H21" s="113" t="s">
        <v>1069</v>
      </c>
      <c r="I21" s="143" t="s">
        <v>1070</v>
      </c>
      <c r="J21" s="60">
        <v>1</v>
      </c>
      <c r="K21" s="25" t="s">
        <v>895</v>
      </c>
      <c r="L21" s="512">
        <v>0</v>
      </c>
      <c r="M21" s="512">
        <v>0</v>
      </c>
      <c r="N21" s="512">
        <v>0</v>
      </c>
      <c r="O21" s="450">
        <v>0</v>
      </c>
      <c r="P21" s="450">
        <v>0</v>
      </c>
      <c r="Q21" s="450">
        <v>0</v>
      </c>
      <c r="R21" s="450">
        <v>0</v>
      </c>
      <c r="S21" s="450">
        <v>0</v>
      </c>
      <c r="T21" s="450">
        <v>0</v>
      </c>
      <c r="U21" s="450">
        <v>0</v>
      </c>
      <c r="V21" s="450">
        <v>0</v>
      </c>
      <c r="W21" s="450">
        <v>0</v>
      </c>
      <c r="X21" s="450">
        <v>0</v>
      </c>
      <c r="Y21" s="450">
        <v>0</v>
      </c>
      <c r="Z21" s="450">
        <v>0</v>
      </c>
      <c r="AA21" s="450">
        <v>0</v>
      </c>
      <c r="AB21" s="450">
        <v>0</v>
      </c>
      <c r="AC21" s="450">
        <v>0</v>
      </c>
      <c r="AD21" s="144" t="s">
        <v>1057</v>
      </c>
      <c r="AE21" s="144" t="s">
        <v>1058</v>
      </c>
      <c r="AF21" s="145" t="s">
        <v>1059</v>
      </c>
      <c r="AG21" s="450">
        <v>0</v>
      </c>
      <c r="AH21" s="450">
        <v>0</v>
      </c>
      <c r="AI21" s="450">
        <v>0</v>
      </c>
      <c r="AJ21" s="450">
        <v>0</v>
      </c>
      <c r="AK21" s="450">
        <v>0</v>
      </c>
      <c r="AL21" s="450">
        <v>0</v>
      </c>
      <c r="AM21" s="450">
        <v>0</v>
      </c>
      <c r="AN21" s="450">
        <v>0</v>
      </c>
      <c r="AO21" s="450">
        <v>0</v>
      </c>
      <c r="AP21" s="450">
        <v>0</v>
      </c>
      <c r="AQ21" s="450">
        <v>0</v>
      </c>
      <c r="AR21" s="450">
        <v>0</v>
      </c>
      <c r="AS21" s="450">
        <v>0</v>
      </c>
      <c r="AT21" s="450">
        <v>0</v>
      </c>
      <c r="AU21" s="450">
        <v>0</v>
      </c>
      <c r="AV21" s="450">
        <v>0</v>
      </c>
      <c r="AW21" s="450">
        <v>0</v>
      </c>
      <c r="AX21" s="450">
        <v>0</v>
      </c>
    </row>
    <row r="22" spans="1:50" s="33" customFormat="1" ht="92.25" customHeight="1" thickBot="1" x14ac:dyDescent="0.25">
      <c r="A22" s="24"/>
      <c r="B22" s="25" t="s">
        <v>816</v>
      </c>
      <c r="C22" s="25" t="s">
        <v>889</v>
      </c>
      <c r="D22" s="142">
        <v>2017730010118</v>
      </c>
      <c r="E22" s="131" t="s">
        <v>1054</v>
      </c>
      <c r="F22" s="29"/>
      <c r="G22" s="25" t="s">
        <v>1054</v>
      </c>
      <c r="H22" s="113" t="s">
        <v>1071</v>
      </c>
      <c r="I22" s="143" t="s">
        <v>1072</v>
      </c>
      <c r="J22" s="60">
        <v>1</v>
      </c>
      <c r="K22" s="25" t="s">
        <v>895</v>
      </c>
      <c r="L22" s="512">
        <v>0</v>
      </c>
      <c r="M22" s="512">
        <v>0</v>
      </c>
      <c r="N22" s="512">
        <v>0</v>
      </c>
      <c r="O22" s="450">
        <v>0</v>
      </c>
      <c r="P22" s="450">
        <v>0</v>
      </c>
      <c r="Q22" s="450">
        <v>0</v>
      </c>
      <c r="R22" s="450">
        <v>0</v>
      </c>
      <c r="S22" s="450">
        <v>0</v>
      </c>
      <c r="T22" s="450">
        <v>0</v>
      </c>
      <c r="U22" s="450">
        <v>0</v>
      </c>
      <c r="V22" s="450">
        <v>0</v>
      </c>
      <c r="W22" s="450">
        <v>0</v>
      </c>
      <c r="X22" s="450">
        <v>0</v>
      </c>
      <c r="Y22" s="450">
        <v>0</v>
      </c>
      <c r="Z22" s="450">
        <v>0</v>
      </c>
      <c r="AA22" s="450">
        <v>0</v>
      </c>
      <c r="AB22" s="450">
        <v>0</v>
      </c>
      <c r="AC22" s="450">
        <v>0</v>
      </c>
      <c r="AD22" s="144" t="s">
        <v>1057</v>
      </c>
      <c r="AE22" s="144" t="s">
        <v>1058</v>
      </c>
      <c r="AF22" s="145" t="s">
        <v>1059</v>
      </c>
      <c r="AG22" s="450">
        <v>0</v>
      </c>
      <c r="AH22" s="450">
        <v>0</v>
      </c>
      <c r="AI22" s="450">
        <v>0</v>
      </c>
      <c r="AJ22" s="450">
        <v>0</v>
      </c>
      <c r="AK22" s="450">
        <v>0</v>
      </c>
      <c r="AL22" s="450">
        <v>0</v>
      </c>
      <c r="AM22" s="450">
        <v>0</v>
      </c>
      <c r="AN22" s="450">
        <v>0</v>
      </c>
      <c r="AO22" s="450">
        <v>0</v>
      </c>
      <c r="AP22" s="450">
        <v>0</v>
      </c>
      <c r="AQ22" s="450">
        <v>0</v>
      </c>
      <c r="AR22" s="450">
        <v>0</v>
      </c>
      <c r="AS22" s="450">
        <v>0</v>
      </c>
      <c r="AT22" s="450">
        <v>0</v>
      </c>
      <c r="AU22" s="450">
        <v>0</v>
      </c>
      <c r="AV22" s="450">
        <v>0</v>
      </c>
      <c r="AW22" s="450">
        <v>0</v>
      </c>
      <c r="AX22" s="450">
        <v>0</v>
      </c>
    </row>
    <row r="23" spans="1:50" s="33" customFormat="1" ht="92.25" customHeight="1" thickBot="1" x14ac:dyDescent="0.25">
      <c r="A23" s="24"/>
      <c r="B23" s="25" t="s">
        <v>816</v>
      </c>
      <c r="C23" s="25" t="s">
        <v>889</v>
      </c>
      <c r="D23" s="142">
        <v>2017730010118</v>
      </c>
      <c r="E23" s="131" t="s">
        <v>1054</v>
      </c>
      <c r="F23" s="29"/>
      <c r="G23" s="25" t="s">
        <v>1054</v>
      </c>
      <c r="H23" s="113" t="s">
        <v>1073</v>
      </c>
      <c r="I23" s="143" t="s">
        <v>1074</v>
      </c>
      <c r="J23" s="60">
        <v>1</v>
      </c>
      <c r="K23" s="25" t="s">
        <v>895</v>
      </c>
      <c r="L23" s="512">
        <v>0</v>
      </c>
      <c r="M23" s="512">
        <v>0</v>
      </c>
      <c r="N23" s="512">
        <v>0</v>
      </c>
      <c r="O23" s="450">
        <v>0</v>
      </c>
      <c r="P23" s="450">
        <v>0</v>
      </c>
      <c r="Q23" s="450">
        <v>0</v>
      </c>
      <c r="R23" s="450">
        <v>0</v>
      </c>
      <c r="S23" s="450">
        <v>0</v>
      </c>
      <c r="T23" s="450">
        <v>0</v>
      </c>
      <c r="U23" s="450">
        <v>0</v>
      </c>
      <c r="V23" s="450">
        <v>0</v>
      </c>
      <c r="W23" s="450">
        <v>0</v>
      </c>
      <c r="X23" s="450">
        <v>0</v>
      </c>
      <c r="Y23" s="450">
        <v>0</v>
      </c>
      <c r="Z23" s="450">
        <v>0</v>
      </c>
      <c r="AA23" s="450">
        <v>0</v>
      </c>
      <c r="AB23" s="450">
        <v>0</v>
      </c>
      <c r="AC23" s="450">
        <v>0</v>
      </c>
      <c r="AD23" s="144" t="s">
        <v>1057</v>
      </c>
      <c r="AE23" s="144" t="s">
        <v>1058</v>
      </c>
      <c r="AF23" s="145" t="s">
        <v>1059</v>
      </c>
      <c r="AG23" s="450">
        <v>0</v>
      </c>
      <c r="AH23" s="450">
        <v>0</v>
      </c>
      <c r="AI23" s="450">
        <v>0</v>
      </c>
      <c r="AJ23" s="450">
        <v>0</v>
      </c>
      <c r="AK23" s="450">
        <v>0</v>
      </c>
      <c r="AL23" s="450">
        <v>0</v>
      </c>
      <c r="AM23" s="450">
        <v>0</v>
      </c>
      <c r="AN23" s="450">
        <v>0</v>
      </c>
      <c r="AO23" s="450">
        <v>0</v>
      </c>
      <c r="AP23" s="450">
        <v>0</v>
      </c>
      <c r="AQ23" s="450">
        <v>0</v>
      </c>
      <c r="AR23" s="450">
        <v>0</v>
      </c>
      <c r="AS23" s="450">
        <v>0</v>
      </c>
      <c r="AT23" s="450">
        <v>0</v>
      </c>
      <c r="AU23" s="450">
        <v>0</v>
      </c>
      <c r="AV23" s="450">
        <v>0</v>
      </c>
      <c r="AW23" s="450">
        <v>0</v>
      </c>
      <c r="AX23" s="450">
        <v>0</v>
      </c>
    </row>
    <row r="24" spans="1:50" s="33" customFormat="1" ht="93.75" customHeight="1" x14ac:dyDescent="0.2">
      <c r="A24" s="24"/>
      <c r="B24" s="25" t="s">
        <v>816</v>
      </c>
      <c r="C24" s="25" t="s">
        <v>889</v>
      </c>
      <c r="D24" s="142">
        <v>2017730010118</v>
      </c>
      <c r="E24" s="131" t="s">
        <v>1054</v>
      </c>
      <c r="F24" s="29"/>
      <c r="G24" s="25" t="s">
        <v>1054</v>
      </c>
      <c r="H24" s="113" t="s">
        <v>1075</v>
      </c>
      <c r="I24" s="143" t="s">
        <v>1076</v>
      </c>
      <c r="J24" s="60">
        <v>1</v>
      </c>
      <c r="K24" s="25" t="s">
        <v>895</v>
      </c>
      <c r="L24" s="512">
        <v>0</v>
      </c>
      <c r="M24" s="512">
        <v>0</v>
      </c>
      <c r="N24" s="512">
        <v>0</v>
      </c>
      <c r="O24" s="450">
        <v>0</v>
      </c>
      <c r="P24" s="450">
        <v>0</v>
      </c>
      <c r="Q24" s="450">
        <v>0</v>
      </c>
      <c r="R24" s="450">
        <v>0</v>
      </c>
      <c r="S24" s="450">
        <v>0</v>
      </c>
      <c r="T24" s="450">
        <v>0</v>
      </c>
      <c r="U24" s="450">
        <v>0</v>
      </c>
      <c r="V24" s="450">
        <v>0</v>
      </c>
      <c r="W24" s="450">
        <v>0</v>
      </c>
      <c r="X24" s="450">
        <v>0</v>
      </c>
      <c r="Y24" s="450">
        <v>0</v>
      </c>
      <c r="Z24" s="450">
        <v>0</v>
      </c>
      <c r="AA24" s="450">
        <v>0</v>
      </c>
      <c r="AB24" s="450">
        <v>0</v>
      </c>
      <c r="AC24" s="450">
        <v>0</v>
      </c>
      <c r="AD24" s="144" t="s">
        <v>1057</v>
      </c>
      <c r="AE24" s="144" t="s">
        <v>1058</v>
      </c>
      <c r="AF24" s="145" t="s">
        <v>1059</v>
      </c>
      <c r="AG24" s="450">
        <v>0</v>
      </c>
      <c r="AH24" s="450">
        <v>0</v>
      </c>
      <c r="AI24" s="450">
        <v>0</v>
      </c>
      <c r="AJ24" s="450">
        <v>0</v>
      </c>
      <c r="AK24" s="450">
        <v>0</v>
      </c>
      <c r="AL24" s="450">
        <v>0</v>
      </c>
      <c r="AM24" s="450">
        <v>0</v>
      </c>
      <c r="AN24" s="450">
        <v>0</v>
      </c>
      <c r="AO24" s="450">
        <v>0</v>
      </c>
      <c r="AP24" s="450">
        <v>0</v>
      </c>
      <c r="AQ24" s="450">
        <v>0</v>
      </c>
      <c r="AR24" s="450">
        <v>0</v>
      </c>
      <c r="AS24" s="450">
        <v>0</v>
      </c>
      <c r="AT24" s="450">
        <v>0</v>
      </c>
      <c r="AU24" s="450">
        <v>0</v>
      </c>
      <c r="AV24" s="450">
        <v>0</v>
      </c>
      <c r="AW24" s="450">
        <v>0</v>
      </c>
      <c r="AX24" s="450">
        <v>0</v>
      </c>
    </row>
    <row r="25" spans="1:50" s="33" customFormat="1" ht="15" hidden="1" x14ac:dyDescent="0.2">
      <c r="A25" s="24"/>
      <c r="B25" s="25"/>
      <c r="C25" s="26"/>
      <c r="D25" s="27"/>
      <c r="E25" s="28"/>
      <c r="F25" s="29"/>
      <c r="G25" s="30"/>
      <c r="H25" s="119"/>
      <c r="I25" s="120"/>
      <c r="J25" s="450"/>
      <c r="K25" s="25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32"/>
      <c r="AE25" s="32"/>
      <c r="AF25" s="32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</row>
    <row r="26" spans="1:50" s="33" customFormat="1" ht="15" hidden="1" x14ac:dyDescent="0.2">
      <c r="A26" s="24"/>
      <c r="B26" s="25"/>
      <c r="C26" s="26"/>
      <c r="D26" s="27"/>
      <c r="E26" s="28"/>
      <c r="F26" s="29"/>
      <c r="G26" s="30"/>
      <c r="H26" s="119"/>
      <c r="I26" s="120"/>
      <c r="J26" s="450"/>
      <c r="K26" s="25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32"/>
      <c r="AE26" s="32"/>
      <c r="AF26" s="32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</row>
    <row r="27" spans="1:50" s="33" customFormat="1" ht="15" hidden="1" x14ac:dyDescent="0.2">
      <c r="A27" s="24"/>
      <c r="B27" s="25"/>
      <c r="C27" s="26"/>
      <c r="D27" s="27"/>
      <c r="E27" s="28"/>
      <c r="F27" s="29"/>
      <c r="G27" s="30"/>
      <c r="H27" s="119"/>
      <c r="I27" s="120"/>
      <c r="J27" s="450"/>
      <c r="K27" s="25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32"/>
      <c r="AE27" s="32"/>
      <c r="AF27" s="32"/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</row>
    <row r="28" spans="1:50" s="24" customFormat="1" ht="15" hidden="1" x14ac:dyDescent="0.2">
      <c r="B28" s="25"/>
      <c r="C28" s="26"/>
      <c r="D28" s="27"/>
      <c r="E28" s="28"/>
      <c r="F28" s="29"/>
      <c r="G28" s="30"/>
      <c r="H28" s="119"/>
      <c r="I28" s="120"/>
      <c r="J28" s="450"/>
      <c r="K28" s="25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32"/>
      <c r="AE28" s="32"/>
      <c r="AF28" s="32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146"/>
    </row>
    <row r="29" spans="1:50" s="33" customFormat="1" ht="15" hidden="1" x14ac:dyDescent="0.2">
      <c r="A29" s="24"/>
      <c r="B29" s="25"/>
      <c r="C29" s="26"/>
      <c r="D29" s="27"/>
      <c r="E29" s="28"/>
      <c r="F29" s="29"/>
      <c r="G29" s="30"/>
      <c r="H29" s="119"/>
      <c r="I29" s="120"/>
      <c r="J29" s="450"/>
      <c r="K29" s="25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50"/>
      <c r="AA29" s="450"/>
      <c r="AB29" s="450"/>
      <c r="AC29" s="450"/>
      <c r="AD29" s="32"/>
      <c r="AE29" s="32"/>
      <c r="AF29" s="32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</row>
    <row r="30" spans="1:50" s="24" customFormat="1" ht="15" hidden="1" x14ac:dyDescent="0.2">
      <c r="B30" s="25"/>
      <c r="C30" s="26"/>
      <c r="D30" s="27"/>
      <c r="E30" s="28"/>
      <c r="F30" s="29"/>
      <c r="G30" s="30"/>
      <c r="H30" s="119"/>
      <c r="I30" s="120"/>
      <c r="J30" s="450"/>
      <c r="K30" s="25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0"/>
      <c r="AD30" s="32"/>
      <c r="AE30" s="32"/>
      <c r="AF30" s="32"/>
      <c r="AG30" s="450"/>
      <c r="AH30" s="450"/>
      <c r="AI30" s="450"/>
      <c r="AJ30" s="450"/>
      <c r="AK30" s="450"/>
      <c r="AL30" s="450"/>
      <c r="AM30" s="450"/>
      <c r="AN30" s="450"/>
      <c r="AO30" s="450"/>
      <c r="AP30" s="450"/>
      <c r="AQ30" s="450"/>
      <c r="AR30" s="450"/>
      <c r="AS30" s="450"/>
      <c r="AT30" s="450"/>
      <c r="AU30" s="450"/>
      <c r="AV30" s="450"/>
      <c r="AW30" s="450"/>
      <c r="AX30" s="450"/>
    </row>
    <row r="31" spans="1:50" s="24" customFormat="1" ht="15" hidden="1" x14ac:dyDescent="0.2">
      <c r="B31" s="25"/>
      <c r="C31" s="26"/>
      <c r="D31" s="27"/>
      <c r="E31" s="28"/>
      <c r="F31" s="29"/>
      <c r="G31" s="30"/>
      <c r="H31" s="119"/>
      <c r="I31" s="120"/>
      <c r="J31" s="450"/>
      <c r="K31" s="25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32"/>
      <c r="AE31" s="32"/>
      <c r="AF31" s="32"/>
      <c r="AG31" s="450"/>
      <c r="AH31" s="450"/>
      <c r="AI31" s="450"/>
      <c r="AJ31" s="450"/>
      <c r="AK31" s="450"/>
      <c r="AL31" s="450"/>
      <c r="AM31" s="450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  <c r="AX31" s="450"/>
    </row>
    <row r="32" spans="1:50" s="24" customFormat="1" ht="15" hidden="1" x14ac:dyDescent="0.2">
      <c r="B32" s="25"/>
      <c r="C32" s="26"/>
      <c r="D32" s="27"/>
      <c r="E32" s="28"/>
      <c r="F32" s="29"/>
      <c r="G32" s="30"/>
      <c r="H32" s="119"/>
      <c r="I32" s="120"/>
      <c r="J32" s="450"/>
      <c r="K32" s="25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0"/>
      <c r="AB32" s="450"/>
      <c r="AC32" s="450"/>
      <c r="AD32" s="32"/>
      <c r="AE32" s="32"/>
      <c r="AF32" s="32"/>
      <c r="AG32" s="450"/>
      <c r="AH32" s="450"/>
      <c r="AI32" s="450"/>
      <c r="AJ32" s="450"/>
      <c r="AK32" s="450"/>
      <c r="AL32" s="450"/>
      <c r="AM32" s="450"/>
      <c r="AN32" s="450"/>
      <c r="AO32" s="450"/>
      <c r="AP32" s="450"/>
      <c r="AQ32" s="450"/>
      <c r="AR32" s="450"/>
      <c r="AS32" s="450"/>
      <c r="AT32" s="450"/>
      <c r="AU32" s="450"/>
      <c r="AV32" s="450"/>
      <c r="AW32" s="450"/>
      <c r="AX32" s="450"/>
    </row>
    <row r="33" spans="1:50" s="24" customFormat="1" ht="15" hidden="1" x14ac:dyDescent="0.2">
      <c r="B33" s="25"/>
      <c r="C33" s="26"/>
      <c r="D33" s="27"/>
      <c r="E33" s="28"/>
      <c r="F33" s="29"/>
      <c r="G33" s="30"/>
      <c r="H33" s="119"/>
      <c r="I33" s="120"/>
      <c r="J33" s="450"/>
      <c r="K33" s="25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32"/>
      <c r="AE33" s="32"/>
      <c r="AF33" s="32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  <c r="AT33" s="450"/>
      <c r="AU33" s="450"/>
      <c r="AV33" s="450"/>
      <c r="AW33" s="450"/>
      <c r="AX33" s="450"/>
    </row>
    <row r="34" spans="1:50" s="33" customFormat="1" ht="15" hidden="1" x14ac:dyDescent="0.2">
      <c r="A34" s="24"/>
      <c r="B34" s="25"/>
      <c r="C34" s="26"/>
      <c r="D34" s="27"/>
      <c r="E34" s="28"/>
      <c r="F34" s="29"/>
      <c r="G34" s="30"/>
      <c r="H34" s="119"/>
      <c r="I34" s="120"/>
      <c r="J34" s="450"/>
      <c r="K34" s="25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32"/>
      <c r="AE34" s="32"/>
      <c r="AF34" s="32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</row>
    <row r="35" spans="1:50" s="33" customFormat="1" ht="15" hidden="1" x14ac:dyDescent="0.2">
      <c r="A35" s="24"/>
      <c r="B35" s="25"/>
      <c r="C35" s="26"/>
      <c r="D35" s="27"/>
      <c r="E35" s="28"/>
      <c r="F35" s="29"/>
      <c r="G35" s="30"/>
      <c r="H35" s="119"/>
      <c r="I35" s="121"/>
      <c r="J35" s="450"/>
      <c r="K35" s="25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32"/>
      <c r="AE35" s="32"/>
      <c r="AF35" s="32"/>
      <c r="AG35" s="450"/>
      <c r="AH35" s="450"/>
      <c r="AI35" s="450"/>
      <c r="AJ35" s="450"/>
      <c r="AK35" s="450"/>
      <c r="AL35" s="450"/>
      <c r="AM35" s="450"/>
      <c r="AN35" s="450"/>
      <c r="AO35" s="450"/>
      <c r="AP35" s="450"/>
      <c r="AQ35" s="450"/>
      <c r="AR35" s="450"/>
      <c r="AS35" s="450"/>
      <c r="AT35" s="450"/>
      <c r="AU35" s="450"/>
      <c r="AV35" s="450"/>
      <c r="AW35" s="450"/>
      <c r="AX35" s="450"/>
    </row>
    <row r="36" spans="1:50" s="36" customFormat="1" ht="6" hidden="1" customHeight="1" x14ac:dyDescent="0.2">
      <c r="B36" s="25"/>
      <c r="C36" s="26"/>
      <c r="D36" s="27"/>
      <c r="E36" s="28"/>
      <c r="F36" s="29"/>
      <c r="G36" s="30"/>
      <c r="H36" s="119"/>
      <c r="I36" s="120"/>
      <c r="J36" s="450"/>
      <c r="K36" s="25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  <c r="AB36" s="450"/>
      <c r="AC36" s="450"/>
      <c r="AD36" s="32"/>
      <c r="AE36" s="32"/>
      <c r="AF36" s="32"/>
      <c r="AG36" s="450"/>
      <c r="AH36" s="450"/>
      <c r="AI36" s="450"/>
      <c r="AJ36" s="450"/>
      <c r="AK36" s="450"/>
      <c r="AL36" s="450"/>
      <c r="AM36" s="450"/>
      <c r="AN36" s="450"/>
      <c r="AO36" s="450"/>
      <c r="AP36" s="450"/>
      <c r="AQ36" s="450"/>
      <c r="AR36" s="450"/>
      <c r="AS36" s="450"/>
      <c r="AT36" s="450"/>
      <c r="AU36" s="450"/>
      <c r="AV36" s="450"/>
      <c r="AW36" s="450"/>
      <c r="AX36" s="450"/>
    </row>
    <row r="37" spans="1:50" s="36" customFormat="1" ht="15" hidden="1" x14ac:dyDescent="0.2">
      <c r="B37" s="25"/>
      <c r="C37" s="26"/>
      <c r="D37" s="27"/>
      <c r="E37" s="28"/>
      <c r="F37" s="29"/>
      <c r="G37" s="30"/>
      <c r="H37" s="119"/>
      <c r="I37" s="120"/>
      <c r="J37" s="450"/>
      <c r="K37" s="25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32"/>
      <c r="AE37" s="32"/>
      <c r="AF37" s="32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0"/>
    </row>
    <row r="38" spans="1:50" s="36" customFormat="1" ht="15" hidden="1" x14ac:dyDescent="0.2">
      <c r="B38" s="25"/>
      <c r="C38" s="26"/>
      <c r="D38" s="27"/>
      <c r="E38" s="28"/>
      <c r="F38" s="29"/>
      <c r="G38" s="30"/>
      <c r="H38" s="119"/>
      <c r="I38" s="120"/>
      <c r="J38" s="450"/>
      <c r="K38" s="25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32"/>
      <c r="AE38" s="32"/>
      <c r="AF38" s="32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</row>
    <row r="39" spans="1:50" s="37" customFormat="1" ht="15" hidden="1" x14ac:dyDescent="0.2">
      <c r="A39" s="36"/>
      <c r="B39" s="25"/>
      <c r="C39" s="26"/>
      <c r="D39" s="27"/>
      <c r="E39" s="28"/>
      <c r="F39" s="29"/>
      <c r="G39" s="30"/>
      <c r="H39" s="119"/>
      <c r="I39" s="120"/>
      <c r="J39" s="450"/>
      <c r="K39" s="25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32"/>
      <c r="AE39" s="32"/>
      <c r="AF39" s="32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  <c r="AT39" s="450"/>
      <c r="AU39" s="450"/>
      <c r="AV39" s="450"/>
      <c r="AW39" s="450"/>
      <c r="AX39" s="450"/>
    </row>
    <row r="40" spans="1:50" s="36" customFormat="1" ht="15" hidden="1" x14ac:dyDescent="0.2">
      <c r="B40" s="25"/>
      <c r="C40" s="26"/>
      <c r="D40" s="27"/>
      <c r="E40" s="28"/>
      <c r="F40" s="29"/>
      <c r="G40" s="30"/>
      <c r="H40" s="119"/>
      <c r="I40" s="120"/>
      <c r="J40" s="450"/>
      <c r="K40" s="25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32"/>
      <c r="AE40" s="32"/>
      <c r="AF40" s="32"/>
      <c r="AG40" s="450"/>
      <c r="AH40" s="450"/>
      <c r="AI40" s="450"/>
      <c r="AJ40" s="450"/>
      <c r="AK40" s="450"/>
      <c r="AL40" s="450"/>
      <c r="AM40" s="450"/>
      <c r="AN40" s="450"/>
      <c r="AO40" s="450"/>
      <c r="AP40" s="450"/>
      <c r="AQ40" s="450"/>
      <c r="AR40" s="450"/>
      <c r="AS40" s="450"/>
      <c r="AT40" s="450"/>
      <c r="AU40" s="450"/>
      <c r="AV40" s="450"/>
      <c r="AW40" s="450"/>
      <c r="AX40" s="450"/>
    </row>
    <row r="41" spans="1:50" s="36" customFormat="1" ht="15" hidden="1" x14ac:dyDescent="0.2">
      <c r="B41" s="25"/>
      <c r="C41" s="26"/>
      <c r="D41" s="27"/>
      <c r="E41" s="28"/>
      <c r="F41" s="29"/>
      <c r="G41" s="30"/>
      <c r="H41" s="119"/>
      <c r="I41" s="120"/>
      <c r="J41" s="450"/>
      <c r="K41" s="25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32"/>
      <c r="AE41" s="32"/>
      <c r="AF41" s="32"/>
      <c r="AG41" s="450"/>
      <c r="AH41" s="450"/>
      <c r="AI41" s="450"/>
      <c r="AJ41" s="450"/>
      <c r="AK41" s="450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  <c r="AW41" s="450"/>
      <c r="AX41" s="450"/>
    </row>
    <row r="42" spans="1:50" s="37" customFormat="1" ht="15" hidden="1" x14ac:dyDescent="0.2">
      <c r="A42" s="36"/>
      <c r="B42" s="25"/>
      <c r="C42" s="26"/>
      <c r="D42" s="27"/>
      <c r="E42" s="28"/>
      <c r="F42" s="29"/>
      <c r="G42" s="30"/>
      <c r="H42" s="119"/>
      <c r="I42" s="120"/>
      <c r="J42" s="450"/>
      <c r="K42" s="25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32"/>
      <c r="AE42" s="32"/>
      <c r="AF42" s="32"/>
      <c r="AG42" s="450"/>
      <c r="AH42" s="450"/>
      <c r="AI42" s="450"/>
      <c r="AJ42" s="450"/>
      <c r="AK42" s="450"/>
      <c r="AL42" s="450"/>
      <c r="AM42" s="450"/>
      <c r="AN42" s="450"/>
      <c r="AO42" s="450"/>
      <c r="AP42" s="450"/>
      <c r="AQ42" s="450"/>
      <c r="AR42" s="450"/>
      <c r="AS42" s="450"/>
      <c r="AT42" s="450"/>
      <c r="AU42" s="450"/>
      <c r="AV42" s="450"/>
      <c r="AW42" s="450"/>
      <c r="AX42" s="450"/>
    </row>
    <row r="43" spans="1:50" s="37" customFormat="1" ht="15" hidden="1" x14ac:dyDescent="0.2">
      <c r="A43" s="36"/>
      <c r="B43" s="25"/>
      <c r="C43" s="26"/>
      <c r="D43" s="27"/>
      <c r="E43" s="28"/>
      <c r="F43" s="29"/>
      <c r="G43" s="30"/>
      <c r="H43" s="119"/>
      <c r="I43" s="120"/>
      <c r="J43" s="450"/>
      <c r="K43" s="25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450"/>
      <c r="Z43" s="450"/>
      <c r="AA43" s="450"/>
      <c r="AB43" s="450"/>
      <c r="AC43" s="450"/>
      <c r="AD43" s="32"/>
      <c r="AE43" s="32"/>
      <c r="AF43" s="32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450"/>
      <c r="AX43" s="450"/>
    </row>
    <row r="44" spans="1:50" s="37" customFormat="1" ht="15" hidden="1" x14ac:dyDescent="0.2">
      <c r="A44" s="36"/>
      <c r="B44" s="25"/>
      <c r="C44" s="26"/>
      <c r="D44" s="27"/>
      <c r="E44" s="28"/>
      <c r="F44" s="29"/>
      <c r="G44" s="30"/>
      <c r="H44" s="119"/>
      <c r="I44" s="120"/>
      <c r="J44" s="450"/>
      <c r="K44" s="25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32"/>
      <c r="AE44" s="32"/>
      <c r="AF44" s="32"/>
      <c r="AG44" s="450"/>
      <c r="AH44" s="450"/>
      <c r="AI44" s="450"/>
      <c r="AJ44" s="450"/>
      <c r="AK44" s="450"/>
      <c r="AL44" s="450"/>
      <c r="AM44" s="450"/>
      <c r="AN44" s="450"/>
      <c r="AO44" s="450"/>
      <c r="AP44" s="450"/>
      <c r="AQ44" s="450"/>
      <c r="AR44" s="450"/>
      <c r="AS44" s="450"/>
      <c r="AT44" s="450"/>
      <c r="AU44" s="450"/>
      <c r="AV44" s="450"/>
      <c r="AW44" s="450"/>
      <c r="AX44" s="450"/>
    </row>
    <row r="45" spans="1:50" s="36" customFormat="1" ht="15" hidden="1" x14ac:dyDescent="0.2">
      <c r="B45" s="25"/>
      <c r="C45" s="26"/>
      <c r="D45" s="27"/>
      <c r="E45" s="28"/>
      <c r="F45" s="29"/>
      <c r="G45" s="30"/>
      <c r="H45" s="119"/>
      <c r="I45" s="120"/>
      <c r="J45" s="450"/>
      <c r="K45" s="25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450"/>
      <c r="Z45" s="450"/>
      <c r="AA45" s="450"/>
      <c r="AB45" s="450"/>
      <c r="AC45" s="450"/>
      <c r="AD45" s="32"/>
      <c r="AE45" s="32"/>
      <c r="AF45" s="32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0"/>
    </row>
    <row r="46" spans="1:50" s="36" customFormat="1" ht="15" hidden="1" x14ac:dyDescent="0.2">
      <c r="B46" s="25"/>
      <c r="C46" s="26"/>
      <c r="D46" s="27"/>
      <c r="E46" s="28"/>
      <c r="F46" s="29"/>
      <c r="G46" s="30"/>
      <c r="H46" s="119"/>
      <c r="I46" s="120"/>
      <c r="J46" s="450"/>
      <c r="K46" s="25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0"/>
      <c r="AC46" s="450"/>
      <c r="AD46" s="32"/>
      <c r="AE46" s="32"/>
      <c r="AF46" s="32"/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</row>
    <row r="47" spans="1:50" s="37" customFormat="1" ht="15" hidden="1" x14ac:dyDescent="0.2">
      <c r="A47" s="36"/>
      <c r="B47" s="25"/>
      <c r="C47" s="26"/>
      <c r="D47" s="27"/>
      <c r="E47" s="28"/>
      <c r="F47" s="29"/>
      <c r="G47" s="30"/>
      <c r="H47" s="119"/>
      <c r="I47" s="120"/>
      <c r="J47" s="450"/>
      <c r="K47" s="25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Y47" s="450"/>
      <c r="Z47" s="450"/>
      <c r="AA47" s="450"/>
      <c r="AB47" s="450"/>
      <c r="AC47" s="450"/>
      <c r="AD47" s="32"/>
      <c r="AE47" s="32"/>
      <c r="AF47" s="32"/>
      <c r="AG47" s="450"/>
      <c r="AH47" s="450"/>
      <c r="AI47" s="450"/>
      <c r="AJ47" s="450"/>
      <c r="AK47" s="450"/>
      <c r="AL47" s="450"/>
      <c r="AM47" s="450"/>
      <c r="AN47" s="450"/>
      <c r="AO47" s="450"/>
      <c r="AP47" s="450"/>
      <c r="AQ47" s="450"/>
      <c r="AR47" s="450"/>
      <c r="AS47" s="450"/>
      <c r="AT47" s="450"/>
      <c r="AU47" s="450"/>
      <c r="AV47" s="450"/>
      <c r="AW47" s="450"/>
      <c r="AX47" s="450"/>
    </row>
    <row r="48" spans="1:50" s="37" customFormat="1" ht="15" hidden="1" x14ac:dyDescent="0.2">
      <c r="A48" s="36"/>
      <c r="B48" s="25"/>
      <c r="C48" s="26"/>
      <c r="D48" s="27"/>
      <c r="E48" s="28"/>
      <c r="F48" s="29"/>
      <c r="G48" s="30"/>
      <c r="H48" s="119"/>
      <c r="I48" s="120"/>
      <c r="J48" s="450"/>
      <c r="K48" s="25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450"/>
      <c r="AC48" s="450"/>
      <c r="AD48" s="32"/>
      <c r="AE48" s="32"/>
      <c r="AF48" s="32"/>
      <c r="AG48" s="450"/>
      <c r="AH48" s="450"/>
      <c r="AI48" s="450"/>
      <c r="AJ48" s="450"/>
      <c r="AK48" s="450"/>
      <c r="AL48" s="450"/>
      <c r="AM48" s="450"/>
      <c r="AN48" s="450"/>
      <c r="AO48" s="450"/>
      <c r="AP48" s="450"/>
      <c r="AQ48" s="450"/>
      <c r="AR48" s="450"/>
      <c r="AS48" s="450"/>
      <c r="AT48" s="450"/>
      <c r="AU48" s="450"/>
      <c r="AV48" s="450"/>
      <c r="AW48" s="450"/>
      <c r="AX48" s="450"/>
    </row>
    <row r="49" spans="1:50" s="37" customFormat="1" ht="15" hidden="1" x14ac:dyDescent="0.2">
      <c r="A49" s="36"/>
      <c r="B49" s="25"/>
      <c r="C49" s="26"/>
      <c r="D49" s="27"/>
      <c r="E49" s="28"/>
      <c r="F49" s="29"/>
      <c r="G49" s="30"/>
      <c r="H49" s="119"/>
      <c r="I49" s="120"/>
      <c r="J49" s="450"/>
      <c r="K49" s="25"/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C49" s="450"/>
      <c r="AD49" s="32"/>
      <c r="AE49" s="32"/>
      <c r="AF49" s="32"/>
      <c r="AG49" s="450"/>
      <c r="AH49" s="450"/>
      <c r="AI49" s="450"/>
      <c r="AJ49" s="450"/>
      <c r="AK49" s="450"/>
      <c r="AL49" s="450"/>
      <c r="AM49" s="450"/>
      <c r="AN49" s="450"/>
      <c r="AO49" s="450"/>
      <c r="AP49" s="450"/>
      <c r="AQ49" s="450"/>
      <c r="AR49" s="450"/>
      <c r="AS49" s="450"/>
      <c r="AT49" s="450"/>
      <c r="AU49" s="450"/>
      <c r="AV49" s="450"/>
      <c r="AW49" s="450"/>
      <c r="AX49" s="450"/>
    </row>
    <row r="50" spans="1:50" s="33" customFormat="1" ht="15" hidden="1" x14ac:dyDescent="0.2">
      <c r="A50" s="24"/>
      <c r="B50" s="25"/>
      <c r="C50" s="26"/>
      <c r="D50" s="27"/>
      <c r="E50" s="28"/>
      <c r="F50" s="29"/>
      <c r="G50" s="30"/>
      <c r="H50" s="119"/>
      <c r="I50" s="120"/>
      <c r="J50" s="450"/>
      <c r="K50" s="25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32"/>
      <c r="AE50" s="32"/>
      <c r="AF50" s="32"/>
      <c r="AG50" s="450"/>
      <c r="AH50" s="450"/>
      <c r="AI50" s="450"/>
      <c r="AJ50" s="450"/>
      <c r="AK50" s="450"/>
      <c r="AL50" s="450"/>
      <c r="AM50" s="450"/>
      <c r="AN50" s="450"/>
      <c r="AO50" s="450"/>
      <c r="AP50" s="450"/>
      <c r="AQ50" s="450"/>
      <c r="AR50" s="450"/>
      <c r="AS50" s="450"/>
      <c r="AT50" s="450"/>
      <c r="AU50" s="450"/>
      <c r="AV50" s="450"/>
      <c r="AW50" s="450"/>
      <c r="AX50" s="450"/>
    </row>
    <row r="51" spans="1:50" s="33" customFormat="1" ht="15" hidden="1" x14ac:dyDescent="0.2">
      <c r="A51" s="24"/>
      <c r="B51" s="25"/>
      <c r="C51" s="26"/>
      <c r="D51" s="27"/>
      <c r="E51" s="28"/>
      <c r="F51" s="29"/>
      <c r="G51" s="30"/>
      <c r="H51" s="119"/>
      <c r="I51" s="120"/>
      <c r="J51" s="450"/>
      <c r="K51" s="25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32"/>
      <c r="AE51" s="32"/>
      <c r="AF51" s="32"/>
      <c r="AG51" s="450"/>
      <c r="AH51" s="450"/>
      <c r="AI51" s="450"/>
      <c r="AJ51" s="450"/>
      <c r="AK51" s="450"/>
      <c r="AL51" s="450"/>
      <c r="AM51" s="450"/>
      <c r="AN51" s="450"/>
      <c r="AO51" s="450"/>
      <c r="AP51" s="450"/>
      <c r="AQ51" s="450"/>
      <c r="AR51" s="450"/>
      <c r="AS51" s="450"/>
      <c r="AT51" s="450"/>
      <c r="AU51" s="450"/>
      <c r="AV51" s="450"/>
      <c r="AW51" s="450"/>
      <c r="AX51" s="450"/>
    </row>
    <row r="52" spans="1:50" s="24" customFormat="1" ht="15" hidden="1" x14ac:dyDescent="0.2">
      <c r="B52" s="25"/>
      <c r="C52" s="26"/>
      <c r="D52" s="27"/>
      <c r="E52" s="28"/>
      <c r="F52" s="29"/>
      <c r="G52" s="30"/>
      <c r="H52" s="119"/>
      <c r="I52" s="120"/>
      <c r="J52" s="450"/>
      <c r="K52" s="25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32"/>
      <c r="AE52" s="32"/>
      <c r="AF52" s="32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0"/>
      <c r="AS52" s="450"/>
      <c r="AT52" s="450"/>
      <c r="AU52" s="450"/>
      <c r="AV52" s="450"/>
      <c r="AW52" s="450"/>
      <c r="AX52" s="450"/>
    </row>
    <row r="53" spans="1:50" s="24" customFormat="1" ht="15" hidden="1" x14ac:dyDescent="0.2">
      <c r="B53" s="25"/>
      <c r="C53" s="26"/>
      <c r="D53" s="27"/>
      <c r="E53" s="28"/>
      <c r="F53" s="29"/>
      <c r="G53" s="30"/>
      <c r="H53" s="119"/>
      <c r="I53" s="120"/>
      <c r="J53" s="450"/>
      <c r="K53" s="25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  <c r="AC53" s="450"/>
      <c r="AD53" s="32"/>
      <c r="AE53" s="32"/>
      <c r="AF53" s="32"/>
      <c r="AG53" s="450"/>
      <c r="AH53" s="450"/>
      <c r="AI53" s="450"/>
      <c r="AJ53" s="450"/>
      <c r="AK53" s="450"/>
      <c r="AL53" s="450"/>
      <c r="AM53" s="450"/>
      <c r="AN53" s="450"/>
      <c r="AO53" s="450"/>
      <c r="AP53" s="450"/>
      <c r="AQ53" s="450"/>
      <c r="AR53" s="450"/>
      <c r="AS53" s="450"/>
      <c r="AT53" s="450"/>
      <c r="AU53" s="450"/>
      <c r="AV53" s="450"/>
      <c r="AW53" s="450"/>
      <c r="AX53" s="450"/>
    </row>
    <row r="54" spans="1:50" s="24" customFormat="1" ht="15" hidden="1" x14ac:dyDescent="0.2">
      <c r="B54" s="25"/>
      <c r="C54" s="26"/>
      <c r="D54" s="27"/>
      <c r="E54" s="28"/>
      <c r="F54" s="29"/>
      <c r="G54" s="30"/>
      <c r="H54" s="119"/>
      <c r="I54" s="120"/>
      <c r="J54" s="450"/>
      <c r="K54" s="25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32"/>
      <c r="AE54" s="32"/>
      <c r="AF54" s="32"/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0"/>
      <c r="AS54" s="450"/>
      <c r="AT54" s="450"/>
      <c r="AU54" s="450"/>
      <c r="AV54" s="450"/>
      <c r="AW54" s="450"/>
      <c r="AX54" s="450"/>
    </row>
    <row r="55" spans="1:50" s="24" customFormat="1" ht="15" hidden="1" x14ac:dyDescent="0.2">
      <c r="B55" s="25"/>
      <c r="C55" s="26"/>
      <c r="D55" s="27"/>
      <c r="E55" s="28"/>
      <c r="F55" s="29"/>
      <c r="G55" s="30"/>
      <c r="H55" s="119"/>
      <c r="I55" s="120"/>
      <c r="J55" s="450"/>
      <c r="K55" s="25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32"/>
      <c r="AE55" s="32"/>
      <c r="AF55" s="32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0"/>
      <c r="AS55" s="450"/>
      <c r="AT55" s="450"/>
      <c r="AU55" s="450"/>
      <c r="AV55" s="450"/>
      <c r="AW55" s="450"/>
      <c r="AX55" s="450"/>
    </row>
    <row r="56" spans="1:50" s="24" customFormat="1" ht="15" hidden="1" x14ac:dyDescent="0.2">
      <c r="B56" s="25"/>
      <c r="C56" s="26"/>
      <c r="D56" s="27"/>
      <c r="E56" s="28"/>
      <c r="F56" s="29"/>
      <c r="G56" s="30"/>
      <c r="H56" s="119"/>
      <c r="I56" s="120"/>
      <c r="J56" s="450"/>
      <c r="K56" s="25"/>
      <c r="L56" s="450"/>
      <c r="M56" s="450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  <c r="Y56" s="450"/>
      <c r="Z56" s="450"/>
      <c r="AA56" s="450"/>
      <c r="AB56" s="450"/>
      <c r="AC56" s="450"/>
      <c r="AD56" s="32"/>
      <c r="AE56" s="32"/>
      <c r="AF56" s="32"/>
      <c r="AG56" s="450"/>
      <c r="AH56" s="450"/>
      <c r="AI56" s="450"/>
      <c r="AJ56" s="450"/>
      <c r="AK56" s="450"/>
      <c r="AL56" s="450"/>
      <c r="AM56" s="450"/>
      <c r="AN56" s="450"/>
      <c r="AO56" s="450"/>
      <c r="AP56" s="450"/>
      <c r="AQ56" s="450"/>
      <c r="AR56" s="450"/>
      <c r="AS56" s="450"/>
      <c r="AT56" s="450"/>
      <c r="AU56" s="450"/>
      <c r="AV56" s="450"/>
      <c r="AW56" s="450"/>
      <c r="AX56" s="450"/>
    </row>
    <row r="57" spans="1:50" s="24" customFormat="1" ht="15" hidden="1" x14ac:dyDescent="0.2">
      <c r="B57" s="25"/>
      <c r="C57" s="26"/>
      <c r="D57" s="27"/>
      <c r="E57" s="28"/>
      <c r="F57" s="29"/>
      <c r="G57" s="30"/>
      <c r="H57" s="119"/>
      <c r="I57" s="120"/>
      <c r="J57" s="450"/>
      <c r="K57" s="25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32"/>
      <c r="AE57" s="32"/>
      <c r="AF57" s="32"/>
      <c r="AG57" s="450"/>
      <c r="AH57" s="450"/>
      <c r="AI57" s="450"/>
      <c r="AJ57" s="450"/>
      <c r="AK57" s="450"/>
      <c r="AL57" s="450"/>
      <c r="AM57" s="450"/>
      <c r="AN57" s="450"/>
      <c r="AO57" s="450"/>
      <c r="AP57" s="450"/>
      <c r="AQ57" s="450"/>
      <c r="AR57" s="450"/>
      <c r="AS57" s="450"/>
      <c r="AT57" s="450"/>
      <c r="AU57" s="450"/>
      <c r="AV57" s="450"/>
      <c r="AW57" s="450"/>
      <c r="AX57" s="450"/>
    </row>
    <row r="58" spans="1:50" s="24" customFormat="1" ht="15" hidden="1" x14ac:dyDescent="0.2">
      <c r="B58" s="25"/>
      <c r="C58" s="26"/>
      <c r="D58" s="27"/>
      <c r="E58" s="28"/>
      <c r="F58" s="29"/>
      <c r="G58" s="30"/>
      <c r="H58" s="119"/>
      <c r="I58" s="120"/>
      <c r="J58" s="450"/>
      <c r="K58" s="25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32"/>
      <c r="AE58" s="32"/>
      <c r="AF58" s="32"/>
      <c r="AG58" s="450"/>
      <c r="AH58" s="450"/>
      <c r="AI58" s="450"/>
      <c r="AJ58" s="450"/>
      <c r="AK58" s="450"/>
      <c r="AL58" s="450"/>
      <c r="AM58" s="450"/>
      <c r="AN58" s="450"/>
      <c r="AO58" s="450"/>
      <c r="AP58" s="450"/>
      <c r="AQ58" s="450"/>
      <c r="AR58" s="450"/>
      <c r="AS58" s="450"/>
      <c r="AT58" s="450"/>
      <c r="AU58" s="450"/>
      <c r="AV58" s="450"/>
      <c r="AW58" s="450"/>
      <c r="AX58" s="450"/>
    </row>
    <row r="59" spans="1:50" s="24" customFormat="1" ht="3" hidden="1" customHeight="1" x14ac:dyDescent="0.2">
      <c r="B59" s="25"/>
      <c r="C59" s="26"/>
      <c r="D59" s="27"/>
      <c r="E59" s="28"/>
      <c r="F59" s="29"/>
      <c r="G59" s="30"/>
      <c r="H59" s="119"/>
      <c r="I59" s="120"/>
      <c r="J59" s="450"/>
      <c r="K59" s="25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32"/>
      <c r="AE59" s="32"/>
      <c r="AF59" s="32"/>
      <c r="AG59" s="450"/>
      <c r="AH59" s="450"/>
      <c r="AI59" s="450"/>
      <c r="AJ59" s="450"/>
      <c r="AK59" s="450"/>
      <c r="AL59" s="450"/>
      <c r="AM59" s="450"/>
      <c r="AN59" s="450"/>
      <c r="AO59" s="450"/>
      <c r="AP59" s="450"/>
      <c r="AQ59" s="450"/>
      <c r="AR59" s="450"/>
      <c r="AS59" s="450"/>
      <c r="AT59" s="450"/>
      <c r="AU59" s="450"/>
      <c r="AV59" s="450"/>
      <c r="AW59" s="450"/>
      <c r="AX59" s="450"/>
    </row>
    <row r="60" spans="1:50" s="33" customFormat="1" ht="15" hidden="1" x14ac:dyDescent="0.2">
      <c r="A60" s="24"/>
      <c r="B60" s="25"/>
      <c r="C60" s="26"/>
      <c r="D60" s="27"/>
      <c r="E60" s="28"/>
      <c r="F60" s="29"/>
      <c r="G60" s="30"/>
      <c r="H60" s="119"/>
      <c r="I60" s="120"/>
      <c r="J60" s="450"/>
      <c r="K60" s="25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0"/>
      <c r="AD60" s="32"/>
      <c r="AE60" s="32"/>
      <c r="AF60" s="32"/>
      <c r="AG60" s="450"/>
      <c r="AH60" s="450"/>
      <c r="AI60" s="450"/>
      <c r="AJ60" s="450"/>
      <c r="AK60" s="450"/>
      <c r="AL60" s="450"/>
      <c r="AM60" s="450"/>
      <c r="AN60" s="450"/>
      <c r="AO60" s="450"/>
      <c r="AP60" s="450"/>
      <c r="AQ60" s="450"/>
      <c r="AR60" s="450"/>
      <c r="AS60" s="450"/>
      <c r="AT60" s="450"/>
      <c r="AU60" s="450"/>
      <c r="AV60" s="450"/>
      <c r="AW60" s="450"/>
      <c r="AX60" s="450"/>
    </row>
    <row r="61" spans="1:50" s="33" customFormat="1" ht="15" hidden="1" x14ac:dyDescent="0.2">
      <c r="A61" s="24"/>
      <c r="B61" s="25"/>
      <c r="C61" s="26"/>
      <c r="D61" s="27"/>
      <c r="E61" s="28"/>
      <c r="F61" s="29"/>
      <c r="G61" s="30"/>
      <c r="H61" s="119"/>
      <c r="I61" s="120"/>
      <c r="J61" s="450"/>
      <c r="K61" s="25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  <c r="AB61" s="450"/>
      <c r="AC61" s="450"/>
      <c r="AD61" s="32"/>
      <c r="AE61" s="32"/>
      <c r="AF61" s="32"/>
      <c r="AG61" s="450"/>
      <c r="AH61" s="450"/>
      <c r="AI61" s="450"/>
      <c r="AJ61" s="450"/>
      <c r="AK61" s="450"/>
      <c r="AL61" s="450"/>
      <c r="AM61" s="450"/>
      <c r="AN61" s="450"/>
      <c r="AO61" s="450"/>
      <c r="AP61" s="450"/>
      <c r="AQ61" s="450"/>
      <c r="AR61" s="450"/>
      <c r="AS61" s="450"/>
      <c r="AT61" s="450"/>
      <c r="AU61" s="450"/>
      <c r="AV61" s="450"/>
      <c r="AW61" s="450"/>
      <c r="AX61" s="450"/>
    </row>
    <row r="62" spans="1:50" s="33" customFormat="1" ht="15" hidden="1" x14ac:dyDescent="0.2">
      <c r="A62" s="24"/>
      <c r="B62" s="25"/>
      <c r="C62" s="26"/>
      <c r="D62" s="27"/>
      <c r="E62" s="28"/>
      <c r="F62" s="29"/>
      <c r="G62" s="30"/>
      <c r="H62" s="119"/>
      <c r="I62" s="120"/>
      <c r="J62" s="450"/>
      <c r="K62" s="25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32"/>
      <c r="AE62" s="32"/>
      <c r="AF62" s="32"/>
      <c r="AG62" s="450"/>
      <c r="AH62" s="450"/>
      <c r="AI62" s="450"/>
      <c r="AJ62" s="450"/>
      <c r="AK62" s="450"/>
      <c r="AL62" s="450"/>
      <c r="AM62" s="450"/>
      <c r="AN62" s="450"/>
      <c r="AO62" s="450"/>
      <c r="AP62" s="450"/>
      <c r="AQ62" s="450"/>
      <c r="AR62" s="450"/>
      <c r="AS62" s="450"/>
      <c r="AT62" s="450"/>
      <c r="AU62" s="450"/>
      <c r="AV62" s="450"/>
      <c r="AW62" s="450"/>
      <c r="AX62" s="450"/>
    </row>
    <row r="63" spans="1:50" s="33" customFormat="1" ht="15" hidden="1" x14ac:dyDescent="0.2">
      <c r="A63" s="24"/>
      <c r="B63" s="25"/>
      <c r="C63" s="26"/>
      <c r="D63" s="27"/>
      <c r="E63" s="28"/>
      <c r="F63" s="29"/>
      <c r="G63" s="30"/>
      <c r="H63" s="119"/>
      <c r="I63" s="120"/>
      <c r="J63" s="450"/>
      <c r="K63" s="25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32"/>
      <c r="AE63" s="32"/>
      <c r="AF63" s="32"/>
      <c r="AG63" s="450"/>
      <c r="AH63" s="450"/>
      <c r="AI63" s="450"/>
      <c r="AJ63" s="450"/>
      <c r="AK63" s="450"/>
      <c r="AL63" s="450"/>
      <c r="AM63" s="450"/>
      <c r="AN63" s="450"/>
      <c r="AO63" s="450"/>
      <c r="AP63" s="450"/>
      <c r="AQ63" s="450"/>
      <c r="AR63" s="450"/>
      <c r="AS63" s="450"/>
      <c r="AT63" s="450"/>
      <c r="AU63" s="450"/>
      <c r="AV63" s="450"/>
      <c r="AW63" s="450"/>
      <c r="AX63" s="450"/>
    </row>
    <row r="64" spans="1:50" s="24" customFormat="1" ht="15" hidden="1" x14ac:dyDescent="0.2">
      <c r="B64" s="25"/>
      <c r="C64" s="26"/>
      <c r="D64" s="27"/>
      <c r="E64" s="28"/>
      <c r="F64" s="29"/>
      <c r="G64" s="30"/>
      <c r="H64" s="119"/>
      <c r="I64" s="120"/>
      <c r="J64" s="450"/>
      <c r="K64" s="25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0"/>
      <c r="AD64" s="32"/>
      <c r="AE64" s="32"/>
      <c r="AF64" s="32"/>
      <c r="AG64" s="450"/>
      <c r="AH64" s="450"/>
      <c r="AI64" s="450"/>
      <c r="AJ64" s="450"/>
      <c r="AK64" s="450"/>
      <c r="AL64" s="450"/>
      <c r="AM64" s="450"/>
      <c r="AN64" s="450"/>
      <c r="AO64" s="450"/>
      <c r="AP64" s="450"/>
      <c r="AQ64" s="450"/>
      <c r="AR64" s="450"/>
      <c r="AS64" s="450"/>
      <c r="AT64" s="450"/>
      <c r="AU64" s="450"/>
      <c r="AV64" s="450"/>
      <c r="AW64" s="450"/>
      <c r="AX64" s="450"/>
    </row>
    <row r="65" spans="1:50" s="24" customFormat="1" ht="15" hidden="1" x14ac:dyDescent="0.2">
      <c r="B65" s="25"/>
      <c r="C65" s="26"/>
      <c r="D65" s="27"/>
      <c r="E65" s="28"/>
      <c r="F65" s="29"/>
      <c r="G65" s="30"/>
      <c r="H65" s="119"/>
      <c r="I65" s="120"/>
      <c r="J65" s="450"/>
      <c r="K65" s="25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32"/>
      <c r="AE65" s="32"/>
      <c r="AF65" s="32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0"/>
      <c r="AS65" s="450"/>
      <c r="AT65" s="450"/>
      <c r="AU65" s="450"/>
      <c r="AV65" s="450"/>
      <c r="AW65" s="450"/>
      <c r="AX65" s="450"/>
    </row>
    <row r="66" spans="1:50" s="24" customFormat="1" ht="15" hidden="1" x14ac:dyDescent="0.2">
      <c r="B66" s="25"/>
      <c r="C66" s="26"/>
      <c r="D66" s="27"/>
      <c r="E66" s="28"/>
      <c r="F66" s="29"/>
      <c r="G66" s="30"/>
      <c r="H66" s="119"/>
      <c r="I66" s="120"/>
      <c r="J66" s="450"/>
      <c r="K66" s="25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450"/>
      <c r="AC66" s="450"/>
      <c r="AD66" s="32"/>
      <c r="AE66" s="32"/>
      <c r="AF66" s="32"/>
      <c r="AG66" s="450"/>
      <c r="AH66" s="450"/>
      <c r="AI66" s="450"/>
      <c r="AJ66" s="450"/>
      <c r="AK66" s="450"/>
      <c r="AL66" s="450"/>
      <c r="AM66" s="450"/>
      <c r="AN66" s="450"/>
      <c r="AO66" s="450"/>
      <c r="AP66" s="450"/>
      <c r="AQ66" s="450"/>
      <c r="AR66" s="450"/>
      <c r="AS66" s="450"/>
      <c r="AT66" s="450"/>
      <c r="AU66" s="450"/>
      <c r="AV66" s="450"/>
      <c r="AW66" s="450"/>
      <c r="AX66" s="450"/>
    </row>
    <row r="67" spans="1:50" s="24" customFormat="1" ht="15" hidden="1" x14ac:dyDescent="0.2">
      <c r="B67" s="25"/>
      <c r="C67" s="26"/>
      <c r="D67" s="27"/>
      <c r="E67" s="28"/>
      <c r="F67" s="29"/>
      <c r="G67" s="30"/>
      <c r="H67" s="119"/>
      <c r="I67" s="120"/>
      <c r="J67" s="450"/>
      <c r="K67" s="25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  <c r="AB67" s="450"/>
      <c r="AC67" s="450"/>
      <c r="AD67" s="32"/>
      <c r="AE67" s="32"/>
      <c r="AF67" s="32"/>
      <c r="AG67" s="450"/>
      <c r="AH67" s="450"/>
      <c r="AI67" s="450"/>
      <c r="AJ67" s="450"/>
      <c r="AK67" s="450"/>
      <c r="AL67" s="450"/>
      <c r="AM67" s="450"/>
      <c r="AN67" s="450"/>
      <c r="AO67" s="450"/>
      <c r="AP67" s="450"/>
      <c r="AQ67" s="450"/>
      <c r="AR67" s="450"/>
      <c r="AS67" s="450"/>
      <c r="AT67" s="450"/>
      <c r="AU67" s="450"/>
      <c r="AV67" s="450"/>
      <c r="AW67" s="450"/>
      <c r="AX67" s="450"/>
    </row>
    <row r="68" spans="1:50" s="33" customFormat="1" ht="15" hidden="1" x14ac:dyDescent="0.2">
      <c r="A68" s="24"/>
      <c r="B68" s="25"/>
      <c r="C68" s="26"/>
      <c r="D68" s="27"/>
      <c r="E68" s="28"/>
      <c r="F68" s="29"/>
      <c r="G68" s="30"/>
      <c r="H68" s="119"/>
      <c r="I68" s="120"/>
      <c r="J68" s="450"/>
      <c r="K68" s="25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32"/>
      <c r="AE68" s="32"/>
      <c r="AF68" s="32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0"/>
      <c r="AS68" s="450"/>
      <c r="AT68" s="450"/>
      <c r="AU68" s="450"/>
      <c r="AV68" s="450"/>
      <c r="AW68" s="450"/>
      <c r="AX68" s="450"/>
    </row>
    <row r="69" spans="1:50" s="33" customFormat="1" ht="15" hidden="1" x14ac:dyDescent="0.2">
      <c r="A69" s="24"/>
      <c r="B69" s="25"/>
      <c r="C69" s="26"/>
      <c r="D69" s="27"/>
      <c r="E69" s="28"/>
      <c r="F69" s="29"/>
      <c r="G69" s="30"/>
      <c r="H69" s="119"/>
      <c r="I69" s="120"/>
      <c r="J69" s="450"/>
      <c r="K69" s="25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0"/>
      <c r="AD69" s="32"/>
      <c r="AE69" s="32"/>
      <c r="AF69" s="32"/>
      <c r="AG69" s="450"/>
      <c r="AH69" s="450"/>
      <c r="AI69" s="450"/>
      <c r="AJ69" s="450"/>
      <c r="AK69" s="450"/>
      <c r="AL69" s="450"/>
      <c r="AM69" s="450"/>
      <c r="AN69" s="450"/>
      <c r="AO69" s="450"/>
      <c r="AP69" s="450"/>
      <c r="AQ69" s="450"/>
      <c r="AR69" s="450"/>
      <c r="AS69" s="450"/>
      <c r="AT69" s="450"/>
      <c r="AU69" s="450"/>
      <c r="AV69" s="450"/>
      <c r="AW69" s="450"/>
      <c r="AX69" s="450"/>
    </row>
    <row r="70" spans="1:50" s="33" customFormat="1" ht="15" hidden="1" x14ac:dyDescent="0.2">
      <c r="A70" s="24"/>
      <c r="B70" s="25"/>
      <c r="C70" s="26"/>
      <c r="D70" s="27"/>
      <c r="E70" s="28"/>
      <c r="F70" s="29"/>
      <c r="G70" s="30"/>
      <c r="H70" s="119"/>
      <c r="I70" s="120"/>
      <c r="J70" s="450"/>
      <c r="K70" s="25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50"/>
      <c r="AD70" s="32"/>
      <c r="AE70" s="32"/>
      <c r="AF70" s="32"/>
      <c r="AG70" s="450"/>
      <c r="AH70" s="450"/>
      <c r="AI70" s="450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0"/>
      <c r="AU70" s="450"/>
      <c r="AV70" s="450"/>
      <c r="AW70" s="450"/>
      <c r="AX70" s="450"/>
    </row>
    <row r="71" spans="1:50" s="24" customFormat="1" ht="15" hidden="1" x14ac:dyDescent="0.2">
      <c r="B71" s="25"/>
      <c r="C71" s="26"/>
      <c r="D71" s="27"/>
      <c r="E71" s="28"/>
      <c r="F71" s="29"/>
      <c r="G71" s="30"/>
      <c r="H71" s="119"/>
      <c r="I71" s="120"/>
      <c r="J71" s="450"/>
      <c r="K71" s="25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50"/>
      <c r="AD71" s="32"/>
      <c r="AE71" s="32"/>
      <c r="AF71" s="32"/>
      <c r="AG71" s="450"/>
      <c r="AH71" s="450"/>
      <c r="AI71" s="450"/>
      <c r="AJ71" s="450"/>
      <c r="AK71" s="450"/>
      <c r="AL71" s="450"/>
      <c r="AM71" s="450"/>
      <c r="AN71" s="450"/>
      <c r="AO71" s="450"/>
      <c r="AP71" s="450"/>
      <c r="AQ71" s="450"/>
      <c r="AR71" s="450"/>
      <c r="AS71" s="450"/>
      <c r="AT71" s="450"/>
      <c r="AU71" s="450"/>
      <c r="AV71" s="450"/>
      <c r="AW71" s="450"/>
      <c r="AX71" s="450"/>
    </row>
    <row r="72" spans="1:50" s="24" customFormat="1" ht="15" hidden="1" x14ac:dyDescent="0.2">
      <c r="B72" s="25"/>
      <c r="C72" s="26"/>
      <c r="D72" s="27"/>
      <c r="E72" s="28"/>
      <c r="F72" s="29"/>
      <c r="G72" s="30"/>
      <c r="H72" s="119"/>
      <c r="I72" s="121"/>
      <c r="J72" s="450"/>
      <c r="K72" s="25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  <c r="AB72" s="450"/>
      <c r="AC72" s="450"/>
      <c r="AD72" s="32"/>
      <c r="AE72" s="32"/>
      <c r="AF72" s="32"/>
      <c r="AG72" s="450"/>
      <c r="AH72" s="450"/>
      <c r="AI72" s="450"/>
      <c r="AJ72" s="450"/>
      <c r="AK72" s="450"/>
      <c r="AL72" s="450"/>
      <c r="AM72" s="450"/>
      <c r="AN72" s="450"/>
      <c r="AO72" s="450"/>
      <c r="AP72" s="450"/>
      <c r="AQ72" s="450"/>
      <c r="AR72" s="450"/>
      <c r="AS72" s="450"/>
      <c r="AT72" s="450"/>
      <c r="AU72" s="450"/>
      <c r="AV72" s="450"/>
      <c r="AW72" s="450"/>
      <c r="AX72" s="450"/>
    </row>
    <row r="73" spans="1:50" s="33" customFormat="1" ht="15" hidden="1" x14ac:dyDescent="0.2">
      <c r="A73" s="24"/>
      <c r="B73" s="25"/>
      <c r="C73" s="26"/>
      <c r="D73" s="27"/>
      <c r="E73" s="28"/>
      <c r="F73" s="29"/>
      <c r="G73" s="30"/>
      <c r="H73" s="119"/>
      <c r="I73" s="120"/>
      <c r="J73" s="450"/>
      <c r="K73" s="25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32"/>
      <c r="AE73" s="32"/>
      <c r="AF73" s="32"/>
      <c r="AG73" s="450"/>
      <c r="AH73" s="450"/>
      <c r="AI73" s="450"/>
      <c r="AJ73" s="450"/>
      <c r="AK73" s="450"/>
      <c r="AL73" s="450"/>
      <c r="AM73" s="450"/>
      <c r="AN73" s="450"/>
      <c r="AO73" s="450"/>
      <c r="AP73" s="450"/>
      <c r="AQ73" s="450"/>
      <c r="AR73" s="450"/>
      <c r="AS73" s="450"/>
      <c r="AT73" s="450"/>
      <c r="AU73" s="450"/>
      <c r="AV73" s="450"/>
      <c r="AW73" s="450"/>
      <c r="AX73" s="450"/>
    </row>
    <row r="74" spans="1:50" s="24" customFormat="1" ht="15" hidden="1" x14ac:dyDescent="0.2">
      <c r="B74" s="25"/>
      <c r="C74" s="26"/>
      <c r="D74" s="27"/>
      <c r="E74" s="28"/>
      <c r="F74" s="29"/>
      <c r="G74" s="30"/>
      <c r="H74" s="119"/>
      <c r="I74" s="120"/>
      <c r="J74" s="450"/>
      <c r="K74" s="25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32"/>
      <c r="AE74" s="32"/>
      <c r="AF74" s="32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0"/>
      <c r="AS74" s="450"/>
      <c r="AT74" s="450"/>
      <c r="AU74" s="450"/>
      <c r="AV74" s="450"/>
      <c r="AW74" s="450"/>
      <c r="AX74" s="450"/>
    </row>
    <row r="75" spans="1:50" s="24" customFormat="1" ht="15" hidden="1" x14ac:dyDescent="0.2">
      <c r="B75" s="25"/>
      <c r="C75" s="26"/>
      <c r="D75" s="27"/>
      <c r="E75" s="28"/>
      <c r="F75" s="29"/>
      <c r="G75" s="30"/>
      <c r="H75" s="119"/>
      <c r="I75" s="120"/>
      <c r="J75" s="450"/>
      <c r="K75" s="25"/>
      <c r="L75" s="450"/>
      <c r="M75" s="450"/>
      <c r="N75" s="450"/>
      <c r="O75" s="450"/>
      <c r="P75" s="450"/>
      <c r="Q75" s="450"/>
      <c r="R75" s="450"/>
      <c r="S75" s="450"/>
      <c r="T75" s="450"/>
      <c r="U75" s="450"/>
      <c r="V75" s="450"/>
      <c r="W75" s="450"/>
      <c r="X75" s="450"/>
      <c r="Y75" s="450"/>
      <c r="Z75" s="450"/>
      <c r="AA75" s="450"/>
      <c r="AB75" s="450"/>
      <c r="AC75" s="450"/>
      <c r="AD75" s="32"/>
      <c r="AE75" s="32"/>
      <c r="AF75" s="32"/>
      <c r="AG75" s="450"/>
      <c r="AH75" s="450"/>
      <c r="AI75" s="450"/>
      <c r="AJ75" s="450"/>
      <c r="AK75" s="450"/>
      <c r="AL75" s="450"/>
      <c r="AM75" s="450"/>
      <c r="AN75" s="450"/>
      <c r="AO75" s="450"/>
      <c r="AP75" s="450"/>
      <c r="AQ75" s="450"/>
      <c r="AR75" s="450"/>
      <c r="AS75" s="450"/>
      <c r="AT75" s="450"/>
      <c r="AU75" s="450"/>
      <c r="AV75" s="450"/>
      <c r="AW75" s="450"/>
      <c r="AX75" s="450"/>
    </row>
    <row r="76" spans="1:50" s="33" customFormat="1" ht="15" hidden="1" x14ac:dyDescent="0.2">
      <c r="A76" s="24"/>
      <c r="B76" s="25"/>
      <c r="C76" s="26"/>
      <c r="D76" s="27"/>
      <c r="E76" s="28"/>
      <c r="F76" s="29"/>
      <c r="G76" s="30"/>
      <c r="H76" s="119"/>
      <c r="I76" s="120"/>
      <c r="J76" s="450"/>
      <c r="K76" s="25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50"/>
      <c r="Z76" s="450"/>
      <c r="AA76" s="450"/>
      <c r="AB76" s="450"/>
      <c r="AC76" s="450"/>
      <c r="AD76" s="32"/>
      <c r="AE76" s="32"/>
      <c r="AF76" s="32"/>
      <c r="AG76" s="450"/>
      <c r="AH76" s="450"/>
      <c r="AI76" s="450"/>
      <c r="AJ76" s="450"/>
      <c r="AK76" s="450"/>
      <c r="AL76" s="450"/>
      <c r="AM76" s="450"/>
      <c r="AN76" s="450"/>
      <c r="AO76" s="450"/>
      <c r="AP76" s="450"/>
      <c r="AQ76" s="450"/>
      <c r="AR76" s="450"/>
      <c r="AS76" s="450"/>
      <c r="AT76" s="450"/>
      <c r="AU76" s="450"/>
      <c r="AV76" s="450"/>
      <c r="AW76" s="450"/>
      <c r="AX76" s="450"/>
    </row>
    <row r="77" spans="1:50" s="33" customFormat="1" ht="15" hidden="1" x14ac:dyDescent="0.2">
      <c r="A77" s="24"/>
      <c r="B77" s="25"/>
      <c r="C77" s="26"/>
      <c r="D77" s="27"/>
      <c r="E77" s="28"/>
      <c r="F77" s="29"/>
      <c r="G77" s="30"/>
      <c r="H77" s="119"/>
      <c r="I77" s="120"/>
      <c r="J77" s="450"/>
      <c r="K77" s="25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32"/>
      <c r="AE77" s="32"/>
      <c r="AF77" s="32"/>
      <c r="AG77" s="450"/>
      <c r="AH77" s="450"/>
      <c r="AI77" s="450"/>
      <c r="AJ77" s="450"/>
      <c r="AK77" s="450"/>
      <c r="AL77" s="146"/>
      <c r="AM77" s="450"/>
      <c r="AN77" s="450"/>
      <c r="AO77" s="450"/>
      <c r="AP77" s="450"/>
      <c r="AQ77" s="450"/>
      <c r="AR77" s="450"/>
      <c r="AS77" s="450"/>
      <c r="AT77" s="450"/>
      <c r="AU77" s="450"/>
      <c r="AV77" s="450"/>
      <c r="AW77" s="450"/>
      <c r="AX77" s="450"/>
    </row>
    <row r="78" spans="1:50" s="24" customFormat="1" ht="15" x14ac:dyDescent="0.2">
      <c r="B78" s="25"/>
      <c r="C78" s="25"/>
      <c r="D78" s="27"/>
      <c r="E78" s="28"/>
      <c r="F78" s="29"/>
      <c r="G78" s="30"/>
      <c r="H78" s="119"/>
      <c r="I78" s="120"/>
      <c r="J78" s="450"/>
      <c r="K78" s="25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50"/>
      <c r="Z78" s="450"/>
      <c r="AA78" s="450"/>
      <c r="AB78" s="450"/>
      <c r="AC78" s="450"/>
      <c r="AD78" s="32"/>
      <c r="AE78" s="32"/>
      <c r="AF78" s="32"/>
      <c r="AG78" s="450"/>
      <c r="AH78" s="450"/>
      <c r="AI78" s="450"/>
      <c r="AJ78" s="450"/>
      <c r="AK78" s="450"/>
      <c r="AL78" s="450"/>
      <c r="AM78" s="450"/>
      <c r="AN78" s="450"/>
      <c r="AO78" s="450"/>
      <c r="AP78" s="450"/>
      <c r="AQ78" s="450"/>
      <c r="AR78" s="450"/>
      <c r="AS78" s="450"/>
      <c r="AT78" s="450"/>
      <c r="AU78" s="450"/>
      <c r="AV78" s="450"/>
      <c r="AW78" s="450"/>
      <c r="AX78" s="450"/>
    </row>
    <row r="79" spans="1:50" s="38" customFormat="1" x14ac:dyDescent="0.2">
      <c r="A79" s="24"/>
      <c r="G79" s="39"/>
      <c r="H79" s="40"/>
      <c r="I79" s="39"/>
      <c r="L79" s="41">
        <f t="shared" ref="L79:AX79" si="0">SUM(L15:L78)</f>
        <v>1000000</v>
      </c>
      <c r="M79" s="41">
        <f t="shared" si="0"/>
        <v>0</v>
      </c>
      <c r="N79" s="41">
        <f t="shared" si="0"/>
        <v>1000000</v>
      </c>
      <c r="O79" s="41">
        <f t="shared" si="0"/>
        <v>0</v>
      </c>
      <c r="P79" s="41">
        <f t="shared" si="0"/>
        <v>0</v>
      </c>
      <c r="Q79" s="41">
        <f t="shared" si="0"/>
        <v>0</v>
      </c>
      <c r="R79" s="41">
        <f t="shared" si="0"/>
        <v>0</v>
      </c>
      <c r="S79" s="41">
        <f t="shared" si="0"/>
        <v>0</v>
      </c>
      <c r="T79" s="41">
        <f t="shared" si="0"/>
        <v>0</v>
      </c>
      <c r="U79" s="41">
        <f t="shared" si="0"/>
        <v>0</v>
      </c>
      <c r="V79" s="41">
        <f t="shared" si="0"/>
        <v>0</v>
      </c>
      <c r="W79" s="41">
        <f t="shared" si="0"/>
        <v>0</v>
      </c>
      <c r="X79" s="41">
        <f t="shared" si="0"/>
        <v>0</v>
      </c>
      <c r="Y79" s="41">
        <f t="shared" si="0"/>
        <v>0</v>
      </c>
      <c r="Z79" s="41">
        <f t="shared" si="0"/>
        <v>0</v>
      </c>
      <c r="AA79" s="41">
        <f t="shared" si="0"/>
        <v>0</v>
      </c>
      <c r="AB79" s="41">
        <f t="shared" si="0"/>
        <v>0</v>
      </c>
      <c r="AC79" s="41">
        <f t="shared" si="0"/>
        <v>0</v>
      </c>
      <c r="AD79" s="41">
        <f t="shared" si="0"/>
        <v>0</v>
      </c>
      <c r="AE79" s="41">
        <f t="shared" si="0"/>
        <v>0</v>
      </c>
      <c r="AF79" s="41">
        <f t="shared" si="0"/>
        <v>0</v>
      </c>
      <c r="AG79" s="41">
        <f t="shared" si="0"/>
        <v>526800</v>
      </c>
      <c r="AH79" s="41">
        <f t="shared" si="0"/>
        <v>0</v>
      </c>
      <c r="AI79" s="41">
        <f t="shared" si="0"/>
        <v>0</v>
      </c>
      <c r="AJ79" s="41">
        <f t="shared" si="0"/>
        <v>0</v>
      </c>
      <c r="AK79" s="41">
        <f t="shared" si="0"/>
        <v>0</v>
      </c>
      <c r="AL79" s="41">
        <f t="shared" si="0"/>
        <v>0</v>
      </c>
      <c r="AM79" s="41">
        <f t="shared" si="0"/>
        <v>0</v>
      </c>
      <c r="AN79" s="41">
        <f t="shared" si="0"/>
        <v>0</v>
      </c>
      <c r="AO79" s="41">
        <f t="shared" si="0"/>
        <v>0</v>
      </c>
      <c r="AP79" s="41">
        <f t="shared" si="0"/>
        <v>0</v>
      </c>
      <c r="AQ79" s="41">
        <f t="shared" si="0"/>
        <v>0</v>
      </c>
      <c r="AR79" s="41">
        <f t="shared" si="0"/>
        <v>0</v>
      </c>
      <c r="AS79" s="41">
        <f t="shared" si="0"/>
        <v>0</v>
      </c>
      <c r="AT79" s="41">
        <f t="shared" si="0"/>
        <v>0</v>
      </c>
      <c r="AU79" s="41">
        <f t="shared" si="0"/>
        <v>0</v>
      </c>
      <c r="AV79" s="41">
        <f t="shared" si="0"/>
        <v>0</v>
      </c>
      <c r="AW79" s="41">
        <f t="shared" si="0"/>
        <v>0</v>
      </c>
      <c r="AX79" s="41">
        <f t="shared" si="0"/>
        <v>0</v>
      </c>
    </row>
    <row r="80" spans="1:50" s="38" customFormat="1" x14ac:dyDescent="0.2">
      <c r="A80" s="24"/>
      <c r="G80" s="39"/>
      <c r="H80" s="40"/>
      <c r="I80" s="39"/>
      <c r="O80" s="24"/>
      <c r="P80" s="24"/>
      <c r="T80" s="24"/>
      <c r="X80" s="24"/>
      <c r="Y80" s="24"/>
      <c r="AG80" s="24"/>
      <c r="AJ80" s="24"/>
      <c r="AK80" s="24"/>
      <c r="AO80" s="24"/>
      <c r="AS80" s="24"/>
      <c r="AT80" s="24"/>
    </row>
  </sheetData>
  <mergeCells count="36"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T53"/>
  <sheetViews>
    <sheetView topLeftCell="AL49" zoomScale="90" zoomScaleNormal="90" workbookViewId="0">
      <selection activeCell="B15" sqref="B15:AX49"/>
    </sheetView>
  </sheetViews>
  <sheetFormatPr baseColWidth="10" defaultColWidth="13" defaultRowHeight="12.75" x14ac:dyDescent="0.2"/>
  <cols>
    <col min="1" max="1" width="1.5703125" style="14" customWidth="1"/>
    <col min="2" max="2" width="6.42578125" style="16" customWidth="1"/>
    <col min="3" max="3" width="14.5703125" style="16" customWidth="1"/>
    <col min="4" max="4" width="8.28515625" style="16" customWidth="1"/>
    <col min="5" max="5" width="15.28515625" style="16" customWidth="1"/>
    <col min="6" max="6" width="20.85546875" style="16" customWidth="1"/>
    <col min="7" max="7" width="26" style="42" customWidth="1"/>
    <col min="8" max="8" width="15.140625" style="15" customWidth="1"/>
    <col min="9" max="9" width="32.85546875" style="42" bestFit="1" customWidth="1"/>
    <col min="10" max="10" width="13.5703125" style="16" customWidth="1"/>
    <col min="11" max="11" width="22.140625" style="16" customWidth="1"/>
    <col min="12" max="12" width="20.7109375" style="16" customWidth="1"/>
    <col min="13" max="13" width="11.85546875" style="16" customWidth="1"/>
    <col min="14" max="14" width="15.5703125" style="16" customWidth="1"/>
    <col min="15" max="15" width="11.5703125" style="14" customWidth="1"/>
    <col min="16" max="16" width="12.5703125" style="14" customWidth="1"/>
    <col min="17" max="17" width="21.5703125" style="16" bestFit="1" customWidth="1"/>
    <col min="18" max="18" width="16.28515625" style="16" customWidth="1"/>
    <col min="19" max="19" width="10" style="16" customWidth="1"/>
    <col min="20" max="20" width="10" style="14" customWidth="1"/>
    <col min="21" max="21" width="8.140625" style="16" customWidth="1"/>
    <col min="22" max="22" width="9" style="16" customWidth="1"/>
    <col min="23" max="23" width="16.85546875" style="16" customWidth="1"/>
    <col min="24" max="25" width="8" style="14" customWidth="1"/>
    <col min="26" max="26" width="6.85546875" style="16" customWidth="1"/>
    <col min="27" max="27" width="7.7109375" style="16" customWidth="1"/>
    <col min="28" max="29" width="19.28515625" style="16" customWidth="1"/>
    <col min="30" max="30" width="12.5703125" style="16" customWidth="1"/>
    <col min="31" max="31" width="14" style="16" customWidth="1"/>
    <col min="32" max="32" width="17" style="16" customWidth="1"/>
    <col min="33" max="33" width="18.42578125" style="14" customWidth="1"/>
    <col min="34" max="34" width="13" style="16"/>
    <col min="35" max="35" width="13.7109375" style="16" bestFit="1" customWidth="1"/>
    <col min="36" max="37" width="13" style="14"/>
    <col min="38" max="40" width="13" style="16"/>
    <col min="41" max="41" width="13" style="14"/>
    <col min="42" max="44" width="13" style="16"/>
    <col min="45" max="46" width="13" style="14"/>
    <col min="47" max="50" width="13" style="16"/>
    <col min="51" max="71" width="13" style="123"/>
    <col min="72" max="72" width="13" style="35"/>
    <col min="73" max="16384" width="13" style="16"/>
  </cols>
  <sheetData>
    <row r="2" spans="2:71" x14ac:dyDescent="0.2">
      <c r="B2" s="14"/>
      <c r="C2" s="14"/>
      <c r="D2" s="14"/>
      <c r="E2" s="14"/>
      <c r="F2" s="14"/>
      <c r="G2" s="15"/>
      <c r="I2" s="15"/>
      <c r="J2" s="14"/>
      <c r="K2" s="14"/>
      <c r="L2" s="14"/>
      <c r="M2" s="14"/>
      <c r="N2" s="14"/>
      <c r="Q2" s="14"/>
      <c r="R2" s="14"/>
      <c r="S2" s="14"/>
      <c r="U2" s="14"/>
      <c r="V2" s="14"/>
      <c r="W2" s="14"/>
      <c r="Z2" s="14"/>
      <c r="AA2" s="14"/>
      <c r="AB2" s="14"/>
      <c r="AC2" s="14"/>
      <c r="AD2" s="14"/>
      <c r="AE2" s="14"/>
      <c r="AF2" s="14"/>
      <c r="AH2" s="14"/>
    </row>
    <row r="3" spans="2:71" x14ac:dyDescent="0.2">
      <c r="B3" s="14"/>
      <c r="C3" s="14"/>
      <c r="D3" s="14"/>
      <c r="E3" s="14"/>
      <c r="F3" s="14"/>
      <c r="G3" s="15"/>
      <c r="I3" s="15"/>
      <c r="J3" s="14"/>
      <c r="K3" s="14"/>
      <c r="L3" s="14"/>
      <c r="M3" s="14"/>
      <c r="N3" s="14"/>
      <c r="Q3" s="14"/>
      <c r="R3" s="14"/>
      <c r="S3" s="14"/>
      <c r="U3" s="14"/>
      <c r="V3" s="14"/>
      <c r="W3" s="14"/>
      <c r="Z3" s="14"/>
      <c r="AA3" s="14"/>
      <c r="AB3" s="14"/>
      <c r="AC3" s="14"/>
      <c r="AD3" s="14"/>
      <c r="AE3" s="14"/>
      <c r="AF3" s="14"/>
      <c r="AH3" s="14"/>
    </row>
    <row r="4" spans="2:71" x14ac:dyDescent="0.2">
      <c r="B4" s="14"/>
      <c r="C4" s="14"/>
      <c r="D4" s="14"/>
      <c r="E4" s="14"/>
      <c r="F4" s="14"/>
      <c r="G4" s="15"/>
      <c r="I4" s="15"/>
      <c r="J4" s="14"/>
      <c r="K4" s="14"/>
      <c r="L4" s="14"/>
      <c r="M4" s="14"/>
      <c r="N4" s="14"/>
      <c r="Q4" s="14"/>
      <c r="R4" s="14"/>
      <c r="S4" s="14"/>
      <c r="U4" s="14"/>
      <c r="V4" s="14"/>
      <c r="W4" s="14"/>
      <c r="Z4" s="14"/>
      <c r="AA4" s="14"/>
      <c r="AB4" s="14"/>
      <c r="AC4" s="14"/>
      <c r="AD4" s="14"/>
      <c r="AE4" s="14"/>
      <c r="AF4" s="14"/>
      <c r="AH4" s="14"/>
    </row>
    <row r="5" spans="2:71" x14ac:dyDescent="0.2">
      <c r="B5" s="14"/>
      <c r="C5" s="14"/>
      <c r="D5" s="14"/>
      <c r="E5" s="14"/>
      <c r="F5" s="14"/>
      <c r="G5" s="15"/>
      <c r="I5" s="15"/>
      <c r="J5" s="14"/>
      <c r="K5" s="14"/>
      <c r="L5" s="14"/>
      <c r="M5" s="14"/>
      <c r="N5" s="14"/>
      <c r="Q5" s="14"/>
      <c r="R5" s="14"/>
      <c r="S5" s="14"/>
      <c r="U5" s="14"/>
      <c r="V5" s="14"/>
      <c r="W5" s="14"/>
      <c r="Z5" s="14"/>
      <c r="AA5" s="14"/>
      <c r="AB5" s="14"/>
      <c r="AC5" s="14"/>
      <c r="AD5" s="14"/>
      <c r="AE5" s="14"/>
      <c r="AF5" s="14"/>
      <c r="AH5" s="14"/>
    </row>
    <row r="6" spans="2:71" x14ac:dyDescent="0.2">
      <c r="B6" s="14"/>
      <c r="C6" s="14"/>
      <c r="D6" s="14"/>
      <c r="E6" s="14"/>
      <c r="F6" s="14"/>
      <c r="G6" s="15"/>
      <c r="I6" s="15"/>
      <c r="J6" s="14"/>
      <c r="K6" s="14"/>
      <c r="L6" s="14"/>
      <c r="M6" s="14"/>
      <c r="N6" s="14"/>
      <c r="Q6" s="14"/>
      <c r="R6" s="14"/>
      <c r="S6" s="14"/>
      <c r="U6" s="14"/>
      <c r="V6" s="14"/>
      <c r="W6" s="14"/>
      <c r="Z6" s="14"/>
      <c r="AA6" s="14"/>
      <c r="AB6" s="14"/>
      <c r="AC6" s="14"/>
      <c r="AD6" s="14"/>
      <c r="AE6" s="14"/>
      <c r="AF6" s="14"/>
      <c r="AH6" s="14"/>
    </row>
    <row r="7" spans="2:71" x14ac:dyDescent="0.2">
      <c r="B7" s="14"/>
      <c r="C7" s="14"/>
      <c r="D7" s="14"/>
      <c r="E7" s="14"/>
      <c r="F7" s="14"/>
      <c r="G7" s="15"/>
      <c r="I7" s="15"/>
      <c r="J7" s="14"/>
      <c r="K7" s="14"/>
      <c r="L7" s="14"/>
      <c r="M7" s="14"/>
      <c r="N7" s="14"/>
      <c r="Q7" s="14"/>
      <c r="R7" s="14"/>
      <c r="S7" s="14"/>
      <c r="U7" s="14"/>
      <c r="V7" s="14"/>
      <c r="W7" s="14"/>
      <c r="Z7" s="14"/>
      <c r="AA7" s="14"/>
      <c r="AB7" s="14"/>
      <c r="AC7" s="14"/>
      <c r="AD7" s="14"/>
      <c r="AE7" s="14"/>
      <c r="AF7" s="14"/>
      <c r="AH7" s="14"/>
    </row>
    <row r="8" spans="2:71" ht="12.75" customHeight="1" x14ac:dyDescent="0.2">
      <c r="B8" s="17"/>
      <c r="C8" s="641" t="s">
        <v>0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365"/>
      <c r="AE8" s="365"/>
      <c r="AF8" s="17"/>
      <c r="AG8" s="18"/>
      <c r="AH8" s="19"/>
      <c r="AI8" s="19"/>
      <c r="AJ8" s="18"/>
      <c r="AK8" s="18"/>
      <c r="AL8" s="19"/>
      <c r="AM8" s="19"/>
      <c r="AN8" s="19"/>
      <c r="AO8" s="18"/>
      <c r="AP8" s="19"/>
    </row>
    <row r="9" spans="2:71" ht="12.75" customHeight="1" x14ac:dyDescent="0.2">
      <c r="B9" s="17"/>
      <c r="C9" s="641" t="s">
        <v>1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365"/>
      <c r="AE9" s="365"/>
      <c r="AF9" s="17"/>
      <c r="AG9" s="18"/>
      <c r="AH9" s="19"/>
      <c r="AI9" s="19"/>
      <c r="AJ9" s="18"/>
      <c r="AK9" s="18"/>
      <c r="AL9" s="19"/>
      <c r="AM9" s="19"/>
      <c r="AN9" s="19"/>
      <c r="AO9" s="18"/>
      <c r="AP9" s="19"/>
    </row>
    <row r="10" spans="2:71" x14ac:dyDescent="0.2">
      <c r="B10" s="17"/>
      <c r="C10" s="365"/>
      <c r="D10" s="365"/>
      <c r="E10" s="365"/>
      <c r="F10" s="365"/>
      <c r="G10" s="20"/>
      <c r="H10" s="20"/>
      <c r="I10" s="20"/>
      <c r="J10" s="365"/>
      <c r="K10" s="365"/>
      <c r="L10" s="548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17"/>
      <c r="AG10" s="21"/>
      <c r="AH10" s="21"/>
    </row>
    <row r="11" spans="2:71" ht="45" customHeight="1" x14ac:dyDescent="0.2">
      <c r="B11" s="17"/>
      <c r="C11" s="761" t="s">
        <v>956</v>
      </c>
      <c r="D11" s="761"/>
      <c r="E11" s="761"/>
      <c r="F11" s="124" t="s">
        <v>1475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7"/>
      <c r="AG11" s="21"/>
      <c r="AH11" s="21"/>
    </row>
    <row r="12" spans="2:71" ht="27.75" customHeight="1" x14ac:dyDescent="0.2">
      <c r="B12" s="643" t="s">
        <v>2</v>
      </c>
      <c r="C12" s="644"/>
      <c r="D12" s="644"/>
      <c r="E12" s="644"/>
      <c r="F12" s="644"/>
      <c r="G12" s="644"/>
      <c r="H12" s="375"/>
      <c r="I12" s="375"/>
      <c r="J12" s="23"/>
      <c r="K12" s="639" t="s">
        <v>3</v>
      </c>
      <c r="L12" s="636" t="s">
        <v>4</v>
      </c>
      <c r="M12" s="758" t="s">
        <v>38</v>
      </c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9"/>
      <c r="AC12" s="759"/>
      <c r="AD12" s="634" t="s">
        <v>5</v>
      </c>
      <c r="AE12" s="635"/>
      <c r="AF12" s="635"/>
      <c r="AG12" s="636" t="s">
        <v>35</v>
      </c>
      <c r="AH12" s="758" t="s">
        <v>36</v>
      </c>
      <c r="AI12" s="759"/>
      <c r="AJ12" s="759"/>
      <c r="AK12" s="759"/>
      <c r="AL12" s="759"/>
      <c r="AM12" s="759"/>
      <c r="AN12" s="759"/>
      <c r="AO12" s="759"/>
      <c r="AP12" s="759"/>
      <c r="AQ12" s="759"/>
      <c r="AR12" s="759"/>
      <c r="AS12" s="759"/>
      <c r="AT12" s="759"/>
      <c r="AU12" s="759"/>
      <c r="AV12" s="759"/>
      <c r="AW12" s="759"/>
      <c r="AX12" s="760"/>
    </row>
    <row r="13" spans="2:71" ht="28.5" customHeight="1" x14ac:dyDescent="0.2">
      <c r="B13" s="625" t="s">
        <v>6</v>
      </c>
      <c r="C13" s="639" t="s">
        <v>7</v>
      </c>
      <c r="D13" s="625" t="s">
        <v>6</v>
      </c>
      <c r="E13" s="639" t="s">
        <v>8</v>
      </c>
      <c r="F13" s="625" t="s">
        <v>957</v>
      </c>
      <c r="G13" s="639" t="s">
        <v>9</v>
      </c>
      <c r="H13" s="625" t="s">
        <v>32</v>
      </c>
      <c r="I13" s="646" t="s">
        <v>10</v>
      </c>
      <c r="J13" s="646" t="s">
        <v>11</v>
      </c>
      <c r="K13" s="645"/>
      <c r="L13" s="637"/>
      <c r="M13" s="629" t="s">
        <v>12</v>
      </c>
      <c r="N13" s="630"/>
      <c r="O13" s="629" t="s">
        <v>31</v>
      </c>
      <c r="P13" s="630"/>
      <c r="Q13" s="631" t="s">
        <v>13</v>
      </c>
      <c r="R13" s="632"/>
      <c r="S13" s="632"/>
      <c r="T13" s="632"/>
      <c r="U13" s="632"/>
      <c r="V13" s="632"/>
      <c r="W13" s="632"/>
      <c r="X13" s="633"/>
      <c r="Y13" s="362"/>
      <c r="Z13" s="625" t="s">
        <v>14</v>
      </c>
      <c r="AA13" s="625" t="s">
        <v>15</v>
      </c>
      <c r="AB13" s="625" t="s">
        <v>16</v>
      </c>
      <c r="AC13" s="625" t="s">
        <v>17</v>
      </c>
      <c r="AD13" s="625" t="s">
        <v>18</v>
      </c>
      <c r="AE13" s="625" t="s">
        <v>19</v>
      </c>
      <c r="AF13" s="627" t="s">
        <v>20</v>
      </c>
      <c r="AG13" s="637"/>
      <c r="AH13" s="629" t="s">
        <v>12</v>
      </c>
      <c r="AI13" s="630"/>
      <c r="AJ13" s="629" t="s">
        <v>31</v>
      </c>
      <c r="AK13" s="630"/>
      <c r="AL13" s="631" t="s">
        <v>13</v>
      </c>
      <c r="AM13" s="632"/>
      <c r="AN13" s="632"/>
      <c r="AO13" s="632"/>
      <c r="AP13" s="632"/>
      <c r="AQ13" s="632"/>
      <c r="AR13" s="632"/>
      <c r="AS13" s="633"/>
      <c r="AT13" s="362"/>
      <c r="AU13" s="625" t="s">
        <v>14</v>
      </c>
      <c r="AV13" s="625" t="s">
        <v>15</v>
      </c>
      <c r="AW13" s="625" t="s">
        <v>16</v>
      </c>
      <c r="AX13" s="648" t="s">
        <v>17</v>
      </c>
    </row>
    <row r="14" spans="2:71" ht="102" customHeight="1" x14ac:dyDescent="0.2">
      <c r="B14" s="756"/>
      <c r="C14" s="645"/>
      <c r="D14" s="756"/>
      <c r="E14" s="645"/>
      <c r="F14" s="756"/>
      <c r="G14" s="645"/>
      <c r="H14" s="756"/>
      <c r="I14" s="762"/>
      <c r="J14" s="762"/>
      <c r="K14" s="645"/>
      <c r="L14" s="637"/>
      <c r="M14" s="367" t="s">
        <v>21</v>
      </c>
      <c r="N14" s="367" t="s">
        <v>22</v>
      </c>
      <c r="O14" s="367" t="s">
        <v>33</v>
      </c>
      <c r="P14" s="367" t="s">
        <v>34</v>
      </c>
      <c r="Q14" s="367" t="s">
        <v>23</v>
      </c>
      <c r="R14" s="367" t="s">
        <v>24</v>
      </c>
      <c r="S14" s="367" t="s">
        <v>25</v>
      </c>
      <c r="T14" s="367" t="s">
        <v>29</v>
      </c>
      <c r="U14" s="367" t="s">
        <v>26</v>
      </c>
      <c r="V14" s="367" t="s">
        <v>27</v>
      </c>
      <c r="W14" s="367" t="s">
        <v>28</v>
      </c>
      <c r="X14" s="367" t="s">
        <v>30</v>
      </c>
      <c r="Y14" s="367" t="s">
        <v>37</v>
      </c>
      <c r="Z14" s="756"/>
      <c r="AA14" s="756"/>
      <c r="AB14" s="756"/>
      <c r="AC14" s="756"/>
      <c r="AD14" s="756"/>
      <c r="AE14" s="756"/>
      <c r="AF14" s="757"/>
      <c r="AG14" s="637"/>
      <c r="AH14" s="367" t="s">
        <v>21</v>
      </c>
      <c r="AI14" s="367" t="s">
        <v>22</v>
      </c>
      <c r="AJ14" s="367" t="s">
        <v>33</v>
      </c>
      <c r="AK14" s="367" t="s">
        <v>34</v>
      </c>
      <c r="AL14" s="367" t="s">
        <v>23</v>
      </c>
      <c r="AM14" s="367" t="s">
        <v>24</v>
      </c>
      <c r="AN14" s="367" t="s">
        <v>25</v>
      </c>
      <c r="AO14" s="367" t="s">
        <v>29</v>
      </c>
      <c r="AP14" s="367" t="s">
        <v>26</v>
      </c>
      <c r="AQ14" s="367" t="s">
        <v>27</v>
      </c>
      <c r="AR14" s="367" t="s">
        <v>28</v>
      </c>
      <c r="AS14" s="367" t="s">
        <v>30</v>
      </c>
      <c r="AT14" s="367" t="s">
        <v>37</v>
      </c>
      <c r="AU14" s="756"/>
      <c r="AV14" s="756"/>
      <c r="AW14" s="756"/>
      <c r="AX14" s="648"/>
    </row>
    <row r="15" spans="2:71" s="35" customFormat="1" ht="123.75" customHeight="1" x14ac:dyDescent="0.2">
      <c r="B15" s="25" t="s">
        <v>816</v>
      </c>
      <c r="C15" s="125" t="s">
        <v>958</v>
      </c>
      <c r="D15" s="96"/>
      <c r="E15" s="25" t="s">
        <v>959</v>
      </c>
      <c r="F15" s="61">
        <v>2017730010024</v>
      </c>
      <c r="G15" s="126" t="s">
        <v>960</v>
      </c>
      <c r="H15" s="113" t="s">
        <v>961</v>
      </c>
      <c r="I15" s="25" t="s">
        <v>962</v>
      </c>
      <c r="J15" s="60">
        <v>1</v>
      </c>
      <c r="K15" s="25" t="s">
        <v>895</v>
      </c>
      <c r="L15" s="90">
        <f>SUM(M15:AF15)</f>
        <v>277000</v>
      </c>
      <c r="M15" s="90">
        <v>0</v>
      </c>
      <c r="N15" s="90">
        <v>277000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32" t="s">
        <v>187</v>
      </c>
      <c r="AE15" s="127" t="s">
        <v>963</v>
      </c>
      <c r="AF15" s="128" t="s">
        <v>964</v>
      </c>
      <c r="AG15" s="90">
        <f>SUM(AH15:AX15)</f>
        <v>145600</v>
      </c>
      <c r="AH15" s="90">
        <v>0</v>
      </c>
      <c r="AI15" s="90">
        <v>145600</v>
      </c>
      <c r="AJ15" s="90">
        <v>0</v>
      </c>
      <c r="AK15" s="90">
        <v>0</v>
      </c>
      <c r="AL15" s="90">
        <v>0</v>
      </c>
      <c r="AM15" s="90">
        <v>0</v>
      </c>
      <c r="AN15" s="90">
        <v>0</v>
      </c>
      <c r="AO15" s="90">
        <v>0</v>
      </c>
      <c r="AP15" s="90">
        <v>0</v>
      </c>
      <c r="AQ15" s="90">
        <v>0</v>
      </c>
      <c r="AR15" s="90">
        <v>0</v>
      </c>
      <c r="AS15" s="90">
        <v>0</v>
      </c>
      <c r="AT15" s="90">
        <v>0</v>
      </c>
      <c r="AU15" s="90">
        <v>0</v>
      </c>
      <c r="AV15" s="90">
        <v>0</v>
      </c>
      <c r="AW15" s="90">
        <v>0</v>
      </c>
      <c r="AX15" s="90">
        <v>0</v>
      </c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</row>
    <row r="16" spans="2:71" s="35" customFormat="1" ht="122.25" customHeight="1" x14ac:dyDescent="0.2">
      <c r="B16" s="25" t="s">
        <v>816</v>
      </c>
      <c r="C16" s="125" t="s">
        <v>958</v>
      </c>
      <c r="D16" s="96"/>
      <c r="E16" s="25" t="s">
        <v>959</v>
      </c>
      <c r="F16" s="61">
        <v>2017730010024</v>
      </c>
      <c r="G16" s="126" t="s">
        <v>960</v>
      </c>
      <c r="H16" s="113" t="s">
        <v>965</v>
      </c>
      <c r="I16" s="25" t="s">
        <v>966</v>
      </c>
      <c r="J16" s="60">
        <v>1</v>
      </c>
      <c r="K16" s="25" t="s">
        <v>895</v>
      </c>
      <c r="L16" s="90">
        <f t="shared" ref="L16:L49" si="0">SUM(M16:AF16)</f>
        <v>50000</v>
      </c>
      <c r="M16" s="90">
        <v>0</v>
      </c>
      <c r="N16" s="90">
        <v>50000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32" t="s">
        <v>187</v>
      </c>
      <c r="AE16" s="127" t="s">
        <v>963</v>
      </c>
      <c r="AF16" s="128" t="s">
        <v>964</v>
      </c>
      <c r="AG16" s="90">
        <f t="shared" ref="AG16:AG49" si="1">SUM(AH16:AX16)</f>
        <v>50000</v>
      </c>
      <c r="AH16" s="90">
        <v>0</v>
      </c>
      <c r="AI16" s="90">
        <v>50000</v>
      </c>
      <c r="AJ16" s="90">
        <v>0</v>
      </c>
      <c r="AK16" s="90">
        <v>0</v>
      </c>
      <c r="AL16" s="90">
        <v>0</v>
      </c>
      <c r="AM16" s="90">
        <v>0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90">
        <v>0</v>
      </c>
      <c r="AW16" s="90">
        <v>0</v>
      </c>
      <c r="AX16" s="90">
        <v>0</v>
      </c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</row>
    <row r="17" spans="1:72" s="35" customFormat="1" ht="122.25" customHeight="1" x14ac:dyDescent="0.2">
      <c r="B17" s="25" t="s">
        <v>816</v>
      </c>
      <c r="C17" s="125" t="s">
        <v>958</v>
      </c>
      <c r="D17" s="96"/>
      <c r="E17" s="25" t="s">
        <v>959</v>
      </c>
      <c r="F17" s="61">
        <v>2017730010024</v>
      </c>
      <c r="G17" s="126" t="s">
        <v>960</v>
      </c>
      <c r="H17" s="113" t="s">
        <v>967</v>
      </c>
      <c r="I17" s="25" t="s">
        <v>968</v>
      </c>
      <c r="J17" s="60">
        <v>1</v>
      </c>
      <c r="K17" s="25" t="s">
        <v>895</v>
      </c>
      <c r="L17" s="90">
        <f t="shared" si="0"/>
        <v>693200</v>
      </c>
      <c r="M17" s="90">
        <v>0</v>
      </c>
      <c r="N17" s="90">
        <v>693200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32" t="s">
        <v>187</v>
      </c>
      <c r="AE17" s="127" t="s">
        <v>963</v>
      </c>
      <c r="AF17" s="128" t="s">
        <v>964</v>
      </c>
      <c r="AG17" s="90">
        <f t="shared" si="1"/>
        <v>534800</v>
      </c>
      <c r="AH17" s="90">
        <v>0</v>
      </c>
      <c r="AI17" s="90">
        <v>534800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90">
        <v>0</v>
      </c>
      <c r="AU17" s="90">
        <v>0</v>
      </c>
      <c r="AV17" s="90">
        <v>0</v>
      </c>
      <c r="AW17" s="90">
        <v>0</v>
      </c>
      <c r="AX17" s="90">
        <v>0</v>
      </c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</row>
    <row r="18" spans="1:72" s="86" customFormat="1" ht="120.75" customHeight="1" x14ac:dyDescent="0.2">
      <c r="B18" s="25" t="s">
        <v>816</v>
      </c>
      <c r="C18" s="125" t="s">
        <v>958</v>
      </c>
      <c r="D18" s="96"/>
      <c r="E18" s="25" t="s">
        <v>959</v>
      </c>
      <c r="F18" s="61">
        <v>2017730010029</v>
      </c>
      <c r="G18" s="126" t="s">
        <v>969</v>
      </c>
      <c r="H18" s="113" t="s">
        <v>967</v>
      </c>
      <c r="I18" s="25" t="s">
        <v>970</v>
      </c>
      <c r="J18" s="60">
        <v>1</v>
      </c>
      <c r="K18" s="25" t="s">
        <v>895</v>
      </c>
      <c r="L18" s="90">
        <f t="shared" si="0"/>
        <v>319000</v>
      </c>
      <c r="M18" s="90">
        <v>0</v>
      </c>
      <c r="N18" s="90">
        <v>319000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32" t="s">
        <v>187</v>
      </c>
      <c r="AE18" s="127" t="s">
        <v>963</v>
      </c>
      <c r="AF18" s="128" t="s">
        <v>964</v>
      </c>
      <c r="AG18" s="90">
        <f t="shared" si="1"/>
        <v>227400</v>
      </c>
      <c r="AH18" s="90">
        <v>0</v>
      </c>
      <c r="AI18" s="90">
        <v>227400</v>
      </c>
      <c r="AJ18" s="90">
        <v>0</v>
      </c>
      <c r="AK18" s="90">
        <v>0</v>
      </c>
      <c r="AL18" s="90">
        <v>0</v>
      </c>
      <c r="AM18" s="90">
        <v>0</v>
      </c>
      <c r="AN18" s="90">
        <v>0</v>
      </c>
      <c r="AO18" s="90">
        <v>0</v>
      </c>
      <c r="AP18" s="90">
        <v>0</v>
      </c>
      <c r="AQ18" s="90">
        <v>0</v>
      </c>
      <c r="AR18" s="90">
        <v>0</v>
      </c>
      <c r="AS18" s="90">
        <v>0</v>
      </c>
      <c r="AT18" s="90">
        <v>0</v>
      </c>
      <c r="AU18" s="90">
        <v>0</v>
      </c>
      <c r="AV18" s="90">
        <v>0</v>
      </c>
      <c r="AW18" s="90">
        <v>0</v>
      </c>
      <c r="AX18" s="90">
        <v>0</v>
      </c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35"/>
    </row>
    <row r="19" spans="1:72" s="86" customFormat="1" ht="139.5" customHeight="1" x14ac:dyDescent="0.2">
      <c r="B19" s="25" t="s">
        <v>816</v>
      </c>
      <c r="C19" s="125" t="s">
        <v>958</v>
      </c>
      <c r="D19" s="96"/>
      <c r="E19" s="25" t="s">
        <v>959</v>
      </c>
      <c r="F19" s="61">
        <v>2017730010111</v>
      </c>
      <c r="G19" s="126" t="s">
        <v>971</v>
      </c>
      <c r="H19" s="113" t="s">
        <v>972</v>
      </c>
      <c r="I19" s="25" t="s">
        <v>973</v>
      </c>
      <c r="J19" s="60">
        <v>1</v>
      </c>
      <c r="K19" s="25" t="s">
        <v>895</v>
      </c>
      <c r="L19" s="90">
        <f t="shared" si="0"/>
        <v>1389780</v>
      </c>
      <c r="M19" s="90">
        <v>0</v>
      </c>
      <c r="N19" s="90">
        <v>1389780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32" t="s">
        <v>187</v>
      </c>
      <c r="AE19" s="127" t="s">
        <v>963</v>
      </c>
      <c r="AF19" s="128" t="s">
        <v>964</v>
      </c>
      <c r="AG19" s="90">
        <f t="shared" si="1"/>
        <v>747230</v>
      </c>
      <c r="AH19" s="90">
        <v>0</v>
      </c>
      <c r="AI19" s="90">
        <v>747230</v>
      </c>
      <c r="AJ19" s="90">
        <v>0</v>
      </c>
      <c r="AK19" s="90">
        <v>0</v>
      </c>
      <c r="AL19" s="90">
        <v>0</v>
      </c>
      <c r="AM19" s="90">
        <v>0</v>
      </c>
      <c r="AN19" s="90">
        <v>0</v>
      </c>
      <c r="AO19" s="90">
        <v>0</v>
      </c>
      <c r="AP19" s="90">
        <v>0</v>
      </c>
      <c r="AQ19" s="90">
        <v>0</v>
      </c>
      <c r="AR19" s="90">
        <v>0</v>
      </c>
      <c r="AS19" s="90">
        <v>0</v>
      </c>
      <c r="AT19" s="90">
        <v>0</v>
      </c>
      <c r="AU19" s="90">
        <v>0</v>
      </c>
      <c r="AV19" s="90">
        <v>0</v>
      </c>
      <c r="AW19" s="90">
        <v>0</v>
      </c>
      <c r="AX19" s="90">
        <v>0</v>
      </c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35"/>
    </row>
    <row r="20" spans="1:72" s="86" customFormat="1" ht="123.75" customHeight="1" x14ac:dyDescent="0.2">
      <c r="B20" s="25" t="s">
        <v>816</v>
      </c>
      <c r="C20" s="125" t="s">
        <v>958</v>
      </c>
      <c r="D20" s="96"/>
      <c r="E20" s="25" t="s">
        <v>959</v>
      </c>
      <c r="F20" s="61">
        <v>2017730010025</v>
      </c>
      <c r="G20" s="126" t="s">
        <v>974</v>
      </c>
      <c r="H20" s="113" t="s">
        <v>975</v>
      </c>
      <c r="I20" s="25" t="s">
        <v>976</v>
      </c>
      <c r="J20" s="60">
        <v>8</v>
      </c>
      <c r="K20" s="25" t="s">
        <v>895</v>
      </c>
      <c r="L20" s="90">
        <f t="shared" si="0"/>
        <v>228800</v>
      </c>
      <c r="M20" s="90">
        <v>0</v>
      </c>
      <c r="N20" s="90">
        <v>228800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32" t="s">
        <v>187</v>
      </c>
      <c r="AE20" s="127" t="s">
        <v>963</v>
      </c>
      <c r="AF20" s="128" t="s">
        <v>964</v>
      </c>
      <c r="AG20" s="90">
        <f t="shared" si="1"/>
        <v>595300</v>
      </c>
      <c r="AH20" s="90">
        <v>0</v>
      </c>
      <c r="AI20" s="90">
        <f>548600+46700</f>
        <v>595300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  <c r="AO20" s="90">
        <v>0</v>
      </c>
      <c r="AP20" s="90">
        <v>0</v>
      </c>
      <c r="AQ20" s="90">
        <v>0</v>
      </c>
      <c r="AR20" s="90">
        <v>0</v>
      </c>
      <c r="AS20" s="90">
        <v>0</v>
      </c>
      <c r="AT20" s="90">
        <v>0</v>
      </c>
      <c r="AU20" s="90">
        <v>0</v>
      </c>
      <c r="AV20" s="90">
        <v>0</v>
      </c>
      <c r="AW20" s="90">
        <v>0</v>
      </c>
      <c r="AX20" s="90">
        <v>0</v>
      </c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35"/>
    </row>
    <row r="21" spans="1:72" s="86" customFormat="1" ht="139.5" customHeight="1" x14ac:dyDescent="0.2">
      <c r="B21" s="25" t="s">
        <v>816</v>
      </c>
      <c r="C21" s="125" t="s">
        <v>958</v>
      </c>
      <c r="D21" s="96"/>
      <c r="E21" s="25" t="s">
        <v>959</v>
      </c>
      <c r="F21" s="61">
        <v>2017730010025</v>
      </c>
      <c r="G21" s="126" t="s">
        <v>974</v>
      </c>
      <c r="H21" s="113" t="s">
        <v>977</v>
      </c>
      <c r="I21" s="25" t="s">
        <v>978</v>
      </c>
      <c r="J21" s="60">
        <v>6</v>
      </c>
      <c r="K21" s="25" t="s">
        <v>895</v>
      </c>
      <c r="L21" s="90">
        <f t="shared" si="0"/>
        <v>774000</v>
      </c>
      <c r="M21" s="90">
        <v>0</v>
      </c>
      <c r="N21" s="90">
        <v>774000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32" t="s">
        <v>187</v>
      </c>
      <c r="AE21" s="127" t="s">
        <v>963</v>
      </c>
      <c r="AF21" s="128" t="s">
        <v>964</v>
      </c>
      <c r="AG21" s="90">
        <f t="shared" si="1"/>
        <v>0</v>
      </c>
      <c r="AH21" s="90">
        <v>0</v>
      </c>
      <c r="AI21" s="90"/>
      <c r="AJ21" s="90">
        <v>0</v>
      </c>
      <c r="AK21" s="90">
        <v>0</v>
      </c>
      <c r="AL21" s="90">
        <v>0</v>
      </c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35"/>
    </row>
    <row r="22" spans="1:72" s="86" customFormat="1" ht="125.25" customHeight="1" x14ac:dyDescent="0.2">
      <c r="B22" s="25" t="s">
        <v>816</v>
      </c>
      <c r="C22" s="125" t="s">
        <v>958</v>
      </c>
      <c r="D22" s="96"/>
      <c r="E22" s="25" t="s">
        <v>959</v>
      </c>
      <c r="F22" s="61">
        <v>2017730010025</v>
      </c>
      <c r="G22" s="126" t="s">
        <v>974</v>
      </c>
      <c r="H22" s="113" t="s">
        <v>979</v>
      </c>
      <c r="I22" s="25" t="s">
        <v>980</v>
      </c>
      <c r="J22" s="60">
        <v>1</v>
      </c>
      <c r="K22" s="25" t="s">
        <v>895</v>
      </c>
      <c r="L22" s="90">
        <v>273000</v>
      </c>
      <c r="M22" s="90">
        <v>0</v>
      </c>
      <c r="N22" s="90">
        <v>273000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32" t="s">
        <v>187</v>
      </c>
      <c r="AE22" s="127" t="s">
        <v>963</v>
      </c>
      <c r="AF22" s="128" t="s">
        <v>964</v>
      </c>
      <c r="AG22" s="90">
        <f t="shared" si="1"/>
        <v>0</v>
      </c>
      <c r="AH22" s="90">
        <v>0</v>
      </c>
      <c r="AI22" s="90"/>
      <c r="AJ22" s="90">
        <v>0</v>
      </c>
      <c r="AK22" s="90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35"/>
    </row>
    <row r="23" spans="1:72" s="86" customFormat="1" ht="134.25" customHeight="1" x14ac:dyDescent="0.2">
      <c r="B23" s="25" t="s">
        <v>816</v>
      </c>
      <c r="C23" s="125" t="s">
        <v>958</v>
      </c>
      <c r="D23" s="96"/>
      <c r="E23" s="25" t="s">
        <v>959</v>
      </c>
      <c r="F23" s="61">
        <v>2017730010025</v>
      </c>
      <c r="G23" s="126" t="s">
        <v>974</v>
      </c>
      <c r="H23" s="113" t="s">
        <v>981</v>
      </c>
      <c r="I23" s="25" t="s">
        <v>982</v>
      </c>
      <c r="J23" s="60">
        <v>1</v>
      </c>
      <c r="K23" s="25" t="s">
        <v>895</v>
      </c>
      <c r="L23" s="90">
        <f>SUM(M23:AF23)</f>
        <v>1345000</v>
      </c>
      <c r="M23" s="90">
        <f>100000+1245000</f>
        <v>1345000</v>
      </c>
      <c r="N23" s="90"/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32" t="s">
        <v>187</v>
      </c>
      <c r="AE23" s="127" t="s">
        <v>963</v>
      </c>
      <c r="AF23" s="128" t="s">
        <v>964</v>
      </c>
      <c r="AG23" s="90">
        <f t="shared" si="1"/>
        <v>0</v>
      </c>
      <c r="AH23" s="90">
        <v>0</v>
      </c>
      <c r="AI23" s="90"/>
      <c r="AJ23" s="90">
        <v>0</v>
      </c>
      <c r="AK23" s="90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90">
        <v>0</v>
      </c>
      <c r="AR23" s="90">
        <v>0</v>
      </c>
      <c r="AS23" s="90">
        <v>0</v>
      </c>
      <c r="AT23" s="90">
        <v>0</v>
      </c>
      <c r="AU23" s="90">
        <v>0</v>
      </c>
      <c r="AV23" s="90">
        <v>0</v>
      </c>
      <c r="AW23" s="90">
        <v>0</v>
      </c>
      <c r="AX23" s="90">
        <v>0</v>
      </c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35"/>
    </row>
    <row r="24" spans="1:72" s="86" customFormat="1" ht="133.5" customHeight="1" x14ac:dyDescent="0.2">
      <c r="B24" s="25" t="s">
        <v>816</v>
      </c>
      <c r="C24" s="125" t="s">
        <v>958</v>
      </c>
      <c r="D24" s="96"/>
      <c r="E24" s="25" t="s">
        <v>959</v>
      </c>
      <c r="F24" s="61">
        <v>2017730010025</v>
      </c>
      <c r="G24" s="126" t="s">
        <v>974</v>
      </c>
      <c r="H24" s="113" t="s">
        <v>983</v>
      </c>
      <c r="I24" s="25" t="s">
        <v>984</v>
      </c>
      <c r="J24" s="60">
        <v>1</v>
      </c>
      <c r="K24" s="25" t="s">
        <v>895</v>
      </c>
      <c r="L24" s="90">
        <f>SUM(M24:AF24)</f>
        <v>300100</v>
      </c>
      <c r="M24" s="90">
        <v>0</v>
      </c>
      <c r="N24" s="90">
        <f>100100+200000</f>
        <v>300100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32" t="s">
        <v>187</v>
      </c>
      <c r="AE24" s="127" t="s">
        <v>963</v>
      </c>
      <c r="AF24" s="128" t="s">
        <v>964</v>
      </c>
      <c r="AG24" s="90">
        <f t="shared" si="1"/>
        <v>285569</v>
      </c>
      <c r="AH24" s="90">
        <v>285569</v>
      </c>
      <c r="AI24" s="90"/>
      <c r="AJ24" s="90">
        <v>0</v>
      </c>
      <c r="AK24" s="90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0</v>
      </c>
      <c r="AW24" s="90">
        <v>0</v>
      </c>
      <c r="AX24" s="90">
        <v>0</v>
      </c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35"/>
    </row>
    <row r="25" spans="1:72" s="86" customFormat="1" ht="121.5" customHeight="1" x14ac:dyDescent="0.2">
      <c r="B25" s="25" t="s">
        <v>816</v>
      </c>
      <c r="C25" s="125" t="s">
        <v>958</v>
      </c>
      <c r="D25" s="96"/>
      <c r="E25" s="25" t="s">
        <v>959</v>
      </c>
      <c r="F25" s="61">
        <v>2017730010025</v>
      </c>
      <c r="G25" s="126" t="s">
        <v>974</v>
      </c>
      <c r="H25" s="113" t="s">
        <v>985</v>
      </c>
      <c r="I25" s="25" t="s">
        <v>986</v>
      </c>
      <c r="J25" s="60">
        <v>1</v>
      </c>
      <c r="K25" s="25" t="s">
        <v>895</v>
      </c>
      <c r="L25" s="90">
        <f t="shared" si="0"/>
        <v>79200</v>
      </c>
      <c r="M25" s="90">
        <v>0</v>
      </c>
      <c r="N25" s="90">
        <v>79200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32" t="s">
        <v>187</v>
      </c>
      <c r="AE25" s="127" t="s">
        <v>963</v>
      </c>
      <c r="AF25" s="128" t="s">
        <v>964</v>
      </c>
      <c r="AG25" s="90">
        <f t="shared" si="1"/>
        <v>0</v>
      </c>
      <c r="AH25" s="90">
        <v>0</v>
      </c>
      <c r="AI25" s="90"/>
      <c r="AJ25" s="90">
        <v>0</v>
      </c>
      <c r="AK25" s="90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>
        <v>0</v>
      </c>
      <c r="AV25" s="90">
        <v>0</v>
      </c>
      <c r="AW25" s="90">
        <v>0</v>
      </c>
      <c r="AX25" s="90">
        <v>0</v>
      </c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35"/>
    </row>
    <row r="26" spans="1:72" s="86" customFormat="1" ht="122.25" customHeight="1" x14ac:dyDescent="0.2">
      <c r="B26" s="25" t="s">
        <v>816</v>
      </c>
      <c r="C26" s="125" t="s">
        <v>958</v>
      </c>
      <c r="D26" s="96"/>
      <c r="E26" s="25" t="s">
        <v>959</v>
      </c>
      <c r="F26" s="61">
        <v>2017730010025</v>
      </c>
      <c r="G26" s="126" t="s">
        <v>974</v>
      </c>
      <c r="H26" s="113" t="s">
        <v>987</v>
      </c>
      <c r="I26" s="25" t="s">
        <v>988</v>
      </c>
      <c r="J26" s="60">
        <v>1</v>
      </c>
      <c r="K26" s="25" t="s">
        <v>895</v>
      </c>
      <c r="L26" s="90">
        <f t="shared" si="0"/>
        <v>63800</v>
      </c>
      <c r="M26" s="90">
        <v>0</v>
      </c>
      <c r="N26" s="90">
        <v>63800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32" t="s">
        <v>187</v>
      </c>
      <c r="AE26" s="127" t="s">
        <v>963</v>
      </c>
      <c r="AF26" s="128" t="s">
        <v>964</v>
      </c>
      <c r="AG26" s="90">
        <f t="shared" si="1"/>
        <v>0</v>
      </c>
      <c r="AH26" s="90">
        <v>0</v>
      </c>
      <c r="AI26" s="90"/>
      <c r="AJ26" s="90">
        <v>0</v>
      </c>
      <c r="AK26" s="90">
        <v>0</v>
      </c>
      <c r="AL26" s="90">
        <v>0</v>
      </c>
      <c r="AM26" s="90">
        <v>0</v>
      </c>
      <c r="AN26" s="90">
        <v>0</v>
      </c>
      <c r="AO26" s="90">
        <v>0</v>
      </c>
      <c r="AP26" s="90">
        <v>0</v>
      </c>
      <c r="AQ26" s="90">
        <v>0</v>
      </c>
      <c r="AR26" s="90">
        <v>0</v>
      </c>
      <c r="AS26" s="90">
        <v>0</v>
      </c>
      <c r="AT26" s="90">
        <v>0</v>
      </c>
      <c r="AU26" s="90">
        <v>0</v>
      </c>
      <c r="AV26" s="90">
        <v>0</v>
      </c>
      <c r="AW26" s="90">
        <v>0</v>
      </c>
      <c r="AX26" s="90">
        <v>0</v>
      </c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35"/>
    </row>
    <row r="27" spans="1:72" s="86" customFormat="1" ht="126" customHeight="1" x14ac:dyDescent="0.2">
      <c r="B27" s="25" t="s">
        <v>816</v>
      </c>
      <c r="C27" s="125" t="s">
        <v>958</v>
      </c>
      <c r="D27" s="96"/>
      <c r="E27" s="25" t="s">
        <v>959</v>
      </c>
      <c r="F27" s="61">
        <v>2017730010025</v>
      </c>
      <c r="G27" s="126" t="s">
        <v>974</v>
      </c>
      <c r="H27" s="113" t="s">
        <v>989</v>
      </c>
      <c r="I27" s="25" t="s">
        <v>990</v>
      </c>
      <c r="J27" s="60">
        <v>1</v>
      </c>
      <c r="K27" s="25" t="s">
        <v>895</v>
      </c>
      <c r="L27" s="90">
        <f t="shared" si="0"/>
        <v>93500</v>
      </c>
      <c r="M27" s="90">
        <v>0</v>
      </c>
      <c r="N27" s="90">
        <v>93500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32" t="s">
        <v>187</v>
      </c>
      <c r="AE27" s="127" t="s">
        <v>963</v>
      </c>
      <c r="AF27" s="128" t="s">
        <v>964</v>
      </c>
      <c r="AG27" s="90">
        <f t="shared" si="1"/>
        <v>0</v>
      </c>
      <c r="AH27" s="90">
        <v>0</v>
      </c>
      <c r="AI27" s="90"/>
      <c r="AJ27" s="90">
        <v>0</v>
      </c>
      <c r="AK27" s="90">
        <v>0</v>
      </c>
      <c r="AL27" s="90">
        <v>0</v>
      </c>
      <c r="AM27" s="90">
        <v>0</v>
      </c>
      <c r="AN27" s="90">
        <v>0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0">
        <v>0</v>
      </c>
      <c r="AU27" s="90">
        <v>0</v>
      </c>
      <c r="AV27" s="90">
        <v>0</v>
      </c>
      <c r="AW27" s="90">
        <v>0</v>
      </c>
      <c r="AX27" s="90">
        <v>0</v>
      </c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35"/>
    </row>
    <row r="28" spans="1:72" s="86" customFormat="1" ht="125.25" customHeight="1" x14ac:dyDescent="0.2">
      <c r="B28" s="25" t="s">
        <v>816</v>
      </c>
      <c r="C28" s="125" t="s">
        <v>958</v>
      </c>
      <c r="D28" s="96"/>
      <c r="E28" s="25" t="s">
        <v>959</v>
      </c>
      <c r="F28" s="61">
        <v>2017730010025</v>
      </c>
      <c r="G28" s="126" t="s">
        <v>974</v>
      </c>
      <c r="H28" s="113" t="s">
        <v>991</v>
      </c>
      <c r="I28" s="25" t="s">
        <v>992</v>
      </c>
      <c r="J28" s="60">
        <v>2</v>
      </c>
      <c r="K28" s="25" t="s">
        <v>895</v>
      </c>
      <c r="L28" s="90">
        <f t="shared" si="0"/>
        <v>297300</v>
      </c>
      <c r="M28" s="90">
        <v>0</v>
      </c>
      <c r="N28" s="90">
        <v>297300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32" t="s">
        <v>187</v>
      </c>
      <c r="AE28" s="127" t="s">
        <v>963</v>
      </c>
      <c r="AF28" s="128" t="s">
        <v>964</v>
      </c>
      <c r="AG28" s="90">
        <f t="shared" si="1"/>
        <v>0</v>
      </c>
      <c r="AH28" s="90">
        <v>0</v>
      </c>
      <c r="AI28" s="90"/>
      <c r="AJ28" s="90">
        <v>0</v>
      </c>
      <c r="AK28" s="90">
        <v>0</v>
      </c>
      <c r="AL28" s="90">
        <v>0</v>
      </c>
      <c r="AM28" s="90">
        <v>0</v>
      </c>
      <c r="AN28" s="90">
        <v>0</v>
      </c>
      <c r="AO28" s="90">
        <v>0</v>
      </c>
      <c r="AP28" s="90">
        <v>0</v>
      </c>
      <c r="AQ28" s="90">
        <v>0</v>
      </c>
      <c r="AR28" s="90">
        <v>0</v>
      </c>
      <c r="AS28" s="90">
        <v>0</v>
      </c>
      <c r="AT28" s="90">
        <v>0</v>
      </c>
      <c r="AU28" s="90">
        <v>0</v>
      </c>
      <c r="AV28" s="90">
        <v>0</v>
      </c>
      <c r="AW28" s="90">
        <v>0</v>
      </c>
      <c r="AX28" s="90">
        <v>0</v>
      </c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35"/>
    </row>
    <row r="29" spans="1:72" s="86" customFormat="1" ht="148.5" customHeight="1" x14ac:dyDescent="0.2">
      <c r="B29" s="25" t="s">
        <v>816</v>
      </c>
      <c r="C29" s="125" t="s">
        <v>958</v>
      </c>
      <c r="D29" s="96"/>
      <c r="E29" s="25" t="s">
        <v>959</v>
      </c>
      <c r="F29" s="61">
        <v>2017730010025</v>
      </c>
      <c r="G29" s="126" t="s">
        <v>974</v>
      </c>
      <c r="H29" s="113" t="s">
        <v>993</v>
      </c>
      <c r="I29" s="25" t="s">
        <v>994</v>
      </c>
      <c r="J29" s="60">
        <v>3</v>
      </c>
      <c r="K29" s="25" t="s">
        <v>895</v>
      </c>
      <c r="L29" s="90">
        <f t="shared" si="0"/>
        <v>81400</v>
      </c>
      <c r="M29" s="90">
        <v>0</v>
      </c>
      <c r="N29" s="90">
        <v>81400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32" t="s">
        <v>187</v>
      </c>
      <c r="AE29" s="127" t="s">
        <v>963</v>
      </c>
      <c r="AF29" s="128" t="s">
        <v>964</v>
      </c>
      <c r="AG29" s="90">
        <f t="shared" si="1"/>
        <v>0</v>
      </c>
      <c r="AH29" s="90">
        <v>0</v>
      </c>
      <c r="AI29" s="90"/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90">
        <v>0</v>
      </c>
      <c r="AU29" s="90">
        <v>0</v>
      </c>
      <c r="AV29" s="90">
        <v>0</v>
      </c>
      <c r="AW29" s="90">
        <v>0</v>
      </c>
      <c r="AX29" s="90">
        <v>0</v>
      </c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35"/>
    </row>
    <row r="30" spans="1:72" s="86" customFormat="1" ht="135" customHeight="1" x14ac:dyDescent="0.2">
      <c r="B30" s="25" t="s">
        <v>816</v>
      </c>
      <c r="C30" s="125" t="s">
        <v>958</v>
      </c>
      <c r="D30" s="96"/>
      <c r="E30" s="25" t="s">
        <v>959</v>
      </c>
      <c r="F30" s="61">
        <v>2017730010025</v>
      </c>
      <c r="G30" s="126" t="s">
        <v>974</v>
      </c>
      <c r="H30" s="113" t="s">
        <v>995</v>
      </c>
      <c r="I30" s="25" t="s">
        <v>996</v>
      </c>
      <c r="J30" s="60">
        <v>1</v>
      </c>
      <c r="K30" s="25" t="s">
        <v>895</v>
      </c>
      <c r="L30" s="90">
        <f t="shared" si="0"/>
        <v>108900</v>
      </c>
      <c r="M30" s="90">
        <v>0</v>
      </c>
      <c r="N30" s="90">
        <v>108900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32" t="s">
        <v>187</v>
      </c>
      <c r="AE30" s="127" t="s">
        <v>963</v>
      </c>
      <c r="AF30" s="128" t="s">
        <v>964</v>
      </c>
      <c r="AG30" s="90">
        <f t="shared" si="1"/>
        <v>0</v>
      </c>
      <c r="AH30" s="90">
        <v>0</v>
      </c>
      <c r="AI30" s="90"/>
      <c r="AJ30" s="90">
        <v>0</v>
      </c>
      <c r="AK30" s="90">
        <v>0</v>
      </c>
      <c r="AL30" s="90">
        <v>0</v>
      </c>
      <c r="AM30" s="90">
        <v>0</v>
      </c>
      <c r="AN30" s="90">
        <v>0</v>
      </c>
      <c r="AO30" s="90">
        <v>0</v>
      </c>
      <c r="AP30" s="90">
        <v>0</v>
      </c>
      <c r="AQ30" s="90">
        <v>0</v>
      </c>
      <c r="AR30" s="90">
        <v>0</v>
      </c>
      <c r="AS30" s="90">
        <v>0</v>
      </c>
      <c r="AT30" s="90">
        <v>0</v>
      </c>
      <c r="AU30" s="90">
        <v>0</v>
      </c>
      <c r="AV30" s="90">
        <v>0</v>
      </c>
      <c r="AW30" s="90">
        <v>0</v>
      </c>
      <c r="AX30" s="90">
        <v>0</v>
      </c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35"/>
    </row>
    <row r="31" spans="1:72" s="86" customFormat="1" ht="139.5" customHeight="1" x14ac:dyDescent="0.2">
      <c r="B31" s="25" t="s">
        <v>816</v>
      </c>
      <c r="C31" s="125" t="s">
        <v>958</v>
      </c>
      <c r="D31" s="96"/>
      <c r="E31" s="25" t="s">
        <v>959</v>
      </c>
      <c r="F31" s="61">
        <v>2017730010025</v>
      </c>
      <c r="G31" s="126" t="s">
        <v>974</v>
      </c>
      <c r="H31" s="113" t="s">
        <v>997</v>
      </c>
      <c r="I31" s="25" t="s">
        <v>998</v>
      </c>
      <c r="J31" s="60">
        <v>1</v>
      </c>
      <c r="K31" s="25" t="s">
        <v>895</v>
      </c>
      <c r="L31" s="90">
        <f t="shared" si="0"/>
        <v>150000</v>
      </c>
      <c r="M31" s="90">
        <v>0</v>
      </c>
      <c r="N31" s="90">
        <v>150000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32" t="s">
        <v>187</v>
      </c>
      <c r="AE31" s="127" t="s">
        <v>963</v>
      </c>
      <c r="AF31" s="128" t="s">
        <v>964</v>
      </c>
      <c r="AG31" s="90">
        <f t="shared" si="1"/>
        <v>0</v>
      </c>
      <c r="AH31" s="90">
        <v>0</v>
      </c>
      <c r="AI31" s="90"/>
      <c r="AJ31" s="90">
        <v>0</v>
      </c>
      <c r="AK31" s="90">
        <v>0</v>
      </c>
      <c r="AL31" s="90">
        <v>0</v>
      </c>
      <c r="AM31" s="90">
        <v>0</v>
      </c>
      <c r="AN31" s="90">
        <v>0</v>
      </c>
      <c r="AO31" s="90">
        <v>0</v>
      </c>
      <c r="AP31" s="90">
        <v>0</v>
      </c>
      <c r="AQ31" s="90">
        <v>0</v>
      </c>
      <c r="AR31" s="90">
        <v>0</v>
      </c>
      <c r="AS31" s="90">
        <v>0</v>
      </c>
      <c r="AT31" s="90">
        <v>0</v>
      </c>
      <c r="AU31" s="90">
        <v>0</v>
      </c>
      <c r="AV31" s="90">
        <v>0</v>
      </c>
      <c r="AW31" s="90">
        <v>0</v>
      </c>
      <c r="AX31" s="90">
        <v>0</v>
      </c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35"/>
    </row>
    <row r="32" spans="1:72" s="92" customFormat="1" ht="133.5" customHeight="1" x14ac:dyDescent="0.2">
      <c r="A32" s="129"/>
      <c r="B32" s="25" t="s">
        <v>816</v>
      </c>
      <c r="C32" s="125" t="s">
        <v>958</v>
      </c>
      <c r="D32" s="96"/>
      <c r="E32" s="25" t="s">
        <v>959</v>
      </c>
      <c r="F32" s="61">
        <v>2017730010025</v>
      </c>
      <c r="G32" s="126" t="s">
        <v>974</v>
      </c>
      <c r="H32" s="113" t="s">
        <v>999</v>
      </c>
      <c r="I32" s="25" t="s">
        <v>1000</v>
      </c>
      <c r="J32" s="60">
        <v>1</v>
      </c>
      <c r="K32" s="25" t="s">
        <v>895</v>
      </c>
      <c r="L32" s="90">
        <f t="shared" si="0"/>
        <v>150000</v>
      </c>
      <c r="M32" s="90">
        <v>0</v>
      </c>
      <c r="N32" s="90">
        <v>150000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32" t="s">
        <v>187</v>
      </c>
      <c r="AE32" s="127" t="s">
        <v>963</v>
      </c>
      <c r="AF32" s="128" t="s">
        <v>964</v>
      </c>
      <c r="AG32" s="90">
        <f t="shared" si="1"/>
        <v>0</v>
      </c>
      <c r="AH32" s="90">
        <v>0</v>
      </c>
      <c r="AI32" s="90"/>
      <c r="AJ32" s="90">
        <v>0</v>
      </c>
      <c r="AK32" s="90">
        <v>0</v>
      </c>
      <c r="AL32" s="90">
        <v>0</v>
      </c>
      <c r="AM32" s="90">
        <v>0</v>
      </c>
      <c r="AN32" s="90">
        <v>0</v>
      </c>
      <c r="AO32" s="90">
        <v>0</v>
      </c>
      <c r="AP32" s="90">
        <v>0</v>
      </c>
      <c r="AQ32" s="90">
        <v>0</v>
      </c>
      <c r="AR32" s="90">
        <v>0</v>
      </c>
      <c r="AS32" s="90">
        <v>0</v>
      </c>
      <c r="AT32" s="90">
        <v>0</v>
      </c>
      <c r="AU32" s="90">
        <v>0</v>
      </c>
      <c r="AV32" s="90">
        <v>0</v>
      </c>
      <c r="AW32" s="90">
        <v>0</v>
      </c>
      <c r="AX32" s="90">
        <v>0</v>
      </c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30"/>
    </row>
    <row r="33" spans="1:72" s="92" customFormat="1" ht="129" customHeight="1" x14ac:dyDescent="0.2">
      <c r="A33" s="129"/>
      <c r="B33" s="25" t="s">
        <v>816</v>
      </c>
      <c r="C33" s="125" t="s">
        <v>958</v>
      </c>
      <c r="D33" s="96"/>
      <c r="E33" s="25" t="s">
        <v>959</v>
      </c>
      <c r="F33" s="61">
        <v>2017730010025</v>
      </c>
      <c r="G33" s="126" t="s">
        <v>974</v>
      </c>
      <c r="H33" s="113" t="s">
        <v>989</v>
      </c>
      <c r="I33" s="25" t="s">
        <v>1001</v>
      </c>
      <c r="J33" s="60">
        <v>1</v>
      </c>
      <c r="K33" s="25" t="s">
        <v>895</v>
      </c>
      <c r="L33" s="90">
        <f t="shared" si="0"/>
        <v>462160</v>
      </c>
      <c r="M33" s="90">
        <v>462160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32" t="s">
        <v>187</v>
      </c>
      <c r="AE33" s="127" t="s">
        <v>963</v>
      </c>
      <c r="AF33" s="128" t="s">
        <v>964</v>
      </c>
      <c r="AG33" s="90">
        <f t="shared" si="1"/>
        <v>74954</v>
      </c>
      <c r="AH33" s="90">
        <v>74954</v>
      </c>
      <c r="AI33" s="90"/>
      <c r="AJ33" s="90">
        <v>0</v>
      </c>
      <c r="AK33" s="90">
        <v>0</v>
      </c>
      <c r="AL33" s="90">
        <v>0</v>
      </c>
      <c r="AM33" s="90">
        <v>0</v>
      </c>
      <c r="AN33" s="90">
        <v>0</v>
      </c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90">
        <v>0</v>
      </c>
      <c r="AU33" s="90">
        <v>0</v>
      </c>
      <c r="AV33" s="90">
        <v>0</v>
      </c>
      <c r="AW33" s="90">
        <v>0</v>
      </c>
      <c r="AX33" s="90">
        <v>0</v>
      </c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30"/>
    </row>
    <row r="34" spans="1:72" s="92" customFormat="1" ht="129" customHeight="1" x14ac:dyDescent="0.2">
      <c r="A34" s="129"/>
      <c r="B34" s="25" t="s">
        <v>816</v>
      </c>
      <c r="C34" s="125" t="s">
        <v>958</v>
      </c>
      <c r="D34" s="96"/>
      <c r="E34" s="25" t="s">
        <v>959</v>
      </c>
      <c r="F34" s="61"/>
      <c r="G34" s="126" t="s">
        <v>1002</v>
      </c>
      <c r="H34" s="30"/>
      <c r="I34" s="25"/>
      <c r="J34" s="60"/>
      <c r="K34" s="25"/>
      <c r="L34" s="90">
        <f>+M34</f>
        <v>34472</v>
      </c>
      <c r="M34" s="90">
        <v>34472</v>
      </c>
      <c r="N34" s="90"/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32" t="s">
        <v>187</v>
      </c>
      <c r="AE34" s="127" t="s">
        <v>963</v>
      </c>
      <c r="AF34" s="128" t="s">
        <v>964</v>
      </c>
      <c r="AG34" s="90">
        <f t="shared" si="1"/>
        <v>0</v>
      </c>
      <c r="AH34" s="90">
        <v>0</v>
      </c>
      <c r="AI34" s="90"/>
      <c r="AJ34" s="90">
        <v>0</v>
      </c>
      <c r="AK34" s="90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30"/>
    </row>
    <row r="35" spans="1:72" s="92" customFormat="1" ht="129" customHeight="1" x14ac:dyDescent="0.2">
      <c r="A35" s="129"/>
      <c r="B35" s="25" t="s">
        <v>816</v>
      </c>
      <c r="C35" s="125" t="s">
        <v>958</v>
      </c>
      <c r="D35" s="96"/>
      <c r="E35" s="131" t="s">
        <v>905</v>
      </c>
      <c r="F35" s="61">
        <v>2017730010022</v>
      </c>
      <c r="G35" s="126" t="s">
        <v>1003</v>
      </c>
      <c r="H35" s="113" t="s">
        <v>1004</v>
      </c>
      <c r="I35" s="25" t="s">
        <v>1005</v>
      </c>
      <c r="J35" s="60">
        <v>3</v>
      </c>
      <c r="K35" s="25" t="s">
        <v>1006</v>
      </c>
      <c r="L35" s="90">
        <f t="shared" si="0"/>
        <v>261600</v>
      </c>
      <c r="M35" s="90">
        <v>0</v>
      </c>
      <c r="N35" s="90">
        <v>261600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32" t="s">
        <v>187</v>
      </c>
      <c r="AE35" s="127" t="s">
        <v>963</v>
      </c>
      <c r="AF35" s="128" t="s">
        <v>964</v>
      </c>
      <c r="AG35" s="90">
        <f t="shared" si="1"/>
        <v>219200</v>
      </c>
      <c r="AH35" s="90">
        <v>0</v>
      </c>
      <c r="AI35" s="90">
        <v>219200</v>
      </c>
      <c r="AJ35" s="90">
        <v>0</v>
      </c>
      <c r="AK35" s="90">
        <v>0</v>
      </c>
      <c r="AL35" s="90">
        <v>0</v>
      </c>
      <c r="AM35" s="90">
        <v>0</v>
      </c>
      <c r="AN35" s="90">
        <v>0</v>
      </c>
      <c r="AO35" s="90">
        <v>0</v>
      </c>
      <c r="AP35" s="90">
        <v>0</v>
      </c>
      <c r="AQ35" s="90">
        <v>0</v>
      </c>
      <c r="AR35" s="90">
        <v>0</v>
      </c>
      <c r="AS35" s="90">
        <v>0</v>
      </c>
      <c r="AT35" s="90">
        <v>0</v>
      </c>
      <c r="AU35" s="90">
        <v>0</v>
      </c>
      <c r="AV35" s="90">
        <v>0</v>
      </c>
      <c r="AW35" s="90">
        <v>0</v>
      </c>
      <c r="AX35" s="90">
        <v>0</v>
      </c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30"/>
    </row>
    <row r="36" spans="1:72" s="92" customFormat="1" ht="129" customHeight="1" x14ac:dyDescent="0.2">
      <c r="A36" s="129"/>
      <c r="B36" s="25" t="s">
        <v>816</v>
      </c>
      <c r="C36" s="125" t="s">
        <v>958</v>
      </c>
      <c r="D36" s="96"/>
      <c r="E36" s="131" t="s">
        <v>905</v>
      </c>
      <c r="F36" s="61">
        <v>2017730010022</v>
      </c>
      <c r="G36" s="126" t="s">
        <v>1007</v>
      </c>
      <c r="H36" s="113" t="s">
        <v>1008</v>
      </c>
      <c r="I36" s="25" t="s">
        <v>1009</v>
      </c>
      <c r="J36" s="60">
        <v>1</v>
      </c>
      <c r="K36" s="25" t="s">
        <v>895</v>
      </c>
      <c r="L36" s="90">
        <f t="shared" si="0"/>
        <v>60000</v>
      </c>
      <c r="M36" s="90">
        <v>0</v>
      </c>
      <c r="N36" s="90">
        <v>60000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32" t="s">
        <v>187</v>
      </c>
      <c r="AE36" s="127" t="s">
        <v>963</v>
      </c>
      <c r="AF36" s="128" t="s">
        <v>964</v>
      </c>
      <c r="AG36" s="90">
        <f t="shared" si="1"/>
        <v>0</v>
      </c>
      <c r="AH36" s="90">
        <v>0</v>
      </c>
      <c r="AI36" s="90"/>
      <c r="AJ36" s="90">
        <v>0</v>
      </c>
      <c r="AK36" s="90">
        <v>0</v>
      </c>
      <c r="AL36" s="90">
        <v>0</v>
      </c>
      <c r="AM36" s="90">
        <v>0</v>
      </c>
      <c r="AN36" s="90">
        <v>0</v>
      </c>
      <c r="AO36" s="90">
        <v>0</v>
      </c>
      <c r="AP36" s="90">
        <v>0</v>
      </c>
      <c r="AQ36" s="90">
        <v>0</v>
      </c>
      <c r="AR36" s="90">
        <v>0</v>
      </c>
      <c r="AS36" s="90">
        <v>0</v>
      </c>
      <c r="AT36" s="90">
        <v>0</v>
      </c>
      <c r="AU36" s="90">
        <v>0</v>
      </c>
      <c r="AV36" s="90">
        <v>0</v>
      </c>
      <c r="AW36" s="90">
        <v>0</v>
      </c>
      <c r="AX36" s="90">
        <v>0</v>
      </c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30"/>
    </row>
    <row r="37" spans="1:72" s="92" customFormat="1" ht="129" customHeight="1" x14ac:dyDescent="0.2">
      <c r="A37" s="129"/>
      <c r="B37" s="25" t="s">
        <v>816</v>
      </c>
      <c r="C37" s="125" t="s">
        <v>958</v>
      </c>
      <c r="D37" s="96"/>
      <c r="E37" s="131" t="s">
        <v>1010</v>
      </c>
      <c r="F37" s="61">
        <v>2017730010022</v>
      </c>
      <c r="G37" s="126" t="s">
        <v>1007</v>
      </c>
      <c r="H37" s="113" t="s">
        <v>1008</v>
      </c>
      <c r="I37" s="25" t="s">
        <v>1009</v>
      </c>
      <c r="J37" s="132">
        <v>0.95850000000000002</v>
      </c>
      <c r="K37" s="25" t="s">
        <v>895</v>
      </c>
      <c r="L37" s="90">
        <f t="shared" si="0"/>
        <v>30800</v>
      </c>
      <c r="M37" s="90">
        <v>0</v>
      </c>
      <c r="N37" s="90">
        <v>30800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32" t="s">
        <v>187</v>
      </c>
      <c r="AE37" s="127" t="s">
        <v>963</v>
      </c>
      <c r="AF37" s="128" t="s">
        <v>964</v>
      </c>
      <c r="AG37" s="90">
        <f t="shared" si="1"/>
        <v>0</v>
      </c>
      <c r="AH37" s="90">
        <v>0</v>
      </c>
      <c r="AI37" s="90"/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90">
        <v>0</v>
      </c>
      <c r="AW37" s="90">
        <v>0</v>
      </c>
      <c r="AX37" s="90">
        <v>0</v>
      </c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30"/>
    </row>
    <row r="38" spans="1:72" s="92" customFormat="1" ht="129" customHeight="1" x14ac:dyDescent="0.2">
      <c r="A38" s="129"/>
      <c r="B38" s="133" t="s">
        <v>816</v>
      </c>
      <c r="C38" s="125" t="s">
        <v>958</v>
      </c>
      <c r="D38" s="96"/>
      <c r="E38" s="25" t="s">
        <v>1011</v>
      </c>
      <c r="F38" s="61"/>
      <c r="G38" s="126" t="s">
        <v>1012</v>
      </c>
      <c r="H38" s="113" t="s">
        <v>1013</v>
      </c>
      <c r="I38" s="134" t="s">
        <v>1014</v>
      </c>
      <c r="J38" s="135"/>
      <c r="K38" s="25" t="s">
        <v>1015</v>
      </c>
      <c r="L38" s="90">
        <f t="shared" si="0"/>
        <v>4598080</v>
      </c>
      <c r="M38" s="90">
        <v>4598080</v>
      </c>
      <c r="N38" s="90"/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32" t="s">
        <v>187</v>
      </c>
      <c r="AE38" s="127" t="s">
        <v>963</v>
      </c>
      <c r="AF38" s="128" t="s">
        <v>964</v>
      </c>
      <c r="AG38" s="90">
        <f t="shared" si="1"/>
        <v>0</v>
      </c>
      <c r="AH38" s="90">
        <v>0</v>
      </c>
      <c r="AI38" s="90"/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90">
        <v>0</v>
      </c>
      <c r="AW38" s="90">
        <v>0</v>
      </c>
      <c r="AX38" s="90">
        <v>0</v>
      </c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30"/>
    </row>
    <row r="39" spans="1:72" s="92" customFormat="1" ht="123" customHeight="1" x14ac:dyDescent="0.2">
      <c r="A39" s="129"/>
      <c r="B39" s="133" t="s">
        <v>816</v>
      </c>
      <c r="C39" s="125" t="s">
        <v>958</v>
      </c>
      <c r="D39" s="96"/>
      <c r="E39" s="25" t="s">
        <v>1011</v>
      </c>
      <c r="F39" s="61">
        <v>2017730010048</v>
      </c>
      <c r="G39" s="126" t="s">
        <v>1016</v>
      </c>
      <c r="H39" s="113" t="s">
        <v>1013</v>
      </c>
      <c r="I39" s="25" t="s">
        <v>1017</v>
      </c>
      <c r="J39" s="60">
        <v>1</v>
      </c>
      <c r="K39" s="25" t="s">
        <v>1015</v>
      </c>
      <c r="L39" s="90">
        <f t="shared" si="0"/>
        <v>329000</v>
      </c>
      <c r="M39" s="90">
        <v>0</v>
      </c>
      <c r="N39" s="90">
        <v>329000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32" t="s">
        <v>187</v>
      </c>
      <c r="AE39" s="127" t="s">
        <v>963</v>
      </c>
      <c r="AF39" s="128" t="s">
        <v>964</v>
      </c>
      <c r="AG39" s="90">
        <f t="shared" si="1"/>
        <v>500463</v>
      </c>
      <c r="AH39" s="90">
        <v>0</v>
      </c>
      <c r="AI39" s="90">
        <v>500463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0</v>
      </c>
      <c r="AU39" s="90">
        <v>0</v>
      </c>
      <c r="AV39" s="90">
        <v>0</v>
      </c>
      <c r="AW39" s="90">
        <v>0</v>
      </c>
      <c r="AX39" s="90">
        <v>0</v>
      </c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30"/>
    </row>
    <row r="40" spans="1:72" s="92" customFormat="1" ht="124.5" customHeight="1" x14ac:dyDescent="0.2">
      <c r="A40" s="129"/>
      <c r="B40" s="133" t="s">
        <v>816</v>
      </c>
      <c r="C40" s="125" t="s">
        <v>958</v>
      </c>
      <c r="D40" s="96"/>
      <c r="E40" s="25" t="s">
        <v>1011</v>
      </c>
      <c r="F40" s="61">
        <v>2017730010048</v>
      </c>
      <c r="G40" s="126" t="s">
        <v>1016</v>
      </c>
      <c r="H40" s="113" t="s">
        <v>1018</v>
      </c>
      <c r="I40" s="25" t="s">
        <v>1019</v>
      </c>
      <c r="J40" s="60">
        <v>1</v>
      </c>
      <c r="K40" s="25" t="s">
        <v>1015</v>
      </c>
      <c r="L40" s="90">
        <f t="shared" si="0"/>
        <v>80000</v>
      </c>
      <c r="M40" s="90">
        <v>0</v>
      </c>
      <c r="N40" s="90">
        <v>80000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32" t="s">
        <v>187</v>
      </c>
      <c r="AE40" s="127" t="s">
        <v>963</v>
      </c>
      <c r="AF40" s="128" t="s">
        <v>964</v>
      </c>
      <c r="AG40" s="90">
        <f t="shared" si="1"/>
        <v>0</v>
      </c>
      <c r="AH40" s="90">
        <v>0</v>
      </c>
      <c r="AI40" s="90"/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0</v>
      </c>
      <c r="AU40" s="90">
        <v>0</v>
      </c>
      <c r="AV40" s="90">
        <v>0</v>
      </c>
      <c r="AW40" s="90">
        <v>0</v>
      </c>
      <c r="AX40" s="90">
        <v>0</v>
      </c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30"/>
    </row>
    <row r="41" spans="1:72" s="92" customFormat="1" ht="121.5" customHeight="1" x14ac:dyDescent="0.2">
      <c r="A41" s="129"/>
      <c r="B41" s="133" t="s">
        <v>816</v>
      </c>
      <c r="C41" s="125" t="s">
        <v>958</v>
      </c>
      <c r="D41" s="96"/>
      <c r="E41" s="25" t="s">
        <v>1011</v>
      </c>
      <c r="F41" s="61">
        <v>2017730010048</v>
      </c>
      <c r="G41" s="126" t="s">
        <v>1016</v>
      </c>
      <c r="H41" s="113" t="s">
        <v>1020</v>
      </c>
      <c r="I41" s="25" t="s">
        <v>1021</v>
      </c>
      <c r="J41" s="60">
        <v>1</v>
      </c>
      <c r="K41" s="25" t="s">
        <v>1015</v>
      </c>
      <c r="L41" s="90">
        <f t="shared" si="0"/>
        <v>174800</v>
      </c>
      <c r="M41" s="90">
        <v>0</v>
      </c>
      <c r="N41" s="90">
        <v>174800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32" t="s">
        <v>187</v>
      </c>
      <c r="AE41" s="127" t="s">
        <v>963</v>
      </c>
      <c r="AF41" s="128" t="s">
        <v>964</v>
      </c>
      <c r="AG41" s="90">
        <f t="shared" si="1"/>
        <v>0</v>
      </c>
      <c r="AH41" s="90">
        <v>0</v>
      </c>
      <c r="AI41" s="90"/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30"/>
    </row>
    <row r="42" spans="1:72" s="92" customFormat="1" ht="127.5" customHeight="1" x14ac:dyDescent="0.2">
      <c r="A42" s="129"/>
      <c r="B42" s="133" t="s">
        <v>816</v>
      </c>
      <c r="C42" s="125" t="s">
        <v>958</v>
      </c>
      <c r="D42" s="96"/>
      <c r="E42" s="25" t="s">
        <v>1011</v>
      </c>
      <c r="F42" s="61">
        <v>2017730010048</v>
      </c>
      <c r="G42" s="126" t="s">
        <v>1016</v>
      </c>
      <c r="H42" s="113" t="s">
        <v>1022</v>
      </c>
      <c r="I42" s="25" t="s">
        <v>1023</v>
      </c>
      <c r="J42" s="60">
        <v>30</v>
      </c>
      <c r="K42" s="25" t="s">
        <v>1015</v>
      </c>
      <c r="L42" s="90">
        <f t="shared" si="0"/>
        <v>42900</v>
      </c>
      <c r="M42" s="90">
        <v>0</v>
      </c>
      <c r="N42" s="90">
        <v>42900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32" t="s">
        <v>187</v>
      </c>
      <c r="AE42" s="127" t="s">
        <v>963</v>
      </c>
      <c r="AF42" s="128" t="s">
        <v>964</v>
      </c>
      <c r="AG42" s="90">
        <f t="shared" si="1"/>
        <v>0</v>
      </c>
      <c r="AH42" s="90">
        <v>0</v>
      </c>
      <c r="AI42" s="90"/>
      <c r="AJ42" s="90">
        <v>0</v>
      </c>
      <c r="AK42" s="90">
        <v>0</v>
      </c>
      <c r="AL42" s="90">
        <v>0</v>
      </c>
      <c r="AM42" s="90">
        <v>0</v>
      </c>
      <c r="AN42" s="90">
        <v>0</v>
      </c>
      <c r="AO42" s="90">
        <v>0</v>
      </c>
      <c r="AP42" s="90">
        <v>0</v>
      </c>
      <c r="AQ42" s="90">
        <v>0</v>
      </c>
      <c r="AR42" s="90">
        <v>0</v>
      </c>
      <c r="AS42" s="90">
        <v>0</v>
      </c>
      <c r="AT42" s="90">
        <v>0</v>
      </c>
      <c r="AU42" s="90">
        <v>0</v>
      </c>
      <c r="AV42" s="90">
        <v>0</v>
      </c>
      <c r="AW42" s="90">
        <v>0</v>
      </c>
      <c r="AX42" s="90">
        <v>0</v>
      </c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30"/>
    </row>
    <row r="43" spans="1:72" s="92" customFormat="1" ht="123" customHeight="1" x14ac:dyDescent="0.2">
      <c r="A43" s="129"/>
      <c r="B43" s="133" t="s">
        <v>816</v>
      </c>
      <c r="C43" s="125" t="s">
        <v>958</v>
      </c>
      <c r="D43" s="96"/>
      <c r="E43" s="25" t="s">
        <v>1011</v>
      </c>
      <c r="F43" s="61">
        <v>2017730010048</v>
      </c>
      <c r="G43" s="126" t="s">
        <v>1016</v>
      </c>
      <c r="H43" s="113" t="s">
        <v>1024</v>
      </c>
      <c r="I43" s="25" t="s">
        <v>1025</v>
      </c>
      <c r="J43" s="60">
        <v>17</v>
      </c>
      <c r="K43" s="25" t="s">
        <v>1015</v>
      </c>
      <c r="L43" s="90">
        <f t="shared" si="0"/>
        <v>62700</v>
      </c>
      <c r="M43" s="90">
        <v>0</v>
      </c>
      <c r="N43" s="90">
        <v>62700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32" t="s">
        <v>187</v>
      </c>
      <c r="AE43" s="127" t="s">
        <v>963</v>
      </c>
      <c r="AF43" s="128" t="s">
        <v>964</v>
      </c>
      <c r="AG43" s="90">
        <f t="shared" si="1"/>
        <v>0</v>
      </c>
      <c r="AH43" s="90">
        <v>0</v>
      </c>
      <c r="AI43" s="90"/>
      <c r="AJ43" s="90">
        <v>0</v>
      </c>
      <c r="AK43" s="90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30"/>
    </row>
    <row r="44" spans="1:72" s="92" customFormat="1" ht="136.5" customHeight="1" x14ac:dyDescent="0.2">
      <c r="A44" s="129"/>
      <c r="B44" s="133" t="s">
        <v>816</v>
      </c>
      <c r="C44" s="125" t="s">
        <v>958</v>
      </c>
      <c r="D44" s="96"/>
      <c r="E44" s="25" t="s">
        <v>1011</v>
      </c>
      <c r="F44" s="61">
        <v>2017730010048</v>
      </c>
      <c r="G44" s="126" t="s">
        <v>1016</v>
      </c>
      <c r="H44" s="113" t="s">
        <v>1026</v>
      </c>
      <c r="I44" s="25" t="s">
        <v>1027</v>
      </c>
      <c r="J44" s="60">
        <v>2</v>
      </c>
      <c r="K44" s="25" t="s">
        <v>1015</v>
      </c>
      <c r="L44" s="90">
        <f t="shared" si="0"/>
        <v>28600</v>
      </c>
      <c r="M44" s="90">
        <v>0</v>
      </c>
      <c r="N44" s="90">
        <v>28600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32" t="s">
        <v>187</v>
      </c>
      <c r="AE44" s="127" t="s">
        <v>963</v>
      </c>
      <c r="AF44" s="128" t="s">
        <v>964</v>
      </c>
      <c r="AG44" s="90">
        <f t="shared" si="1"/>
        <v>0</v>
      </c>
      <c r="AH44" s="90">
        <v>0</v>
      </c>
      <c r="AI44" s="90"/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0</v>
      </c>
      <c r="AU44" s="90">
        <v>0</v>
      </c>
      <c r="AV44" s="90">
        <v>0</v>
      </c>
      <c r="AW44" s="90">
        <v>0</v>
      </c>
      <c r="AX44" s="90">
        <v>0</v>
      </c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30"/>
    </row>
    <row r="45" spans="1:72" s="92" customFormat="1" ht="121.5" customHeight="1" x14ac:dyDescent="0.2">
      <c r="A45" s="129"/>
      <c r="B45" s="133" t="s">
        <v>816</v>
      </c>
      <c r="C45" s="125" t="s">
        <v>958</v>
      </c>
      <c r="D45" s="96"/>
      <c r="E45" s="25" t="s">
        <v>1028</v>
      </c>
      <c r="F45" s="61">
        <v>2017730010026</v>
      </c>
      <c r="G45" s="126" t="s">
        <v>1029</v>
      </c>
      <c r="H45" s="113" t="s">
        <v>1030</v>
      </c>
      <c r="I45" s="25" t="s">
        <v>1031</v>
      </c>
      <c r="J45" s="60">
        <v>2</v>
      </c>
      <c r="K45" s="25" t="s">
        <v>1032</v>
      </c>
      <c r="L45" s="90">
        <f t="shared" si="0"/>
        <v>0</v>
      </c>
      <c r="M45" s="90">
        <v>0</v>
      </c>
      <c r="N45" s="90"/>
      <c r="O45" s="90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32" t="s">
        <v>187</v>
      </c>
      <c r="AE45" s="127" t="s">
        <v>963</v>
      </c>
      <c r="AF45" s="128" t="s">
        <v>964</v>
      </c>
      <c r="AG45" s="90">
        <f t="shared" si="1"/>
        <v>0</v>
      </c>
      <c r="AH45" s="90">
        <v>0</v>
      </c>
      <c r="AI45" s="90"/>
      <c r="AJ45" s="90">
        <v>0</v>
      </c>
      <c r="AK45" s="90">
        <v>0</v>
      </c>
      <c r="AL45" s="90">
        <v>0</v>
      </c>
      <c r="AM45" s="90">
        <v>0</v>
      </c>
      <c r="AN45" s="90">
        <v>0</v>
      </c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90">
        <v>0</v>
      </c>
      <c r="AU45" s="90">
        <v>0</v>
      </c>
      <c r="AV45" s="90">
        <v>0</v>
      </c>
      <c r="AW45" s="90">
        <v>0</v>
      </c>
      <c r="AX45" s="90">
        <v>0</v>
      </c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30"/>
    </row>
    <row r="46" spans="1:72" s="92" customFormat="1" ht="135" customHeight="1" x14ac:dyDescent="0.2">
      <c r="A46" s="129"/>
      <c r="B46" s="133" t="s">
        <v>816</v>
      </c>
      <c r="C46" s="125" t="s">
        <v>958</v>
      </c>
      <c r="D46" s="96"/>
      <c r="E46" s="25" t="s">
        <v>1033</v>
      </c>
      <c r="F46" s="61">
        <v>2017730010027</v>
      </c>
      <c r="G46" s="126" t="s">
        <v>1034</v>
      </c>
      <c r="H46" s="113" t="s">
        <v>1035</v>
      </c>
      <c r="I46" s="25" t="s">
        <v>1036</v>
      </c>
      <c r="J46" s="60">
        <v>1</v>
      </c>
      <c r="K46" s="25" t="s">
        <v>1032</v>
      </c>
      <c r="L46" s="90">
        <f t="shared" si="0"/>
        <v>85620</v>
      </c>
      <c r="M46" s="90">
        <v>0</v>
      </c>
      <c r="N46" s="90">
        <v>85620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32" t="s">
        <v>187</v>
      </c>
      <c r="AE46" s="127" t="s">
        <v>963</v>
      </c>
      <c r="AF46" s="128" t="s">
        <v>964</v>
      </c>
      <c r="AG46" s="90">
        <f t="shared" si="1"/>
        <v>0</v>
      </c>
      <c r="AH46" s="90">
        <v>0</v>
      </c>
      <c r="AI46" s="90"/>
      <c r="AJ46" s="90">
        <v>0</v>
      </c>
      <c r="AK46" s="90">
        <v>0</v>
      </c>
      <c r="AL46" s="90">
        <v>0</v>
      </c>
      <c r="AM46" s="90">
        <v>0</v>
      </c>
      <c r="AN46" s="90">
        <v>0</v>
      </c>
      <c r="AO46" s="90">
        <v>0</v>
      </c>
      <c r="AP46" s="90">
        <v>0</v>
      </c>
      <c r="AQ46" s="90">
        <v>0</v>
      </c>
      <c r="AR46" s="90">
        <v>0</v>
      </c>
      <c r="AS46" s="90">
        <v>0</v>
      </c>
      <c r="AT46" s="90">
        <v>0</v>
      </c>
      <c r="AU46" s="90">
        <v>0</v>
      </c>
      <c r="AV46" s="90">
        <v>0</v>
      </c>
      <c r="AW46" s="90">
        <v>0</v>
      </c>
      <c r="AX46" s="90">
        <v>0</v>
      </c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30"/>
    </row>
    <row r="47" spans="1:72" s="92" customFormat="1" ht="122.25" customHeight="1" x14ac:dyDescent="0.2">
      <c r="A47" s="129"/>
      <c r="B47" s="133" t="s">
        <v>821</v>
      </c>
      <c r="C47" s="125" t="s">
        <v>1037</v>
      </c>
      <c r="D47" s="96"/>
      <c r="E47" s="25" t="s">
        <v>1038</v>
      </c>
      <c r="F47" s="136"/>
      <c r="G47" s="126" t="s">
        <v>1039</v>
      </c>
      <c r="H47" s="549" t="s">
        <v>1040</v>
      </c>
      <c r="I47" s="25" t="s">
        <v>1041</v>
      </c>
      <c r="J47" s="60">
        <v>1</v>
      </c>
      <c r="K47" s="25" t="s">
        <v>1042</v>
      </c>
      <c r="L47" s="90">
        <f t="shared" si="0"/>
        <v>0</v>
      </c>
      <c r="M47" s="90">
        <v>0</v>
      </c>
      <c r="N47" s="90"/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32" t="s">
        <v>187</v>
      </c>
      <c r="AE47" s="127" t="s">
        <v>963</v>
      </c>
      <c r="AF47" s="128" t="s">
        <v>964</v>
      </c>
      <c r="AG47" s="90">
        <f t="shared" si="1"/>
        <v>0</v>
      </c>
      <c r="AH47" s="90">
        <v>0</v>
      </c>
      <c r="AI47" s="90"/>
      <c r="AJ47" s="90">
        <v>0</v>
      </c>
      <c r="AK47" s="90">
        <v>0</v>
      </c>
      <c r="AL47" s="90">
        <v>0</v>
      </c>
      <c r="AM47" s="90">
        <v>0</v>
      </c>
      <c r="AN47" s="90">
        <v>0</v>
      </c>
      <c r="AO47" s="90">
        <v>0</v>
      </c>
      <c r="AP47" s="90">
        <v>0</v>
      </c>
      <c r="AQ47" s="90">
        <v>0</v>
      </c>
      <c r="AR47" s="90">
        <v>0</v>
      </c>
      <c r="AS47" s="90">
        <v>0</v>
      </c>
      <c r="AT47" s="90">
        <v>0</v>
      </c>
      <c r="AU47" s="90">
        <v>0</v>
      </c>
      <c r="AV47" s="90">
        <v>0</v>
      </c>
      <c r="AW47" s="90">
        <v>0</v>
      </c>
      <c r="AX47" s="90">
        <v>0</v>
      </c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30"/>
    </row>
    <row r="48" spans="1:72" s="87" customFormat="1" ht="122.25" customHeight="1" x14ac:dyDescent="0.2">
      <c r="B48" s="25" t="s">
        <v>816</v>
      </c>
      <c r="C48" s="125" t="s">
        <v>958</v>
      </c>
      <c r="D48" s="96"/>
      <c r="E48" s="131" t="s">
        <v>891</v>
      </c>
      <c r="F48" s="61">
        <v>2017730010021</v>
      </c>
      <c r="G48" s="126" t="s">
        <v>1043</v>
      </c>
      <c r="H48" s="113" t="s">
        <v>1044</v>
      </c>
      <c r="I48" s="25" t="s">
        <v>1045</v>
      </c>
      <c r="J48" s="60">
        <v>1</v>
      </c>
      <c r="K48" s="25" t="s">
        <v>895</v>
      </c>
      <c r="L48" s="90">
        <f t="shared" si="0"/>
        <v>40000</v>
      </c>
      <c r="M48" s="90">
        <v>0</v>
      </c>
      <c r="N48" s="90">
        <v>40000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0</v>
      </c>
      <c r="AA48" s="90">
        <v>0</v>
      </c>
      <c r="AB48" s="90">
        <v>0</v>
      </c>
      <c r="AC48" s="90">
        <v>0</v>
      </c>
      <c r="AD48" s="32" t="s">
        <v>187</v>
      </c>
      <c r="AE48" s="127" t="s">
        <v>963</v>
      </c>
      <c r="AF48" s="128" t="s">
        <v>964</v>
      </c>
      <c r="AG48" s="90">
        <f t="shared" si="1"/>
        <v>27200</v>
      </c>
      <c r="AH48" s="90">
        <v>0</v>
      </c>
      <c r="AI48" s="90">
        <v>27200</v>
      </c>
      <c r="AJ48" s="90">
        <v>0</v>
      </c>
      <c r="AK48" s="90">
        <v>0</v>
      </c>
      <c r="AL48" s="90">
        <v>0</v>
      </c>
      <c r="AM48" s="90">
        <v>0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0</v>
      </c>
      <c r="AV48" s="90">
        <v>0</v>
      </c>
      <c r="AW48" s="90">
        <v>0</v>
      </c>
      <c r="AX48" s="90">
        <v>0</v>
      </c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</row>
    <row r="49" spans="1:72" s="139" customFormat="1" ht="122.25" customHeight="1" x14ac:dyDescent="0.2">
      <c r="A49" s="18"/>
      <c r="B49" s="25" t="s">
        <v>821</v>
      </c>
      <c r="C49" s="369" t="s">
        <v>1037</v>
      </c>
      <c r="D49" s="137"/>
      <c r="E49" s="25" t="s">
        <v>1046</v>
      </c>
      <c r="F49" s="61">
        <v>2017730010073</v>
      </c>
      <c r="G49" s="126" t="s">
        <v>1047</v>
      </c>
      <c r="H49" s="549" t="s">
        <v>1048</v>
      </c>
      <c r="I49" s="138" t="s">
        <v>1049</v>
      </c>
      <c r="J49" s="60">
        <v>1</v>
      </c>
      <c r="K49" s="25" t="s">
        <v>1050</v>
      </c>
      <c r="L49" s="90">
        <f t="shared" si="0"/>
        <v>710050</v>
      </c>
      <c r="M49" s="90">
        <v>0</v>
      </c>
      <c r="N49" s="90">
        <v>710050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32" t="s">
        <v>187</v>
      </c>
      <c r="AE49" s="127" t="s">
        <v>963</v>
      </c>
      <c r="AF49" s="128" t="s">
        <v>964</v>
      </c>
      <c r="AG49" s="90">
        <f t="shared" si="1"/>
        <v>513200</v>
      </c>
      <c r="AH49" s="90">
        <v>0</v>
      </c>
      <c r="AI49" s="90">
        <v>513200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90">
        <v>0</v>
      </c>
      <c r="AU49" s="90">
        <v>0</v>
      </c>
      <c r="AV49" s="90">
        <v>0</v>
      </c>
      <c r="AW49" s="90">
        <v>0</v>
      </c>
      <c r="AX49" s="90">
        <v>0</v>
      </c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</row>
    <row r="50" spans="1:72" x14ac:dyDescent="0.2">
      <c r="L50" s="550">
        <f>SUM(L15:L49)</f>
        <v>13674762</v>
      </c>
      <c r="M50" s="550">
        <f>SUM(M15:M49)</f>
        <v>6439712</v>
      </c>
      <c r="N50" s="550">
        <f>SUM(N15:N49)</f>
        <v>7235050</v>
      </c>
      <c r="O50" s="140">
        <f t="shared" ref="O50:AF50" si="2">SUM(O15:O47)</f>
        <v>0</v>
      </c>
      <c r="P50" s="140">
        <f t="shared" si="2"/>
        <v>0</v>
      </c>
      <c r="Q50" s="140">
        <f t="shared" si="2"/>
        <v>0</v>
      </c>
      <c r="R50" s="140">
        <f t="shared" si="2"/>
        <v>0</v>
      </c>
      <c r="S50" s="140">
        <f t="shared" si="2"/>
        <v>0</v>
      </c>
      <c r="T50" s="140">
        <f t="shared" si="2"/>
        <v>0</v>
      </c>
      <c r="U50" s="140">
        <f t="shared" si="2"/>
        <v>0</v>
      </c>
      <c r="V50" s="140">
        <f t="shared" si="2"/>
        <v>0</v>
      </c>
      <c r="W50" s="140">
        <f t="shared" si="2"/>
        <v>0</v>
      </c>
      <c r="X50" s="140">
        <f t="shared" si="2"/>
        <v>0</v>
      </c>
      <c r="Y50" s="140">
        <f t="shared" si="2"/>
        <v>0</v>
      </c>
      <c r="Z50" s="140">
        <f t="shared" si="2"/>
        <v>0</v>
      </c>
      <c r="AA50" s="140">
        <f t="shared" si="2"/>
        <v>0</v>
      </c>
      <c r="AB50" s="140">
        <f t="shared" si="2"/>
        <v>0</v>
      </c>
      <c r="AC50" s="140">
        <f t="shared" si="2"/>
        <v>0</v>
      </c>
      <c r="AD50" s="140">
        <f t="shared" si="2"/>
        <v>0</v>
      </c>
      <c r="AE50" s="140">
        <f t="shared" si="2"/>
        <v>0</v>
      </c>
      <c r="AF50" s="140">
        <f t="shared" si="2"/>
        <v>0</v>
      </c>
      <c r="AG50" s="550">
        <f>SUM(AG15:AG49)</f>
        <v>3920916</v>
      </c>
      <c r="AH50" s="550">
        <f>SUM(AH15:AH47)</f>
        <v>360523</v>
      </c>
      <c r="AI50" s="550">
        <f>SUM(AI15:AI49)</f>
        <v>3560393</v>
      </c>
      <c r="AJ50" s="140">
        <f t="shared" ref="AJ50:AX50" si="3">SUM(AJ15:AJ47)</f>
        <v>0</v>
      </c>
      <c r="AK50" s="140">
        <f t="shared" si="3"/>
        <v>0</v>
      </c>
      <c r="AL50" s="140">
        <f t="shared" si="3"/>
        <v>0</v>
      </c>
      <c r="AM50" s="140">
        <f t="shared" si="3"/>
        <v>0</v>
      </c>
      <c r="AN50" s="140">
        <f t="shared" si="3"/>
        <v>0</v>
      </c>
      <c r="AO50" s="140">
        <f t="shared" si="3"/>
        <v>0</v>
      </c>
      <c r="AP50" s="140">
        <f t="shared" si="3"/>
        <v>0</v>
      </c>
      <c r="AQ50" s="140">
        <f t="shared" si="3"/>
        <v>0</v>
      </c>
      <c r="AR50" s="140">
        <f t="shared" si="3"/>
        <v>0</v>
      </c>
      <c r="AS50" s="140">
        <f t="shared" si="3"/>
        <v>0</v>
      </c>
      <c r="AT50" s="140">
        <f t="shared" si="3"/>
        <v>0</v>
      </c>
      <c r="AU50" s="140">
        <f t="shared" si="3"/>
        <v>0</v>
      </c>
      <c r="AV50" s="140">
        <f t="shared" si="3"/>
        <v>0</v>
      </c>
      <c r="AW50" s="140">
        <f t="shared" si="3"/>
        <v>0</v>
      </c>
      <c r="AX50" s="41">
        <f t="shared" si="3"/>
        <v>0</v>
      </c>
    </row>
    <row r="53" spans="1:72" x14ac:dyDescent="0.2">
      <c r="AG53" s="141"/>
    </row>
  </sheetData>
  <mergeCells count="36"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</mergeCells>
  <pageMargins left="0.7" right="0.7" top="0.75" bottom="0.75" header="0.3" footer="0.3"/>
  <pageSetup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539"/>
  <sheetViews>
    <sheetView topLeftCell="A13" zoomScale="85" zoomScaleNormal="85" workbookViewId="0">
      <pane xSplit="2" ySplit="2" topLeftCell="C363" activePane="bottomRight" state="frozen"/>
      <selection activeCell="A13" sqref="A13"/>
      <selection pane="topRight" activeCell="C13" sqref="C13"/>
      <selection pane="bottomLeft" activeCell="A15" sqref="A15"/>
      <selection pane="bottomRight" activeCell="AI542" sqref="AI542"/>
    </sheetView>
  </sheetViews>
  <sheetFormatPr baseColWidth="10" defaultRowHeight="12.75" x14ac:dyDescent="0.2"/>
  <cols>
    <col min="1" max="1" width="1.42578125" style="1" customWidth="1"/>
    <col min="2" max="2" width="4" customWidth="1"/>
    <col min="3" max="3" width="14.5703125" customWidth="1"/>
    <col min="4" max="4" width="10.140625" customWidth="1"/>
    <col min="5" max="5" width="18.5703125" customWidth="1"/>
    <col min="6" max="6" width="23" customWidth="1"/>
    <col min="7" max="7" width="22.7109375" style="12" customWidth="1"/>
    <col min="8" max="8" width="13.28515625" style="2" customWidth="1"/>
    <col min="9" max="9" width="28.7109375" style="12" bestFit="1" customWidth="1"/>
    <col min="10" max="10" width="11.85546875" customWidth="1"/>
    <col min="11" max="11" width="19.42578125" customWidth="1"/>
    <col min="12" max="12" width="18.140625" customWidth="1"/>
    <col min="13" max="13" width="17" customWidth="1"/>
    <col min="14" max="14" width="12.28515625" customWidth="1"/>
    <col min="15" max="15" width="14.140625" style="1" customWidth="1"/>
    <col min="16" max="16" width="9.7109375" style="1" customWidth="1"/>
    <col min="17" max="17" width="10.5703125" customWidth="1"/>
    <col min="18" max="18" width="11.28515625" customWidth="1"/>
    <col min="19" max="19" width="8.7109375" customWidth="1"/>
    <col min="20" max="20" width="8.7109375" style="1" customWidth="1"/>
    <col min="21" max="21" width="7.140625" customWidth="1"/>
    <col min="22" max="22" width="7.85546875" customWidth="1"/>
    <col min="23" max="23" width="14.7109375" customWidth="1"/>
    <col min="24" max="24" width="10" style="1" customWidth="1"/>
    <col min="25" max="25" width="7" style="1" customWidth="1"/>
    <col min="26" max="26" width="6" customWidth="1"/>
    <col min="27" max="27" width="6.7109375" customWidth="1"/>
    <col min="28" max="28" width="10.5703125" customWidth="1"/>
    <col min="29" max="29" width="11.85546875" customWidth="1"/>
    <col min="30" max="30" width="11" customWidth="1"/>
    <col min="31" max="31" width="12.28515625" customWidth="1"/>
    <col min="32" max="32" width="14.85546875" customWidth="1"/>
    <col min="33" max="33" width="16.140625" style="1" customWidth="1"/>
    <col min="36" max="37" width="11.42578125" style="1"/>
    <col min="41" max="41" width="11.42578125" style="1"/>
    <col min="45" max="46" width="11.42578125" style="1"/>
  </cols>
  <sheetData>
    <row r="2" spans="2:51" x14ac:dyDescent="0.2">
      <c r="B2" s="1"/>
      <c r="C2" s="1"/>
      <c r="D2" s="1"/>
      <c r="E2" s="1"/>
      <c r="F2" s="1"/>
      <c r="G2" s="2"/>
      <c r="I2" s="2"/>
      <c r="J2" s="1"/>
      <c r="K2" s="1"/>
      <c r="L2" s="1"/>
      <c r="M2" s="1"/>
      <c r="N2" s="1"/>
      <c r="Q2" s="1"/>
      <c r="R2" s="1"/>
      <c r="S2" s="1"/>
      <c r="U2" s="1"/>
      <c r="V2" s="1"/>
      <c r="W2" s="1"/>
      <c r="Z2" s="1"/>
      <c r="AA2" s="1"/>
      <c r="AB2" s="1"/>
      <c r="AC2" s="1"/>
      <c r="AD2" s="1"/>
      <c r="AE2" s="1"/>
      <c r="AF2" s="1"/>
      <c r="AH2" s="1"/>
    </row>
    <row r="3" spans="2:51" x14ac:dyDescent="0.2">
      <c r="B3" s="1"/>
      <c r="C3" s="1"/>
      <c r="D3" s="1"/>
      <c r="E3" s="1"/>
      <c r="F3" s="1"/>
      <c r="G3" s="2"/>
      <c r="I3" s="2"/>
      <c r="J3" s="1"/>
      <c r="K3" s="1"/>
      <c r="L3" s="1"/>
      <c r="M3" s="1"/>
      <c r="N3" s="1"/>
      <c r="Q3" s="1"/>
      <c r="R3" s="1"/>
      <c r="S3" s="1"/>
      <c r="U3" s="1"/>
      <c r="V3" s="1"/>
      <c r="W3" s="1"/>
      <c r="Z3" s="1"/>
      <c r="AA3" s="1"/>
      <c r="AB3" s="1"/>
      <c r="AC3" s="1"/>
      <c r="AD3" s="1"/>
      <c r="AE3" s="1"/>
      <c r="AF3" s="1"/>
      <c r="AH3" s="1"/>
    </row>
    <row r="4" spans="2:51" x14ac:dyDescent="0.2">
      <c r="B4" s="1"/>
      <c r="C4" s="1"/>
      <c r="D4" s="1"/>
      <c r="E4" s="1"/>
      <c r="F4" s="1"/>
      <c r="G4" s="2"/>
      <c r="I4" s="2"/>
      <c r="J4" s="1"/>
      <c r="K4" s="1"/>
      <c r="L4" s="1"/>
      <c r="M4" s="1"/>
      <c r="N4" s="1"/>
      <c r="Q4" s="1"/>
      <c r="R4" s="1"/>
      <c r="S4" s="1"/>
      <c r="U4" s="1"/>
      <c r="V4" s="1"/>
      <c r="W4" s="1"/>
      <c r="Z4" s="1"/>
      <c r="AA4" s="1"/>
      <c r="AB4" s="1"/>
      <c r="AC4" s="1"/>
      <c r="AD4" s="1"/>
      <c r="AE4" s="1"/>
      <c r="AF4" s="1"/>
      <c r="AH4" s="1"/>
    </row>
    <row r="5" spans="2:51" x14ac:dyDescent="0.2">
      <c r="B5" s="1"/>
      <c r="C5" s="1"/>
      <c r="D5" s="1"/>
      <c r="E5" s="1"/>
      <c r="F5" s="1"/>
      <c r="G5" s="2"/>
      <c r="I5" s="2"/>
      <c r="J5" s="1"/>
      <c r="K5" s="1"/>
      <c r="L5" s="1"/>
      <c r="M5" s="1"/>
      <c r="N5" s="1"/>
      <c r="Q5" s="1"/>
      <c r="R5" s="1"/>
      <c r="S5" s="1"/>
      <c r="U5" s="1"/>
      <c r="V5" s="1"/>
      <c r="W5" s="1"/>
      <c r="Z5" s="1"/>
      <c r="AA5" s="1"/>
      <c r="AB5" s="1"/>
      <c r="AC5" s="1"/>
      <c r="AD5" s="1"/>
      <c r="AE5" s="1"/>
      <c r="AF5" s="1"/>
      <c r="AH5" s="1"/>
    </row>
    <row r="6" spans="2:51" x14ac:dyDescent="0.2">
      <c r="B6" s="1"/>
      <c r="C6" s="1"/>
      <c r="D6" s="1"/>
      <c r="E6" s="1"/>
      <c r="F6" s="1"/>
      <c r="G6" s="2"/>
      <c r="I6" s="2"/>
      <c r="J6" s="1"/>
      <c r="K6" s="1"/>
      <c r="L6" s="1"/>
      <c r="M6" s="1"/>
      <c r="N6" s="1"/>
      <c r="Q6" s="1"/>
      <c r="R6" s="1"/>
      <c r="S6" s="1"/>
      <c r="U6" s="1"/>
      <c r="V6" s="1"/>
      <c r="W6" s="1"/>
      <c r="Z6" s="1"/>
      <c r="AA6" s="1"/>
      <c r="AB6" s="1"/>
      <c r="AC6" s="1"/>
      <c r="AD6" s="1"/>
      <c r="AE6" s="1"/>
      <c r="AF6" s="1"/>
      <c r="AH6" s="1"/>
    </row>
    <row r="7" spans="2:51" x14ac:dyDescent="0.2">
      <c r="B7" s="1"/>
      <c r="C7" s="1"/>
      <c r="D7" s="1"/>
      <c r="E7" s="1"/>
      <c r="F7" s="1"/>
      <c r="G7" s="2"/>
      <c r="I7" s="2"/>
      <c r="J7" s="1"/>
      <c r="K7" s="1"/>
      <c r="L7" s="1"/>
      <c r="M7" s="1"/>
      <c r="N7" s="1"/>
      <c r="Q7" s="1"/>
      <c r="R7" s="1"/>
      <c r="S7" s="1"/>
      <c r="U7" s="1"/>
      <c r="V7" s="1"/>
      <c r="W7" s="1"/>
      <c r="Z7" s="1"/>
      <c r="AA7" s="1"/>
      <c r="AB7" s="1"/>
      <c r="AC7" s="1"/>
      <c r="AD7" s="1"/>
      <c r="AE7" s="1"/>
      <c r="AF7" s="1"/>
      <c r="AH7" s="1"/>
    </row>
    <row r="8" spans="2:51" ht="12.75" customHeight="1" x14ac:dyDescent="0.2">
      <c r="B8" s="3"/>
      <c r="C8" s="779" t="s">
        <v>0</v>
      </c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45"/>
      <c r="AE8" s="45"/>
      <c r="AF8" s="3"/>
      <c r="AG8" s="13"/>
      <c r="AH8" s="4"/>
      <c r="AI8" s="4"/>
      <c r="AJ8" s="13"/>
      <c r="AK8" s="13"/>
      <c r="AL8" s="4"/>
      <c r="AM8" s="4"/>
      <c r="AN8" s="4"/>
      <c r="AO8" s="13"/>
      <c r="AP8" s="4"/>
    </row>
    <row r="9" spans="2:51" ht="12.75" customHeight="1" x14ac:dyDescent="0.2">
      <c r="B9" s="3"/>
      <c r="C9" s="779" t="s">
        <v>1</v>
      </c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45"/>
      <c r="AE9" s="45"/>
      <c r="AF9" s="3"/>
      <c r="AG9" s="13"/>
      <c r="AH9" s="4"/>
      <c r="AI9" s="4"/>
      <c r="AJ9" s="13"/>
      <c r="AK9" s="13"/>
      <c r="AL9" s="4"/>
      <c r="AM9" s="4"/>
      <c r="AN9" s="4"/>
      <c r="AO9" s="13"/>
      <c r="AP9" s="4"/>
    </row>
    <row r="10" spans="2:51" x14ac:dyDescent="0.2">
      <c r="B10" s="3"/>
      <c r="C10" s="45"/>
      <c r="D10" s="45"/>
      <c r="E10" s="45"/>
      <c r="F10" s="45"/>
      <c r="G10" s="5"/>
      <c r="H10" s="5"/>
      <c r="I10" s="5"/>
      <c r="J10" s="45"/>
      <c r="K10" s="45"/>
      <c r="L10" s="6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3"/>
      <c r="AG10" s="7"/>
      <c r="AH10" s="7"/>
    </row>
    <row r="11" spans="2:51" ht="45" customHeight="1" x14ac:dyDescent="0.2">
      <c r="B11" s="3"/>
      <c r="C11" s="780" t="s">
        <v>39</v>
      </c>
      <c r="D11" s="780"/>
      <c r="E11" s="780"/>
      <c r="F11" s="8" t="s">
        <v>40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3"/>
      <c r="AG11" s="7"/>
      <c r="AH11" s="7"/>
    </row>
    <row r="12" spans="2:51" ht="27.75" customHeight="1" x14ac:dyDescent="0.2">
      <c r="B12" s="781" t="s">
        <v>2</v>
      </c>
      <c r="C12" s="782"/>
      <c r="D12" s="782"/>
      <c r="E12" s="782"/>
      <c r="F12" s="782"/>
      <c r="G12" s="782"/>
      <c r="H12" s="9"/>
      <c r="I12" s="9"/>
      <c r="J12" s="10"/>
      <c r="K12" s="777" t="s">
        <v>3</v>
      </c>
      <c r="L12" s="774" t="s">
        <v>4</v>
      </c>
      <c r="M12" s="772" t="s">
        <v>38</v>
      </c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2" t="s">
        <v>5</v>
      </c>
      <c r="AE12" s="773"/>
      <c r="AF12" s="773"/>
      <c r="AG12" s="774" t="s">
        <v>35</v>
      </c>
      <c r="AH12" s="772" t="s">
        <v>36</v>
      </c>
      <c r="AI12" s="773"/>
      <c r="AJ12" s="773"/>
      <c r="AK12" s="773"/>
      <c r="AL12" s="773"/>
      <c r="AM12" s="773"/>
      <c r="AN12" s="773"/>
      <c r="AO12" s="773"/>
      <c r="AP12" s="773"/>
      <c r="AQ12" s="773"/>
      <c r="AR12" s="773"/>
      <c r="AS12" s="773"/>
      <c r="AT12" s="773"/>
      <c r="AU12" s="773"/>
      <c r="AV12" s="773"/>
      <c r="AW12" s="773"/>
      <c r="AX12" s="773"/>
      <c r="AY12" s="1"/>
    </row>
    <row r="13" spans="2:51" ht="28.5" customHeight="1" x14ac:dyDescent="0.2">
      <c r="B13" s="763" t="s">
        <v>6</v>
      </c>
      <c r="C13" s="777" t="s">
        <v>7</v>
      </c>
      <c r="D13" s="763" t="s">
        <v>6</v>
      </c>
      <c r="E13" s="777" t="s">
        <v>8</v>
      </c>
      <c r="F13" s="763" t="s">
        <v>6</v>
      </c>
      <c r="G13" s="777" t="s">
        <v>9</v>
      </c>
      <c r="H13" s="763" t="s">
        <v>32</v>
      </c>
      <c r="I13" s="784" t="s">
        <v>10</v>
      </c>
      <c r="J13" s="784" t="s">
        <v>11</v>
      </c>
      <c r="K13" s="783"/>
      <c r="L13" s="775"/>
      <c r="M13" s="767" t="s">
        <v>12</v>
      </c>
      <c r="N13" s="768"/>
      <c r="O13" s="767" t="s">
        <v>31</v>
      </c>
      <c r="P13" s="768"/>
      <c r="Q13" s="769" t="s">
        <v>13</v>
      </c>
      <c r="R13" s="770"/>
      <c r="S13" s="770"/>
      <c r="T13" s="770"/>
      <c r="U13" s="770"/>
      <c r="V13" s="770"/>
      <c r="W13" s="770"/>
      <c r="X13" s="771"/>
      <c r="Y13" s="46"/>
      <c r="Z13" s="763" t="s">
        <v>14</v>
      </c>
      <c r="AA13" s="763" t="s">
        <v>15</v>
      </c>
      <c r="AB13" s="763" t="s">
        <v>16</v>
      </c>
      <c r="AC13" s="763" t="s">
        <v>17</v>
      </c>
      <c r="AD13" s="763" t="s">
        <v>18</v>
      </c>
      <c r="AE13" s="763" t="s">
        <v>19</v>
      </c>
      <c r="AF13" s="765" t="s">
        <v>20</v>
      </c>
      <c r="AG13" s="775"/>
      <c r="AH13" s="767" t="s">
        <v>12</v>
      </c>
      <c r="AI13" s="768"/>
      <c r="AJ13" s="767" t="s">
        <v>31</v>
      </c>
      <c r="AK13" s="768"/>
      <c r="AL13" s="769" t="s">
        <v>13</v>
      </c>
      <c r="AM13" s="770"/>
      <c r="AN13" s="770"/>
      <c r="AO13" s="770"/>
      <c r="AP13" s="770"/>
      <c r="AQ13" s="770"/>
      <c r="AR13" s="770"/>
      <c r="AS13" s="771"/>
      <c r="AT13" s="46"/>
      <c r="AU13" s="763" t="s">
        <v>14</v>
      </c>
      <c r="AV13" s="763" t="s">
        <v>15</v>
      </c>
      <c r="AW13" s="763" t="s">
        <v>16</v>
      </c>
      <c r="AX13" s="763" t="s">
        <v>17</v>
      </c>
    </row>
    <row r="14" spans="2:51" ht="78.75" customHeight="1" x14ac:dyDescent="0.2">
      <c r="B14" s="764"/>
      <c r="C14" s="778"/>
      <c r="D14" s="764"/>
      <c r="E14" s="778"/>
      <c r="F14" s="764"/>
      <c r="G14" s="778"/>
      <c r="H14" s="764"/>
      <c r="I14" s="785"/>
      <c r="J14" s="785"/>
      <c r="K14" s="778"/>
      <c r="L14" s="776"/>
      <c r="M14" s="11" t="s">
        <v>21</v>
      </c>
      <c r="N14" s="11" t="s">
        <v>22</v>
      </c>
      <c r="O14" s="11" t="s">
        <v>33</v>
      </c>
      <c r="P14" s="11" t="s">
        <v>34</v>
      </c>
      <c r="Q14" s="11" t="s">
        <v>23</v>
      </c>
      <c r="R14" s="11" t="s">
        <v>24</v>
      </c>
      <c r="S14" s="11" t="s">
        <v>25</v>
      </c>
      <c r="T14" s="11" t="s">
        <v>29</v>
      </c>
      <c r="U14" s="11" t="s">
        <v>26</v>
      </c>
      <c r="V14" s="11" t="s">
        <v>27</v>
      </c>
      <c r="W14" s="11" t="s">
        <v>28</v>
      </c>
      <c r="X14" s="11" t="s">
        <v>30</v>
      </c>
      <c r="Y14" s="11" t="s">
        <v>37</v>
      </c>
      <c r="Z14" s="764"/>
      <c r="AA14" s="764"/>
      <c r="AB14" s="764"/>
      <c r="AC14" s="764"/>
      <c r="AD14" s="764"/>
      <c r="AE14" s="764"/>
      <c r="AF14" s="766"/>
      <c r="AG14" s="776"/>
      <c r="AH14" s="11" t="s">
        <v>21</v>
      </c>
      <c r="AI14" s="11" t="s">
        <v>22</v>
      </c>
      <c r="AJ14" s="11" t="s">
        <v>33</v>
      </c>
      <c r="AK14" s="11" t="s">
        <v>34</v>
      </c>
      <c r="AL14" s="11" t="s">
        <v>23</v>
      </c>
      <c r="AM14" s="11" t="s">
        <v>24</v>
      </c>
      <c r="AN14" s="11" t="s">
        <v>25</v>
      </c>
      <c r="AO14" s="11" t="s">
        <v>29</v>
      </c>
      <c r="AP14" s="11" t="s">
        <v>26</v>
      </c>
      <c r="AQ14" s="11" t="s">
        <v>27</v>
      </c>
      <c r="AR14" s="11" t="s">
        <v>28</v>
      </c>
      <c r="AS14" s="11" t="s">
        <v>30</v>
      </c>
      <c r="AT14" s="11" t="s">
        <v>37</v>
      </c>
      <c r="AU14" s="764"/>
      <c r="AV14" s="764"/>
      <c r="AW14" s="764"/>
      <c r="AX14" s="764"/>
    </row>
    <row r="15" spans="2:51" ht="89.25" x14ac:dyDescent="0.2">
      <c r="B15" s="155" t="s">
        <v>41</v>
      </c>
      <c r="C15" s="332" t="s">
        <v>42</v>
      </c>
      <c r="D15" s="162" t="s">
        <v>43</v>
      </c>
      <c r="E15" s="75" t="s">
        <v>44</v>
      </c>
      <c r="F15" s="333">
        <v>2017730010070</v>
      </c>
      <c r="G15" s="334" t="s">
        <v>45</v>
      </c>
      <c r="H15" s="335" t="s">
        <v>123</v>
      </c>
      <c r="I15" s="70" t="s">
        <v>46</v>
      </c>
      <c r="J15" s="231">
        <v>25500</v>
      </c>
      <c r="K15" s="155" t="s">
        <v>47</v>
      </c>
      <c r="L15" s="231">
        <f>SUM(M15:AF15)</f>
        <v>688820</v>
      </c>
      <c r="M15" s="231">
        <v>307288</v>
      </c>
      <c r="N15" s="231">
        <v>0</v>
      </c>
      <c r="O15" s="231">
        <v>0</v>
      </c>
      <c r="P15" s="231">
        <v>0</v>
      </c>
      <c r="Q15" s="231">
        <v>242487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139045</v>
      </c>
      <c r="AD15" s="336" t="s">
        <v>187</v>
      </c>
      <c r="AE15" s="336" t="s">
        <v>191</v>
      </c>
      <c r="AF15" s="336" t="s">
        <v>188</v>
      </c>
      <c r="AG15" s="231">
        <f>SUM(AH15:AX15)</f>
        <v>287935</v>
      </c>
      <c r="AH15" s="231">
        <v>208535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  <c r="AX15" s="231">
        <v>79400</v>
      </c>
    </row>
    <row r="16" spans="2:51" ht="89.25" x14ac:dyDescent="0.2">
      <c r="B16" s="155" t="s">
        <v>41</v>
      </c>
      <c r="C16" s="332" t="s">
        <v>42</v>
      </c>
      <c r="D16" s="162" t="s">
        <v>43</v>
      </c>
      <c r="E16" s="75" t="s">
        <v>44</v>
      </c>
      <c r="F16" s="333">
        <v>2017730010067</v>
      </c>
      <c r="G16" s="334" t="s">
        <v>48</v>
      </c>
      <c r="H16" s="335" t="s">
        <v>124</v>
      </c>
      <c r="I16" s="70" t="s">
        <v>49</v>
      </c>
      <c r="J16" s="231">
        <v>50000</v>
      </c>
      <c r="K16" s="155" t="s">
        <v>47</v>
      </c>
      <c r="L16" s="231">
        <f t="shared" ref="L16:L78" si="0">SUM(M16:AF16)</f>
        <v>17015026</v>
      </c>
      <c r="M16" s="231">
        <v>6449000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10566026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336" t="s">
        <v>187</v>
      </c>
      <c r="AE16" s="336" t="s">
        <v>191</v>
      </c>
      <c r="AF16" s="336" t="s">
        <v>188</v>
      </c>
      <c r="AG16" s="231">
        <f>SUM(AH16:AX16)</f>
        <v>16589050</v>
      </c>
      <c r="AH16" s="231">
        <v>6073992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10515058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  <c r="AX16" s="231">
        <v>0</v>
      </c>
    </row>
    <row r="17" spans="2:50" ht="89.25" x14ac:dyDescent="0.2">
      <c r="B17" s="155" t="s">
        <v>41</v>
      </c>
      <c r="C17" s="332" t="s">
        <v>42</v>
      </c>
      <c r="D17" s="162" t="s">
        <v>43</v>
      </c>
      <c r="E17" s="75" t="s">
        <v>44</v>
      </c>
      <c r="F17" s="333">
        <v>2017730010070</v>
      </c>
      <c r="G17" s="334" t="s">
        <v>45</v>
      </c>
      <c r="H17" s="335" t="s">
        <v>125</v>
      </c>
      <c r="I17" s="70" t="s">
        <v>50</v>
      </c>
      <c r="J17" s="231">
        <v>3814</v>
      </c>
      <c r="K17" s="155" t="s">
        <v>47</v>
      </c>
      <c r="L17" s="231">
        <f t="shared" si="0"/>
        <v>1200000</v>
      </c>
      <c r="M17" s="231">
        <v>1200000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336" t="s">
        <v>187</v>
      </c>
      <c r="AE17" s="336" t="s">
        <v>191</v>
      </c>
      <c r="AF17" s="336" t="s">
        <v>188</v>
      </c>
      <c r="AG17" s="231">
        <f t="shared" ref="AG17:AG78" si="1">SUM(AH17:AX17)</f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  <c r="AX17" s="231">
        <v>0</v>
      </c>
    </row>
    <row r="18" spans="2:50" ht="89.25" x14ac:dyDescent="0.2">
      <c r="B18" s="155" t="s">
        <v>41</v>
      </c>
      <c r="C18" s="332" t="s">
        <v>42</v>
      </c>
      <c r="D18" s="162" t="s">
        <v>43</v>
      </c>
      <c r="E18" s="75" t="s">
        <v>44</v>
      </c>
      <c r="F18" s="333">
        <v>2017730010070</v>
      </c>
      <c r="G18" s="334" t="s">
        <v>45</v>
      </c>
      <c r="H18" s="335" t="s">
        <v>126</v>
      </c>
      <c r="I18" s="70" t="s">
        <v>51</v>
      </c>
      <c r="J18" s="231">
        <v>3375</v>
      </c>
      <c r="K18" s="155" t="s">
        <v>47</v>
      </c>
      <c r="L18" s="231">
        <f t="shared" si="0"/>
        <v>2208706</v>
      </c>
      <c r="M18" s="231">
        <v>2000000</v>
      </c>
      <c r="N18" s="231">
        <v>0</v>
      </c>
      <c r="O18" s="231">
        <v>0</v>
      </c>
      <c r="P18" s="231">
        <v>0</v>
      </c>
      <c r="Q18" s="231">
        <v>200000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8706</v>
      </c>
      <c r="AD18" s="336" t="s">
        <v>187</v>
      </c>
      <c r="AE18" s="336" t="s">
        <v>191</v>
      </c>
      <c r="AF18" s="336" t="s">
        <v>188</v>
      </c>
      <c r="AG18" s="231">
        <f t="shared" si="1"/>
        <v>178190</v>
      </c>
      <c r="AH18" s="231">
        <v>178190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  <c r="AX18" s="231">
        <v>0</v>
      </c>
    </row>
    <row r="19" spans="2:50" ht="89.25" x14ac:dyDescent="0.2">
      <c r="B19" s="155" t="s">
        <v>41</v>
      </c>
      <c r="C19" s="332" t="s">
        <v>42</v>
      </c>
      <c r="D19" s="162" t="s">
        <v>43</v>
      </c>
      <c r="E19" s="75" t="s">
        <v>44</v>
      </c>
      <c r="F19" s="333">
        <v>2017730010070</v>
      </c>
      <c r="G19" s="334" t="s">
        <v>45</v>
      </c>
      <c r="H19" s="335" t="s">
        <v>127</v>
      </c>
      <c r="I19" s="70" t="s">
        <v>52</v>
      </c>
      <c r="J19" s="231">
        <v>76000</v>
      </c>
      <c r="K19" s="155" t="s">
        <v>47</v>
      </c>
      <c r="L19" s="231">
        <f t="shared" si="0"/>
        <v>7264925</v>
      </c>
      <c r="M19" s="231">
        <v>2000000</v>
      </c>
      <c r="N19" s="231">
        <v>0</v>
      </c>
      <c r="O19" s="231">
        <v>0</v>
      </c>
      <c r="P19" s="231">
        <v>0</v>
      </c>
      <c r="Q19" s="231">
        <v>5264925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336" t="s">
        <v>187</v>
      </c>
      <c r="AE19" s="336" t="s">
        <v>191</v>
      </c>
      <c r="AF19" s="336" t="s">
        <v>188</v>
      </c>
      <c r="AG19" s="231">
        <f t="shared" si="1"/>
        <v>1885554</v>
      </c>
      <c r="AH19" s="231">
        <v>1885554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  <c r="AX19" s="231">
        <v>0</v>
      </c>
    </row>
    <row r="20" spans="2:50" ht="89.25" x14ac:dyDescent="0.2">
      <c r="B20" s="155" t="s">
        <v>41</v>
      </c>
      <c r="C20" s="332" t="s">
        <v>42</v>
      </c>
      <c r="D20" s="162" t="s">
        <v>43</v>
      </c>
      <c r="E20" s="75" t="s">
        <v>44</v>
      </c>
      <c r="F20" s="333">
        <v>2017730010070</v>
      </c>
      <c r="G20" s="334" t="s">
        <v>45</v>
      </c>
      <c r="H20" s="335" t="s">
        <v>128</v>
      </c>
      <c r="I20" s="70" t="s">
        <v>53</v>
      </c>
      <c r="J20" s="231">
        <v>900</v>
      </c>
      <c r="K20" s="155" t="s">
        <v>47</v>
      </c>
      <c r="L20" s="231">
        <f t="shared" si="0"/>
        <v>1134337</v>
      </c>
      <c r="M20" s="231">
        <v>557750</v>
      </c>
      <c r="N20" s="231">
        <v>0</v>
      </c>
      <c r="O20" s="231">
        <v>0</v>
      </c>
      <c r="P20" s="231">
        <v>0</v>
      </c>
      <c r="Q20" s="231">
        <v>576587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336" t="s">
        <v>187</v>
      </c>
      <c r="AE20" s="336" t="s">
        <v>191</v>
      </c>
      <c r="AF20" s="336" t="s">
        <v>188</v>
      </c>
      <c r="AG20" s="231">
        <f t="shared" si="1"/>
        <v>932395</v>
      </c>
      <c r="AH20" s="231">
        <v>553284</v>
      </c>
      <c r="AI20" s="231">
        <v>0</v>
      </c>
      <c r="AJ20" s="231">
        <v>0</v>
      </c>
      <c r="AK20" s="231">
        <v>0</v>
      </c>
      <c r="AL20" s="231">
        <v>379111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  <c r="AX20" s="231">
        <v>0</v>
      </c>
    </row>
    <row r="21" spans="2:50" ht="89.25" x14ac:dyDescent="0.2">
      <c r="B21" s="155" t="s">
        <v>41</v>
      </c>
      <c r="C21" s="332" t="s">
        <v>42</v>
      </c>
      <c r="D21" s="162" t="s">
        <v>43</v>
      </c>
      <c r="E21" s="75" t="s">
        <v>44</v>
      </c>
      <c r="F21" s="333">
        <v>2017730010070</v>
      </c>
      <c r="G21" s="334" t="s">
        <v>45</v>
      </c>
      <c r="H21" s="335" t="s">
        <v>129</v>
      </c>
      <c r="I21" s="70" t="s">
        <v>54</v>
      </c>
      <c r="J21" s="231">
        <v>475</v>
      </c>
      <c r="K21" s="155" t="s">
        <v>47</v>
      </c>
      <c r="L21" s="231">
        <f t="shared" si="0"/>
        <v>1000</v>
      </c>
      <c r="M21" s="231">
        <v>1000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336" t="s">
        <v>187</v>
      </c>
      <c r="AE21" s="336" t="s">
        <v>191</v>
      </c>
      <c r="AF21" s="336" t="s">
        <v>188</v>
      </c>
      <c r="AG21" s="231">
        <f t="shared" si="1"/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  <c r="AX21" s="231">
        <v>0</v>
      </c>
    </row>
    <row r="22" spans="2:50" ht="89.25" x14ac:dyDescent="0.2">
      <c r="B22" s="155" t="s">
        <v>41</v>
      </c>
      <c r="C22" s="332" t="s">
        <v>42</v>
      </c>
      <c r="D22" s="162" t="s">
        <v>43</v>
      </c>
      <c r="E22" s="75" t="s">
        <v>44</v>
      </c>
      <c r="F22" s="333">
        <v>2017730010070</v>
      </c>
      <c r="G22" s="334" t="s">
        <v>45</v>
      </c>
      <c r="H22" s="335" t="s">
        <v>130</v>
      </c>
      <c r="I22" s="70" t="s">
        <v>55</v>
      </c>
      <c r="J22" s="231">
        <v>5000</v>
      </c>
      <c r="K22" s="155" t="s">
        <v>47</v>
      </c>
      <c r="L22" s="231">
        <f t="shared" si="0"/>
        <v>1000</v>
      </c>
      <c r="M22" s="231">
        <v>1000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336" t="s">
        <v>187</v>
      </c>
      <c r="AE22" s="336" t="s">
        <v>191</v>
      </c>
      <c r="AF22" s="336" t="s">
        <v>188</v>
      </c>
      <c r="AG22" s="231">
        <f t="shared" si="1"/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  <c r="AX22" s="231">
        <v>0</v>
      </c>
    </row>
    <row r="23" spans="2:50" ht="89.25" x14ac:dyDescent="0.2">
      <c r="B23" s="155" t="s">
        <v>41</v>
      </c>
      <c r="C23" s="332" t="s">
        <v>42</v>
      </c>
      <c r="D23" s="162" t="s">
        <v>43</v>
      </c>
      <c r="E23" s="75" t="s">
        <v>44</v>
      </c>
      <c r="F23" s="333">
        <v>2017730010070</v>
      </c>
      <c r="G23" s="334" t="s">
        <v>45</v>
      </c>
      <c r="H23" s="335" t="s">
        <v>131</v>
      </c>
      <c r="I23" s="70" t="s">
        <v>56</v>
      </c>
      <c r="J23" s="231">
        <v>75</v>
      </c>
      <c r="K23" s="155" t="s">
        <v>47</v>
      </c>
      <c r="L23" s="231">
        <f t="shared" si="0"/>
        <v>1000</v>
      </c>
      <c r="M23" s="231">
        <v>1000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336" t="s">
        <v>187</v>
      </c>
      <c r="AE23" s="336" t="s">
        <v>191</v>
      </c>
      <c r="AF23" s="336" t="s">
        <v>188</v>
      </c>
      <c r="AG23" s="231">
        <f t="shared" si="1"/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231">
        <v>0</v>
      </c>
      <c r="AW23" s="231">
        <v>0</v>
      </c>
      <c r="AX23" s="231">
        <v>0</v>
      </c>
    </row>
    <row r="24" spans="2:50" ht="89.25" x14ac:dyDescent="0.2">
      <c r="B24" s="155" t="s">
        <v>41</v>
      </c>
      <c r="C24" s="332" t="s">
        <v>42</v>
      </c>
      <c r="D24" s="162" t="s">
        <v>43</v>
      </c>
      <c r="E24" s="75" t="s">
        <v>44</v>
      </c>
      <c r="F24" s="333">
        <v>2017730010070</v>
      </c>
      <c r="G24" s="334" t="s">
        <v>45</v>
      </c>
      <c r="H24" s="335" t="s">
        <v>132</v>
      </c>
      <c r="I24" s="70" t="s">
        <v>57</v>
      </c>
      <c r="J24" s="231">
        <v>925</v>
      </c>
      <c r="K24" s="155" t="s">
        <v>47</v>
      </c>
      <c r="L24" s="231">
        <f t="shared" si="0"/>
        <v>1000</v>
      </c>
      <c r="M24" s="231">
        <v>1000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336" t="s">
        <v>187</v>
      </c>
      <c r="AE24" s="336" t="s">
        <v>191</v>
      </c>
      <c r="AF24" s="336" t="s">
        <v>188</v>
      </c>
      <c r="AG24" s="231">
        <f t="shared" si="1"/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  <c r="AX24" s="231">
        <v>0</v>
      </c>
    </row>
    <row r="25" spans="2:50" ht="89.25" x14ac:dyDescent="0.2">
      <c r="B25" s="155" t="s">
        <v>41</v>
      </c>
      <c r="C25" s="332" t="s">
        <v>42</v>
      </c>
      <c r="D25" s="162" t="s">
        <v>43</v>
      </c>
      <c r="E25" s="75" t="s">
        <v>44</v>
      </c>
      <c r="F25" s="333">
        <v>2017730010070</v>
      </c>
      <c r="G25" s="334" t="s">
        <v>45</v>
      </c>
      <c r="H25" s="335" t="s">
        <v>133</v>
      </c>
      <c r="I25" s="70" t="s">
        <v>58</v>
      </c>
      <c r="J25" s="231">
        <v>350</v>
      </c>
      <c r="K25" s="155" t="s">
        <v>47</v>
      </c>
      <c r="L25" s="231">
        <f t="shared" si="0"/>
        <v>1000</v>
      </c>
      <c r="M25" s="231">
        <v>1000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336" t="s">
        <v>187</v>
      </c>
      <c r="AE25" s="336" t="s">
        <v>191</v>
      </c>
      <c r="AF25" s="336" t="s">
        <v>188</v>
      </c>
      <c r="AG25" s="231">
        <f t="shared" si="1"/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  <c r="AX25" s="231">
        <v>0</v>
      </c>
    </row>
    <row r="26" spans="2:50" ht="89.25" x14ac:dyDescent="0.2">
      <c r="B26" s="155" t="s">
        <v>41</v>
      </c>
      <c r="C26" s="332" t="s">
        <v>42</v>
      </c>
      <c r="D26" s="162" t="s">
        <v>43</v>
      </c>
      <c r="E26" s="75" t="s">
        <v>44</v>
      </c>
      <c r="F26" s="333">
        <v>2017730010070</v>
      </c>
      <c r="G26" s="334" t="s">
        <v>45</v>
      </c>
      <c r="H26" s="335" t="s">
        <v>134</v>
      </c>
      <c r="I26" s="70" t="s">
        <v>59</v>
      </c>
      <c r="J26" s="231">
        <v>100</v>
      </c>
      <c r="K26" s="155" t="s">
        <v>47</v>
      </c>
      <c r="L26" s="231">
        <f t="shared" si="0"/>
        <v>1000</v>
      </c>
      <c r="M26" s="231">
        <v>1000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336" t="s">
        <v>187</v>
      </c>
      <c r="AE26" s="336" t="s">
        <v>191</v>
      </c>
      <c r="AF26" s="336" t="s">
        <v>188</v>
      </c>
      <c r="AG26" s="231">
        <f t="shared" si="1"/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  <c r="AX26" s="231">
        <v>0</v>
      </c>
    </row>
    <row r="27" spans="2:50" ht="89.25" x14ac:dyDescent="0.2">
      <c r="B27" s="155" t="s">
        <v>41</v>
      </c>
      <c r="C27" s="332" t="s">
        <v>42</v>
      </c>
      <c r="D27" s="162" t="s">
        <v>43</v>
      </c>
      <c r="E27" s="75" t="s">
        <v>44</v>
      </c>
      <c r="F27" s="333">
        <v>2017730010070</v>
      </c>
      <c r="G27" s="334" t="s">
        <v>45</v>
      </c>
      <c r="H27" s="335" t="s">
        <v>135</v>
      </c>
      <c r="I27" s="70" t="s">
        <v>60</v>
      </c>
      <c r="J27" s="231">
        <v>24</v>
      </c>
      <c r="K27" s="155" t="s">
        <v>47</v>
      </c>
      <c r="L27" s="231">
        <f t="shared" si="0"/>
        <v>1000</v>
      </c>
      <c r="M27" s="231">
        <v>1000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336" t="s">
        <v>187</v>
      </c>
      <c r="AE27" s="336" t="s">
        <v>191</v>
      </c>
      <c r="AF27" s="336" t="s">
        <v>188</v>
      </c>
      <c r="AG27" s="231">
        <f t="shared" si="1"/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  <c r="AX27" s="231">
        <v>0</v>
      </c>
    </row>
    <row r="28" spans="2:50" ht="89.25" x14ac:dyDescent="0.2">
      <c r="B28" s="155" t="s">
        <v>41</v>
      </c>
      <c r="C28" s="332" t="s">
        <v>42</v>
      </c>
      <c r="D28" s="162" t="s">
        <v>43</v>
      </c>
      <c r="E28" s="75" t="s">
        <v>44</v>
      </c>
      <c r="F28" s="333">
        <v>2017730010002</v>
      </c>
      <c r="G28" s="334" t="s">
        <v>61</v>
      </c>
      <c r="H28" s="335" t="s">
        <v>136</v>
      </c>
      <c r="I28" s="70" t="s">
        <v>62</v>
      </c>
      <c r="J28" s="231">
        <v>18</v>
      </c>
      <c r="K28" s="155" t="s">
        <v>47</v>
      </c>
      <c r="L28" s="231">
        <f t="shared" si="0"/>
        <v>200000</v>
      </c>
      <c r="M28" s="231">
        <v>200000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336" t="s">
        <v>187</v>
      </c>
      <c r="AE28" s="336" t="s">
        <v>191</v>
      </c>
      <c r="AF28" s="336" t="s">
        <v>188</v>
      </c>
      <c r="AG28" s="231">
        <f t="shared" si="1"/>
        <v>185400</v>
      </c>
      <c r="AH28" s="231">
        <v>185400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  <c r="AX28" s="231">
        <v>0</v>
      </c>
    </row>
    <row r="29" spans="2:50" ht="89.25" x14ac:dyDescent="0.2">
      <c r="B29" s="155" t="s">
        <v>41</v>
      </c>
      <c r="C29" s="332" t="s">
        <v>42</v>
      </c>
      <c r="D29" s="162" t="s">
        <v>43</v>
      </c>
      <c r="E29" s="75" t="s">
        <v>44</v>
      </c>
      <c r="F29" s="333">
        <v>2017730010070</v>
      </c>
      <c r="G29" s="334" t="s">
        <v>45</v>
      </c>
      <c r="H29" s="335" t="s">
        <v>137</v>
      </c>
      <c r="I29" s="70" t="s">
        <v>63</v>
      </c>
      <c r="J29" s="231">
        <v>750</v>
      </c>
      <c r="K29" s="155" t="s">
        <v>47</v>
      </c>
      <c r="L29" s="231">
        <f t="shared" si="0"/>
        <v>1000</v>
      </c>
      <c r="M29" s="231">
        <v>1000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336" t="s">
        <v>187</v>
      </c>
      <c r="AE29" s="336" t="s">
        <v>191</v>
      </c>
      <c r="AF29" s="336" t="s">
        <v>188</v>
      </c>
      <c r="AG29" s="231">
        <f t="shared" si="1"/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0</v>
      </c>
      <c r="AU29" s="231">
        <v>0</v>
      </c>
      <c r="AV29" s="231">
        <v>0</v>
      </c>
      <c r="AW29" s="231">
        <v>0</v>
      </c>
      <c r="AX29" s="231">
        <v>0</v>
      </c>
    </row>
    <row r="30" spans="2:50" ht="89.25" x14ac:dyDescent="0.2">
      <c r="B30" s="155" t="s">
        <v>41</v>
      </c>
      <c r="C30" s="332" t="s">
        <v>42</v>
      </c>
      <c r="D30" s="162" t="s">
        <v>43</v>
      </c>
      <c r="E30" s="75" t="s">
        <v>44</v>
      </c>
      <c r="F30" s="333">
        <v>2017730010002</v>
      </c>
      <c r="G30" s="334" t="s">
        <v>61</v>
      </c>
      <c r="H30" s="335" t="s">
        <v>138</v>
      </c>
      <c r="I30" s="70" t="s">
        <v>64</v>
      </c>
      <c r="J30" s="231">
        <v>6</v>
      </c>
      <c r="K30" s="155" t="s">
        <v>47</v>
      </c>
      <c r="L30" s="231">
        <f t="shared" si="0"/>
        <v>461201</v>
      </c>
      <c r="M30" s="231">
        <v>0</v>
      </c>
      <c r="N30" s="231">
        <v>0</v>
      </c>
      <c r="O30" s="231">
        <v>0</v>
      </c>
      <c r="P30" s="231">
        <v>0</v>
      </c>
      <c r="Q30" s="231">
        <v>461201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336" t="s">
        <v>187</v>
      </c>
      <c r="AE30" s="336" t="s">
        <v>191</v>
      </c>
      <c r="AF30" s="336" t="s">
        <v>188</v>
      </c>
      <c r="AG30" s="231">
        <f t="shared" si="1"/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  <c r="AX30" s="231">
        <v>0</v>
      </c>
    </row>
    <row r="31" spans="2:50" ht="89.25" x14ac:dyDescent="0.2">
      <c r="B31" s="155" t="s">
        <v>41</v>
      </c>
      <c r="C31" s="332" t="s">
        <v>42</v>
      </c>
      <c r="D31" s="162" t="s">
        <v>43</v>
      </c>
      <c r="E31" s="75" t="s">
        <v>44</v>
      </c>
      <c r="F31" s="333">
        <v>2017730010002</v>
      </c>
      <c r="G31" s="334" t="s">
        <v>61</v>
      </c>
      <c r="H31" s="335" t="s">
        <v>139</v>
      </c>
      <c r="I31" s="70" t="s">
        <v>65</v>
      </c>
      <c r="J31" s="231">
        <v>15</v>
      </c>
      <c r="K31" s="155" t="s">
        <v>47</v>
      </c>
      <c r="L31" s="231">
        <f t="shared" si="0"/>
        <v>1000</v>
      </c>
      <c r="M31" s="231">
        <v>1000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336" t="s">
        <v>187</v>
      </c>
      <c r="AE31" s="336" t="s">
        <v>191</v>
      </c>
      <c r="AF31" s="336" t="s">
        <v>188</v>
      </c>
      <c r="AG31" s="231">
        <f t="shared" si="1"/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231">
        <v>0</v>
      </c>
      <c r="AW31" s="231">
        <v>0</v>
      </c>
      <c r="AX31" s="231">
        <v>0</v>
      </c>
    </row>
    <row r="32" spans="2:50" ht="89.25" x14ac:dyDescent="0.2">
      <c r="B32" s="155" t="s">
        <v>41</v>
      </c>
      <c r="C32" s="332" t="s">
        <v>42</v>
      </c>
      <c r="D32" s="162" t="s">
        <v>43</v>
      </c>
      <c r="E32" s="75" t="s">
        <v>44</v>
      </c>
      <c r="F32" s="333">
        <v>2017730010002</v>
      </c>
      <c r="G32" s="334" t="s">
        <v>61</v>
      </c>
      <c r="H32" s="335" t="s">
        <v>140</v>
      </c>
      <c r="I32" s="70" t="s">
        <v>66</v>
      </c>
      <c r="J32" s="231">
        <v>15</v>
      </c>
      <c r="K32" s="155" t="s">
        <v>47</v>
      </c>
      <c r="L32" s="231">
        <f t="shared" si="0"/>
        <v>200000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200000</v>
      </c>
      <c r="AD32" s="336" t="s">
        <v>187</v>
      </c>
      <c r="AE32" s="336" t="s">
        <v>191</v>
      </c>
      <c r="AF32" s="336" t="s">
        <v>188</v>
      </c>
      <c r="AG32" s="231">
        <f t="shared" si="1"/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  <c r="AO32" s="231">
        <v>0</v>
      </c>
      <c r="AP32" s="231">
        <v>0</v>
      </c>
      <c r="AQ32" s="231">
        <v>0</v>
      </c>
      <c r="AR32" s="231">
        <v>0</v>
      </c>
      <c r="AS32" s="231">
        <v>0</v>
      </c>
      <c r="AT32" s="231">
        <v>0</v>
      </c>
      <c r="AU32" s="231">
        <v>0</v>
      </c>
      <c r="AV32" s="231">
        <v>0</v>
      </c>
      <c r="AW32" s="231">
        <v>0</v>
      </c>
      <c r="AX32" s="231">
        <v>0</v>
      </c>
    </row>
    <row r="33" spans="2:50" ht="89.25" x14ac:dyDescent="0.2">
      <c r="B33" s="155" t="s">
        <v>41</v>
      </c>
      <c r="C33" s="332" t="s">
        <v>42</v>
      </c>
      <c r="D33" s="162" t="s">
        <v>43</v>
      </c>
      <c r="E33" s="75" t="s">
        <v>44</v>
      </c>
      <c r="F33" s="333">
        <v>2017730010002</v>
      </c>
      <c r="G33" s="334" t="s">
        <v>61</v>
      </c>
      <c r="H33" s="335" t="s">
        <v>141</v>
      </c>
      <c r="I33" s="70" t="s">
        <v>67</v>
      </c>
      <c r="J33" s="231">
        <v>290</v>
      </c>
      <c r="K33" s="155" t="s">
        <v>47</v>
      </c>
      <c r="L33" s="231">
        <f t="shared" si="0"/>
        <v>1000000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1000000</v>
      </c>
      <c r="AD33" s="336" t="s">
        <v>187</v>
      </c>
      <c r="AE33" s="336" t="s">
        <v>191</v>
      </c>
      <c r="AF33" s="336" t="s">
        <v>188</v>
      </c>
      <c r="AG33" s="231">
        <f t="shared" si="1"/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  <c r="AX33" s="231">
        <v>0</v>
      </c>
    </row>
    <row r="34" spans="2:50" ht="89.25" x14ac:dyDescent="0.2">
      <c r="B34" s="155" t="s">
        <v>41</v>
      </c>
      <c r="C34" s="332" t="s">
        <v>42</v>
      </c>
      <c r="D34" s="162" t="s">
        <v>68</v>
      </c>
      <c r="E34" s="75" t="s">
        <v>44</v>
      </c>
      <c r="F34" s="333">
        <v>2017730010002</v>
      </c>
      <c r="G34" s="334" t="s">
        <v>61</v>
      </c>
      <c r="H34" s="335" t="s">
        <v>142</v>
      </c>
      <c r="I34" s="70" t="s">
        <v>69</v>
      </c>
      <c r="J34" s="231">
        <v>27</v>
      </c>
      <c r="K34" s="155" t="s">
        <v>47</v>
      </c>
      <c r="L34" s="231">
        <f t="shared" si="0"/>
        <v>688819.5</v>
      </c>
      <c r="M34" s="231">
        <v>307288</v>
      </c>
      <c r="N34" s="231">
        <v>0</v>
      </c>
      <c r="O34" s="231">
        <v>0</v>
      </c>
      <c r="P34" s="231">
        <v>0</v>
      </c>
      <c r="Q34" s="231">
        <v>242487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139044.5</v>
      </c>
      <c r="AD34" s="336" t="s">
        <v>187</v>
      </c>
      <c r="AE34" s="336" t="s">
        <v>191</v>
      </c>
      <c r="AF34" s="336" t="s">
        <v>188</v>
      </c>
      <c r="AG34" s="231">
        <f t="shared" si="1"/>
        <v>287935</v>
      </c>
      <c r="AH34" s="231">
        <v>208535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79400</v>
      </c>
    </row>
    <row r="35" spans="2:50" ht="89.25" x14ac:dyDescent="0.2">
      <c r="B35" s="155" t="s">
        <v>41</v>
      </c>
      <c r="C35" s="332" t="s">
        <v>42</v>
      </c>
      <c r="D35" s="162" t="s">
        <v>68</v>
      </c>
      <c r="E35" s="75" t="s">
        <v>70</v>
      </c>
      <c r="F35" s="333">
        <v>2017730010002</v>
      </c>
      <c r="G35" s="334" t="s">
        <v>61</v>
      </c>
      <c r="H35" s="335" t="s">
        <v>143</v>
      </c>
      <c r="I35" s="70" t="s">
        <v>71</v>
      </c>
      <c r="J35" s="231">
        <v>24</v>
      </c>
      <c r="K35" s="155" t="s">
        <v>47</v>
      </c>
      <c r="L35" s="231">
        <f t="shared" si="0"/>
        <v>10272110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10272110</v>
      </c>
      <c r="AD35" s="336" t="s">
        <v>187</v>
      </c>
      <c r="AE35" s="336" t="s">
        <v>191</v>
      </c>
      <c r="AF35" s="336" t="s">
        <v>189</v>
      </c>
      <c r="AG35" s="231">
        <f t="shared" si="1"/>
        <v>6900029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0</v>
      </c>
      <c r="AU35" s="231">
        <v>0</v>
      </c>
      <c r="AV35" s="231">
        <v>0</v>
      </c>
      <c r="AW35" s="231">
        <v>0</v>
      </c>
      <c r="AX35" s="231">
        <v>6900029</v>
      </c>
    </row>
    <row r="36" spans="2:50" ht="76.5" x14ac:dyDescent="0.2">
      <c r="B36" s="155" t="s">
        <v>41</v>
      </c>
      <c r="C36" s="332" t="s">
        <v>42</v>
      </c>
      <c r="D36" s="162" t="s">
        <v>68</v>
      </c>
      <c r="E36" s="75" t="s">
        <v>70</v>
      </c>
      <c r="F36" s="333">
        <v>2017730010068</v>
      </c>
      <c r="G36" s="334" t="s">
        <v>72</v>
      </c>
      <c r="H36" s="335" t="s">
        <v>144</v>
      </c>
      <c r="I36" s="70" t="s">
        <v>73</v>
      </c>
      <c r="J36" s="231">
        <v>1</v>
      </c>
      <c r="K36" s="155" t="s">
        <v>47</v>
      </c>
      <c r="L36" s="231">
        <f t="shared" si="0"/>
        <v>10000</v>
      </c>
      <c r="M36" s="231">
        <v>10000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336" t="s">
        <v>187</v>
      </c>
      <c r="AE36" s="336" t="s">
        <v>191</v>
      </c>
      <c r="AF36" s="336" t="s">
        <v>189</v>
      </c>
      <c r="AG36" s="231">
        <f t="shared" si="1"/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0</v>
      </c>
      <c r="AU36" s="231">
        <v>0</v>
      </c>
      <c r="AV36" s="231">
        <v>0</v>
      </c>
      <c r="AW36" s="231">
        <v>0</v>
      </c>
      <c r="AX36" s="231">
        <v>0</v>
      </c>
    </row>
    <row r="37" spans="2:50" ht="76.5" x14ac:dyDescent="0.2">
      <c r="B37" s="155" t="s">
        <v>41</v>
      </c>
      <c r="C37" s="332" t="s">
        <v>42</v>
      </c>
      <c r="D37" s="162" t="s">
        <v>68</v>
      </c>
      <c r="E37" s="75" t="s">
        <v>70</v>
      </c>
      <c r="F37" s="333">
        <v>2017730010068</v>
      </c>
      <c r="G37" s="334" t="s">
        <v>72</v>
      </c>
      <c r="H37" s="335" t="s">
        <v>145</v>
      </c>
      <c r="I37" s="70" t="s">
        <v>74</v>
      </c>
      <c r="J37" s="231">
        <v>250</v>
      </c>
      <c r="K37" s="155" t="s">
        <v>47</v>
      </c>
      <c r="L37" s="231">
        <f t="shared" si="0"/>
        <v>10000</v>
      </c>
      <c r="M37" s="231">
        <v>10000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336" t="s">
        <v>187</v>
      </c>
      <c r="AE37" s="336" t="s">
        <v>191</v>
      </c>
      <c r="AF37" s="336" t="s">
        <v>189</v>
      </c>
      <c r="AG37" s="231">
        <f t="shared" si="1"/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  <c r="AX37" s="231">
        <v>0</v>
      </c>
    </row>
    <row r="38" spans="2:50" ht="76.5" x14ac:dyDescent="0.2">
      <c r="B38" s="155" t="s">
        <v>41</v>
      </c>
      <c r="C38" s="332" t="s">
        <v>42</v>
      </c>
      <c r="D38" s="162" t="s">
        <v>68</v>
      </c>
      <c r="E38" s="75" t="s">
        <v>70</v>
      </c>
      <c r="F38" s="333">
        <v>2017730010068</v>
      </c>
      <c r="G38" s="334" t="s">
        <v>72</v>
      </c>
      <c r="H38" s="335" t="s">
        <v>146</v>
      </c>
      <c r="I38" s="70" t="s">
        <v>75</v>
      </c>
      <c r="J38" s="231">
        <v>1</v>
      </c>
      <c r="K38" s="155" t="s">
        <v>47</v>
      </c>
      <c r="L38" s="231">
        <f t="shared" si="0"/>
        <v>64200</v>
      </c>
      <c r="M38" s="231">
        <v>0</v>
      </c>
      <c r="N38" s="231">
        <v>0</v>
      </c>
      <c r="O38" s="231">
        <v>0</v>
      </c>
      <c r="P38" s="231">
        <v>0</v>
      </c>
      <c r="Q38" s="231">
        <v>64200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336" t="s">
        <v>187</v>
      </c>
      <c r="AE38" s="336" t="s">
        <v>191</v>
      </c>
      <c r="AF38" s="336" t="s">
        <v>189</v>
      </c>
      <c r="AG38" s="231">
        <f t="shared" si="1"/>
        <v>64200</v>
      </c>
      <c r="AH38" s="231">
        <v>0</v>
      </c>
      <c r="AI38" s="231">
        <v>0</v>
      </c>
      <c r="AJ38" s="231">
        <v>0</v>
      </c>
      <c r="AK38" s="231">
        <v>0</v>
      </c>
      <c r="AL38" s="231">
        <v>64200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231">
        <v>0</v>
      </c>
      <c r="AW38" s="231">
        <v>0</v>
      </c>
      <c r="AX38" s="231">
        <v>0</v>
      </c>
    </row>
    <row r="39" spans="2:50" ht="76.5" x14ac:dyDescent="0.2">
      <c r="B39" s="155" t="s">
        <v>41</v>
      </c>
      <c r="C39" s="332" t="s">
        <v>42</v>
      </c>
      <c r="D39" s="162" t="s">
        <v>68</v>
      </c>
      <c r="E39" s="75" t="s">
        <v>70</v>
      </c>
      <c r="F39" s="333">
        <v>2017730010068</v>
      </c>
      <c r="G39" s="334" t="s">
        <v>72</v>
      </c>
      <c r="H39" s="335" t="s">
        <v>147</v>
      </c>
      <c r="I39" s="70" t="s">
        <v>76</v>
      </c>
      <c r="J39" s="231">
        <v>15</v>
      </c>
      <c r="K39" s="155" t="s">
        <v>47</v>
      </c>
      <c r="L39" s="231">
        <f t="shared" si="0"/>
        <v>85454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85454</v>
      </c>
      <c r="AD39" s="336" t="s">
        <v>187</v>
      </c>
      <c r="AE39" s="336" t="s">
        <v>191</v>
      </c>
      <c r="AF39" s="336" t="s">
        <v>189</v>
      </c>
      <c r="AG39" s="231">
        <f t="shared" si="1"/>
        <v>85454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0</v>
      </c>
      <c r="AU39" s="231">
        <v>0</v>
      </c>
      <c r="AV39" s="231">
        <v>0</v>
      </c>
      <c r="AW39" s="231">
        <v>0</v>
      </c>
      <c r="AX39" s="231">
        <v>85454</v>
      </c>
    </row>
    <row r="40" spans="2:50" ht="76.5" x14ac:dyDescent="0.2">
      <c r="B40" s="155" t="s">
        <v>41</v>
      </c>
      <c r="C40" s="332" t="s">
        <v>42</v>
      </c>
      <c r="D40" s="162" t="s">
        <v>68</v>
      </c>
      <c r="E40" s="75" t="s">
        <v>70</v>
      </c>
      <c r="F40" s="333">
        <v>2017730010068</v>
      </c>
      <c r="G40" s="334" t="s">
        <v>72</v>
      </c>
      <c r="H40" s="335" t="s">
        <v>148</v>
      </c>
      <c r="I40" s="70" t="s">
        <v>77</v>
      </c>
      <c r="J40" s="231">
        <v>42</v>
      </c>
      <c r="K40" s="155" t="s">
        <v>47</v>
      </c>
      <c r="L40" s="231">
        <f t="shared" si="0"/>
        <v>10000</v>
      </c>
      <c r="M40" s="231">
        <v>10000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336" t="s">
        <v>187</v>
      </c>
      <c r="AE40" s="336" t="s">
        <v>191</v>
      </c>
      <c r="AF40" s="336" t="s">
        <v>189</v>
      </c>
      <c r="AG40" s="231">
        <f t="shared" si="1"/>
        <v>10000</v>
      </c>
      <c r="AH40" s="231">
        <v>10000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  <c r="AX40" s="231">
        <v>0</v>
      </c>
    </row>
    <row r="41" spans="2:50" ht="63.75" x14ac:dyDescent="0.2">
      <c r="B41" s="155" t="s">
        <v>41</v>
      </c>
      <c r="C41" s="332" t="s">
        <v>42</v>
      </c>
      <c r="D41" s="162" t="s">
        <v>68</v>
      </c>
      <c r="E41" s="75" t="s">
        <v>70</v>
      </c>
      <c r="F41" s="333">
        <v>2017730010071</v>
      </c>
      <c r="G41" s="334" t="s">
        <v>78</v>
      </c>
      <c r="H41" s="335" t="s">
        <v>149</v>
      </c>
      <c r="I41" s="70" t="s">
        <v>79</v>
      </c>
      <c r="J41" s="231">
        <v>126</v>
      </c>
      <c r="K41" s="155" t="s">
        <v>47</v>
      </c>
      <c r="L41" s="231">
        <f t="shared" si="0"/>
        <v>1100000</v>
      </c>
      <c r="M41" s="231">
        <v>0</v>
      </c>
      <c r="N41" s="231">
        <v>0</v>
      </c>
      <c r="O41" s="231">
        <v>0</v>
      </c>
      <c r="P41" s="231">
        <v>0</v>
      </c>
      <c r="Q41" s="231">
        <v>1100000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336" t="s">
        <v>187</v>
      </c>
      <c r="AE41" s="336" t="s">
        <v>191</v>
      </c>
      <c r="AF41" s="336" t="s">
        <v>189</v>
      </c>
      <c r="AG41" s="231">
        <f t="shared" si="1"/>
        <v>893117</v>
      </c>
      <c r="AH41" s="231">
        <v>0</v>
      </c>
      <c r="AI41" s="231">
        <v>0</v>
      </c>
      <c r="AJ41" s="231">
        <v>0</v>
      </c>
      <c r="AK41" s="231">
        <v>0</v>
      </c>
      <c r="AL41" s="231">
        <v>893117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  <c r="AX41" s="231">
        <v>0</v>
      </c>
    </row>
    <row r="42" spans="2:50" ht="63.75" x14ac:dyDescent="0.2">
      <c r="B42" s="155" t="s">
        <v>41</v>
      </c>
      <c r="C42" s="332" t="s">
        <v>42</v>
      </c>
      <c r="D42" s="162" t="s">
        <v>68</v>
      </c>
      <c r="E42" s="75" t="s">
        <v>70</v>
      </c>
      <c r="F42" s="333">
        <v>2017730010071</v>
      </c>
      <c r="G42" s="334" t="s">
        <v>78</v>
      </c>
      <c r="H42" s="335" t="s">
        <v>150</v>
      </c>
      <c r="I42" s="70" t="s">
        <v>80</v>
      </c>
      <c r="J42" s="231">
        <v>634</v>
      </c>
      <c r="K42" s="155" t="s">
        <v>47</v>
      </c>
      <c r="L42" s="231">
        <f t="shared" si="0"/>
        <v>797280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797280</v>
      </c>
      <c r="AD42" s="336" t="s">
        <v>187</v>
      </c>
      <c r="AE42" s="336" t="s">
        <v>191</v>
      </c>
      <c r="AF42" s="336" t="s">
        <v>189</v>
      </c>
      <c r="AG42" s="231">
        <f t="shared" si="1"/>
        <v>797280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  <c r="AO42" s="231">
        <v>0</v>
      </c>
      <c r="AP42" s="231">
        <v>0</v>
      </c>
      <c r="AQ42" s="231">
        <v>0</v>
      </c>
      <c r="AR42" s="231">
        <v>0</v>
      </c>
      <c r="AS42" s="231">
        <v>0</v>
      </c>
      <c r="AT42" s="231">
        <v>0</v>
      </c>
      <c r="AU42" s="231">
        <v>0</v>
      </c>
      <c r="AV42" s="231">
        <v>0</v>
      </c>
      <c r="AW42" s="231">
        <v>0</v>
      </c>
      <c r="AX42" s="231">
        <v>797280</v>
      </c>
    </row>
    <row r="43" spans="2:50" ht="63.75" x14ac:dyDescent="0.2">
      <c r="B43" s="155" t="s">
        <v>41</v>
      </c>
      <c r="C43" s="332" t="s">
        <v>42</v>
      </c>
      <c r="D43" s="162" t="s">
        <v>68</v>
      </c>
      <c r="E43" s="75" t="s">
        <v>70</v>
      </c>
      <c r="F43" s="333">
        <v>2017730010071</v>
      </c>
      <c r="G43" s="334" t="s">
        <v>78</v>
      </c>
      <c r="H43" s="335" t="s">
        <v>151</v>
      </c>
      <c r="I43" s="70" t="s">
        <v>81</v>
      </c>
      <c r="J43" s="231">
        <v>1</v>
      </c>
      <c r="K43" s="155" t="s">
        <v>47</v>
      </c>
      <c r="L43" s="231">
        <f t="shared" si="0"/>
        <v>10000</v>
      </c>
      <c r="M43" s="231">
        <v>10000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336" t="s">
        <v>187</v>
      </c>
      <c r="AE43" s="336" t="s">
        <v>191</v>
      </c>
      <c r="AF43" s="336" t="s">
        <v>189</v>
      </c>
      <c r="AG43" s="231">
        <f t="shared" si="1"/>
        <v>10000</v>
      </c>
      <c r="AH43" s="231">
        <v>10000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0</v>
      </c>
      <c r="AU43" s="231">
        <v>0</v>
      </c>
      <c r="AV43" s="231">
        <v>0</v>
      </c>
      <c r="AW43" s="231">
        <v>0</v>
      </c>
      <c r="AX43" s="231">
        <v>0</v>
      </c>
    </row>
    <row r="44" spans="2:50" ht="76.5" x14ac:dyDescent="0.2">
      <c r="B44" s="155" t="s">
        <v>41</v>
      </c>
      <c r="C44" s="332" t="s">
        <v>42</v>
      </c>
      <c r="D44" s="162" t="s">
        <v>68</v>
      </c>
      <c r="E44" s="75" t="s">
        <v>70</v>
      </c>
      <c r="F44" s="333">
        <v>2017730010068</v>
      </c>
      <c r="G44" s="334" t="s">
        <v>72</v>
      </c>
      <c r="H44" s="335" t="s">
        <v>152</v>
      </c>
      <c r="I44" s="70" t="s">
        <v>82</v>
      </c>
      <c r="J44" s="231">
        <v>500</v>
      </c>
      <c r="K44" s="155" t="s">
        <v>47</v>
      </c>
      <c r="L44" s="231">
        <f t="shared" si="0"/>
        <v>10000</v>
      </c>
      <c r="M44" s="231">
        <v>10000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336" t="s">
        <v>187</v>
      </c>
      <c r="AE44" s="336" t="s">
        <v>191</v>
      </c>
      <c r="AF44" s="336" t="s">
        <v>189</v>
      </c>
      <c r="AG44" s="231">
        <f t="shared" si="1"/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1">
        <v>0</v>
      </c>
      <c r="AV44" s="231">
        <v>0</v>
      </c>
      <c r="AW44" s="231">
        <v>0</v>
      </c>
      <c r="AX44" s="231">
        <v>0</v>
      </c>
    </row>
    <row r="45" spans="2:50" ht="76.5" x14ac:dyDescent="0.2">
      <c r="B45" s="155" t="s">
        <v>41</v>
      </c>
      <c r="C45" s="332" t="s">
        <v>42</v>
      </c>
      <c r="D45" s="162" t="s">
        <v>68</v>
      </c>
      <c r="E45" s="75" t="s">
        <v>70</v>
      </c>
      <c r="F45" s="333">
        <v>2017730010068</v>
      </c>
      <c r="G45" s="334" t="s">
        <v>72</v>
      </c>
      <c r="H45" s="335" t="s">
        <v>153</v>
      </c>
      <c r="I45" s="70" t="s">
        <v>83</v>
      </c>
      <c r="J45" s="231">
        <v>20</v>
      </c>
      <c r="K45" s="155" t="s">
        <v>47</v>
      </c>
      <c r="L45" s="231">
        <f t="shared" si="0"/>
        <v>938644</v>
      </c>
      <c r="M45" s="231">
        <v>0</v>
      </c>
      <c r="N45" s="231">
        <v>0</v>
      </c>
      <c r="O45" s="231">
        <v>0</v>
      </c>
      <c r="P45" s="231">
        <v>0</v>
      </c>
      <c r="Q45" s="231">
        <v>938644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336" t="s">
        <v>187</v>
      </c>
      <c r="AE45" s="336" t="s">
        <v>191</v>
      </c>
      <c r="AF45" s="336" t="s">
        <v>189</v>
      </c>
      <c r="AG45" s="231">
        <f t="shared" si="1"/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  <c r="AX45" s="231">
        <v>0</v>
      </c>
    </row>
    <row r="46" spans="2:50" ht="76.5" x14ac:dyDescent="0.2">
      <c r="B46" s="155" t="s">
        <v>41</v>
      </c>
      <c r="C46" s="332" t="s">
        <v>42</v>
      </c>
      <c r="D46" s="162" t="s">
        <v>68</v>
      </c>
      <c r="E46" s="75" t="s">
        <v>70</v>
      </c>
      <c r="F46" s="333">
        <v>2017730010068</v>
      </c>
      <c r="G46" s="334" t="s">
        <v>72</v>
      </c>
      <c r="H46" s="335" t="s">
        <v>154</v>
      </c>
      <c r="I46" s="70" t="s">
        <v>84</v>
      </c>
      <c r="J46" s="231">
        <v>58</v>
      </c>
      <c r="K46" s="155" t="s">
        <v>47</v>
      </c>
      <c r="L46" s="231">
        <f t="shared" si="0"/>
        <v>30000</v>
      </c>
      <c r="M46" s="231">
        <v>30000</v>
      </c>
      <c r="N46" s="231">
        <v>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336" t="s">
        <v>187</v>
      </c>
      <c r="AE46" s="336" t="s">
        <v>191</v>
      </c>
      <c r="AF46" s="336" t="s">
        <v>189</v>
      </c>
      <c r="AG46" s="231">
        <f t="shared" si="1"/>
        <v>22400</v>
      </c>
      <c r="AH46" s="231">
        <v>22400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  <c r="AO46" s="231">
        <v>0</v>
      </c>
      <c r="AP46" s="231">
        <v>0</v>
      </c>
      <c r="AQ46" s="231">
        <v>0</v>
      </c>
      <c r="AR46" s="231">
        <v>0</v>
      </c>
      <c r="AS46" s="231">
        <v>0</v>
      </c>
      <c r="AT46" s="231">
        <v>0</v>
      </c>
      <c r="AU46" s="231">
        <v>0</v>
      </c>
      <c r="AV46" s="231">
        <v>0</v>
      </c>
      <c r="AW46" s="231">
        <v>0</v>
      </c>
      <c r="AX46" s="231">
        <v>0</v>
      </c>
    </row>
    <row r="47" spans="2:50" ht="76.5" x14ac:dyDescent="0.2">
      <c r="B47" s="155" t="s">
        <v>41</v>
      </c>
      <c r="C47" s="332" t="s">
        <v>42</v>
      </c>
      <c r="D47" s="162" t="s">
        <v>68</v>
      </c>
      <c r="E47" s="75" t="s">
        <v>70</v>
      </c>
      <c r="F47" s="333">
        <v>2017730010068</v>
      </c>
      <c r="G47" s="334" t="s">
        <v>72</v>
      </c>
      <c r="H47" s="335" t="s">
        <v>155</v>
      </c>
      <c r="I47" s="70" t="s">
        <v>122</v>
      </c>
      <c r="J47" s="231">
        <v>1200</v>
      </c>
      <c r="K47" s="155" t="s">
        <v>47</v>
      </c>
      <c r="L47" s="231">
        <f t="shared" si="0"/>
        <v>10000</v>
      </c>
      <c r="M47" s="231">
        <v>10000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336" t="s">
        <v>187</v>
      </c>
      <c r="AE47" s="336" t="s">
        <v>191</v>
      </c>
      <c r="AF47" s="336" t="s">
        <v>189</v>
      </c>
      <c r="AG47" s="231">
        <f t="shared" si="1"/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231">
        <v>0</v>
      </c>
      <c r="AW47" s="231">
        <v>0</v>
      </c>
      <c r="AX47" s="231">
        <v>0</v>
      </c>
    </row>
    <row r="48" spans="2:50" ht="76.5" x14ac:dyDescent="0.2">
      <c r="B48" s="155" t="s">
        <v>41</v>
      </c>
      <c r="C48" s="332" t="s">
        <v>42</v>
      </c>
      <c r="D48" s="162" t="s">
        <v>68</v>
      </c>
      <c r="E48" s="75" t="s">
        <v>70</v>
      </c>
      <c r="F48" s="333">
        <v>2017730010068</v>
      </c>
      <c r="G48" s="334" t="s">
        <v>72</v>
      </c>
      <c r="H48" s="335" t="s">
        <v>156</v>
      </c>
      <c r="I48" s="70" t="s">
        <v>85</v>
      </c>
      <c r="J48" s="231">
        <v>49</v>
      </c>
      <c r="K48" s="155" t="s">
        <v>47</v>
      </c>
      <c r="L48" s="231">
        <f t="shared" si="0"/>
        <v>159078</v>
      </c>
      <c r="M48" s="231">
        <v>159078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336" t="s">
        <v>187</v>
      </c>
      <c r="AE48" s="336" t="s">
        <v>191</v>
      </c>
      <c r="AF48" s="336" t="s">
        <v>189</v>
      </c>
      <c r="AG48" s="231">
        <f t="shared" si="1"/>
        <v>159078</v>
      </c>
      <c r="AH48" s="231">
        <v>159078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231">
        <v>0</v>
      </c>
      <c r="AW48" s="231">
        <v>0</v>
      </c>
      <c r="AX48" s="231">
        <v>0</v>
      </c>
    </row>
    <row r="49" spans="2:50" ht="76.5" x14ac:dyDescent="0.2">
      <c r="B49" s="155" t="s">
        <v>41</v>
      </c>
      <c r="C49" s="332" t="s">
        <v>42</v>
      </c>
      <c r="D49" s="162" t="s">
        <v>68</v>
      </c>
      <c r="E49" s="75" t="s">
        <v>70</v>
      </c>
      <c r="F49" s="333">
        <v>2017730010068</v>
      </c>
      <c r="G49" s="334" t="s">
        <v>72</v>
      </c>
      <c r="H49" s="335" t="s">
        <v>157</v>
      </c>
      <c r="I49" s="70" t="s">
        <v>86</v>
      </c>
      <c r="J49" s="231">
        <v>49</v>
      </c>
      <c r="K49" s="155" t="s">
        <v>47</v>
      </c>
      <c r="L49" s="231">
        <f t="shared" si="0"/>
        <v>50000</v>
      </c>
      <c r="M49" s="231">
        <v>50000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336" t="s">
        <v>187</v>
      </c>
      <c r="AE49" s="336" t="s">
        <v>191</v>
      </c>
      <c r="AF49" s="336" t="s">
        <v>189</v>
      </c>
      <c r="AG49" s="231">
        <f t="shared" si="1"/>
        <v>50000</v>
      </c>
      <c r="AH49" s="231">
        <v>50000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  <c r="AO49" s="231">
        <v>0</v>
      </c>
      <c r="AP49" s="231">
        <v>0</v>
      </c>
      <c r="AQ49" s="231">
        <v>0</v>
      </c>
      <c r="AR49" s="231">
        <v>0</v>
      </c>
      <c r="AS49" s="231">
        <v>0</v>
      </c>
      <c r="AT49" s="231">
        <v>0</v>
      </c>
      <c r="AU49" s="231">
        <v>0</v>
      </c>
      <c r="AV49" s="231">
        <v>0</v>
      </c>
      <c r="AW49" s="231">
        <v>0</v>
      </c>
      <c r="AX49" s="231">
        <v>0</v>
      </c>
    </row>
    <row r="50" spans="2:50" ht="76.5" x14ac:dyDescent="0.2">
      <c r="B50" s="155" t="s">
        <v>41</v>
      </c>
      <c r="C50" s="332" t="s">
        <v>42</v>
      </c>
      <c r="D50" s="162" t="s">
        <v>68</v>
      </c>
      <c r="E50" s="75" t="s">
        <v>70</v>
      </c>
      <c r="F50" s="333">
        <v>2017730010068</v>
      </c>
      <c r="G50" s="334" t="s">
        <v>72</v>
      </c>
      <c r="H50" s="335" t="s">
        <v>158</v>
      </c>
      <c r="I50" s="70" t="s">
        <v>87</v>
      </c>
      <c r="J50" s="231">
        <v>60</v>
      </c>
      <c r="K50" s="155" t="s">
        <v>47</v>
      </c>
      <c r="L50" s="231">
        <f t="shared" si="0"/>
        <v>50000</v>
      </c>
      <c r="M50" s="231">
        <v>50000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336" t="s">
        <v>187</v>
      </c>
      <c r="AE50" s="336" t="s">
        <v>191</v>
      </c>
      <c r="AF50" s="336" t="s">
        <v>189</v>
      </c>
      <c r="AG50" s="231">
        <f t="shared" si="1"/>
        <v>50000</v>
      </c>
      <c r="AH50" s="231">
        <v>50000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  <c r="AO50" s="231">
        <v>0</v>
      </c>
      <c r="AP50" s="231">
        <v>0</v>
      </c>
      <c r="AQ50" s="231">
        <v>0</v>
      </c>
      <c r="AR50" s="231">
        <v>0</v>
      </c>
      <c r="AS50" s="231">
        <v>0</v>
      </c>
      <c r="AT50" s="231">
        <v>0</v>
      </c>
      <c r="AU50" s="231">
        <v>0</v>
      </c>
      <c r="AV50" s="231">
        <v>0</v>
      </c>
      <c r="AW50" s="231">
        <v>0</v>
      </c>
      <c r="AX50" s="231">
        <v>0</v>
      </c>
    </row>
    <row r="51" spans="2:50" ht="76.5" x14ac:dyDescent="0.2">
      <c r="B51" s="155" t="s">
        <v>41</v>
      </c>
      <c r="C51" s="332" t="s">
        <v>42</v>
      </c>
      <c r="D51" s="162" t="s">
        <v>68</v>
      </c>
      <c r="E51" s="75" t="s">
        <v>70</v>
      </c>
      <c r="F51" s="333">
        <v>2017730010068</v>
      </c>
      <c r="G51" s="334" t="s">
        <v>72</v>
      </c>
      <c r="H51" s="335" t="s">
        <v>159</v>
      </c>
      <c r="I51" s="70" t="s">
        <v>88</v>
      </c>
      <c r="J51" s="231">
        <v>4</v>
      </c>
      <c r="K51" s="155" t="s">
        <v>47</v>
      </c>
      <c r="L51" s="231">
        <f t="shared" si="0"/>
        <v>50000</v>
      </c>
      <c r="M51" s="231">
        <v>50000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336" t="s">
        <v>187</v>
      </c>
      <c r="AE51" s="336" t="s">
        <v>191</v>
      </c>
      <c r="AF51" s="336" t="s">
        <v>189</v>
      </c>
      <c r="AG51" s="231">
        <f t="shared" si="1"/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  <c r="AU51" s="231">
        <v>0</v>
      </c>
      <c r="AV51" s="231">
        <v>0</v>
      </c>
      <c r="AW51" s="231">
        <v>0</v>
      </c>
      <c r="AX51" s="231">
        <v>0</v>
      </c>
    </row>
    <row r="52" spans="2:50" ht="76.5" x14ac:dyDescent="0.2">
      <c r="B52" s="155" t="s">
        <v>41</v>
      </c>
      <c r="C52" s="332" t="s">
        <v>42</v>
      </c>
      <c r="D52" s="162" t="s">
        <v>68</v>
      </c>
      <c r="E52" s="75" t="s">
        <v>70</v>
      </c>
      <c r="F52" s="333">
        <v>2017730010068</v>
      </c>
      <c r="G52" s="334" t="s">
        <v>72</v>
      </c>
      <c r="H52" s="335" t="s">
        <v>160</v>
      </c>
      <c r="I52" s="70" t="s">
        <v>89</v>
      </c>
      <c r="J52" s="231">
        <v>18</v>
      </c>
      <c r="K52" s="155" t="s">
        <v>47</v>
      </c>
      <c r="L52" s="231">
        <f t="shared" si="0"/>
        <v>25000</v>
      </c>
      <c r="M52" s="231">
        <v>25000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336" t="s">
        <v>187</v>
      </c>
      <c r="AE52" s="336" t="s">
        <v>191</v>
      </c>
      <c r="AF52" s="336" t="s">
        <v>189</v>
      </c>
      <c r="AG52" s="231">
        <f t="shared" si="1"/>
        <v>25000</v>
      </c>
      <c r="AH52" s="231">
        <v>25000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  <c r="AO52" s="231">
        <v>0</v>
      </c>
      <c r="AP52" s="231">
        <v>0</v>
      </c>
      <c r="AQ52" s="231">
        <v>0</v>
      </c>
      <c r="AR52" s="231">
        <v>0</v>
      </c>
      <c r="AS52" s="231">
        <v>0</v>
      </c>
      <c r="AT52" s="231">
        <v>0</v>
      </c>
      <c r="AU52" s="231">
        <v>0</v>
      </c>
      <c r="AV52" s="231">
        <v>0</v>
      </c>
      <c r="AW52" s="231">
        <v>0</v>
      </c>
      <c r="AX52" s="231">
        <v>0</v>
      </c>
    </row>
    <row r="53" spans="2:50" ht="76.5" x14ac:dyDescent="0.2">
      <c r="B53" s="155" t="s">
        <v>41</v>
      </c>
      <c r="C53" s="332" t="s">
        <v>42</v>
      </c>
      <c r="D53" s="162" t="s">
        <v>68</v>
      </c>
      <c r="E53" s="75" t="s">
        <v>70</v>
      </c>
      <c r="F53" s="333">
        <v>2017730010068</v>
      </c>
      <c r="G53" s="334" t="s">
        <v>72</v>
      </c>
      <c r="H53" s="335" t="s">
        <v>161</v>
      </c>
      <c r="I53" s="70" t="s">
        <v>90</v>
      </c>
      <c r="J53" s="231">
        <v>1000</v>
      </c>
      <c r="K53" s="155" t="s">
        <v>47</v>
      </c>
      <c r="L53" s="231">
        <f t="shared" si="0"/>
        <v>25000</v>
      </c>
      <c r="M53" s="231">
        <v>25000</v>
      </c>
      <c r="N53" s="231">
        <v>0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336" t="s">
        <v>187</v>
      </c>
      <c r="AE53" s="336" t="s">
        <v>191</v>
      </c>
      <c r="AF53" s="336" t="s">
        <v>189</v>
      </c>
      <c r="AG53" s="231">
        <f t="shared" si="1"/>
        <v>25000</v>
      </c>
      <c r="AH53" s="231">
        <v>25000</v>
      </c>
      <c r="AI53" s="231">
        <v>0</v>
      </c>
      <c r="AJ53" s="231">
        <v>0</v>
      </c>
      <c r="AK53" s="231">
        <v>0</v>
      </c>
      <c r="AL53" s="231">
        <v>0</v>
      </c>
      <c r="AM53" s="231">
        <v>0</v>
      </c>
      <c r="AN53" s="231">
        <v>0</v>
      </c>
      <c r="AO53" s="231">
        <v>0</v>
      </c>
      <c r="AP53" s="231">
        <v>0</v>
      </c>
      <c r="AQ53" s="231">
        <v>0</v>
      </c>
      <c r="AR53" s="231">
        <v>0</v>
      </c>
      <c r="AS53" s="231">
        <v>0</v>
      </c>
      <c r="AT53" s="231">
        <v>0</v>
      </c>
      <c r="AU53" s="231">
        <v>0</v>
      </c>
      <c r="AV53" s="231">
        <v>0</v>
      </c>
      <c r="AW53" s="231">
        <v>0</v>
      </c>
      <c r="AX53" s="231">
        <v>0</v>
      </c>
    </row>
    <row r="54" spans="2:50" ht="76.5" x14ac:dyDescent="0.2">
      <c r="B54" s="155" t="s">
        <v>41</v>
      </c>
      <c r="C54" s="332" t="s">
        <v>42</v>
      </c>
      <c r="D54" s="162" t="s">
        <v>68</v>
      </c>
      <c r="E54" s="75" t="s">
        <v>70</v>
      </c>
      <c r="F54" s="333">
        <v>2017730010068</v>
      </c>
      <c r="G54" s="334" t="s">
        <v>72</v>
      </c>
      <c r="H54" s="335" t="s">
        <v>162</v>
      </c>
      <c r="I54" s="70" t="s">
        <v>91</v>
      </c>
      <c r="J54" s="231">
        <v>10000</v>
      </c>
      <c r="K54" s="155" t="s">
        <v>47</v>
      </c>
      <c r="L54" s="231">
        <f t="shared" si="0"/>
        <v>85454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85454</v>
      </c>
      <c r="AD54" s="336" t="s">
        <v>187</v>
      </c>
      <c r="AE54" s="336" t="s">
        <v>191</v>
      </c>
      <c r="AF54" s="336" t="s">
        <v>189</v>
      </c>
      <c r="AG54" s="231">
        <f t="shared" si="1"/>
        <v>85454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  <c r="AO54" s="231">
        <v>0</v>
      </c>
      <c r="AP54" s="231">
        <v>0</v>
      </c>
      <c r="AQ54" s="231">
        <v>0</v>
      </c>
      <c r="AR54" s="231">
        <v>0</v>
      </c>
      <c r="AS54" s="231">
        <v>0</v>
      </c>
      <c r="AT54" s="231">
        <v>0</v>
      </c>
      <c r="AU54" s="231">
        <v>0</v>
      </c>
      <c r="AV54" s="231">
        <v>0</v>
      </c>
      <c r="AW54" s="231">
        <v>0</v>
      </c>
      <c r="AX54" s="231">
        <v>85454</v>
      </c>
    </row>
    <row r="55" spans="2:50" ht="76.5" x14ac:dyDescent="0.2">
      <c r="B55" s="155" t="s">
        <v>41</v>
      </c>
      <c r="C55" s="332" t="s">
        <v>42</v>
      </c>
      <c r="D55" s="162" t="s">
        <v>68</v>
      </c>
      <c r="E55" s="75" t="s">
        <v>70</v>
      </c>
      <c r="F55" s="333">
        <v>2017730010068</v>
      </c>
      <c r="G55" s="334" t="s">
        <v>72</v>
      </c>
      <c r="H55" s="335" t="s">
        <v>163</v>
      </c>
      <c r="I55" s="70" t="s">
        <v>92</v>
      </c>
      <c r="J55" s="231">
        <v>20</v>
      </c>
      <c r="K55" s="155" t="s">
        <v>47</v>
      </c>
      <c r="L55" s="231">
        <f t="shared" si="0"/>
        <v>50000</v>
      </c>
      <c r="M55" s="231">
        <v>50000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336" t="s">
        <v>187</v>
      </c>
      <c r="AE55" s="336" t="s">
        <v>191</v>
      </c>
      <c r="AF55" s="336" t="s">
        <v>189</v>
      </c>
      <c r="AG55" s="231">
        <f t="shared" si="1"/>
        <v>50000</v>
      </c>
      <c r="AH55" s="231">
        <v>50000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231">
        <v>0</v>
      </c>
      <c r="AW55" s="231">
        <v>0</v>
      </c>
      <c r="AX55" s="231">
        <v>0</v>
      </c>
    </row>
    <row r="56" spans="2:50" ht="76.5" x14ac:dyDescent="0.2">
      <c r="B56" s="155" t="s">
        <v>41</v>
      </c>
      <c r="C56" s="332" t="s">
        <v>42</v>
      </c>
      <c r="D56" s="162" t="s">
        <v>68</v>
      </c>
      <c r="E56" s="75" t="s">
        <v>70</v>
      </c>
      <c r="F56" s="333">
        <v>2017730010068</v>
      </c>
      <c r="G56" s="334" t="s">
        <v>72</v>
      </c>
      <c r="H56" s="335" t="s">
        <v>164</v>
      </c>
      <c r="I56" s="70" t="s">
        <v>93</v>
      </c>
      <c r="J56" s="231">
        <v>17</v>
      </c>
      <c r="K56" s="155" t="s">
        <v>47</v>
      </c>
      <c r="L56" s="231">
        <f t="shared" si="0"/>
        <v>85454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85454</v>
      </c>
      <c r="AD56" s="336" t="s">
        <v>187</v>
      </c>
      <c r="AE56" s="336" t="s">
        <v>191</v>
      </c>
      <c r="AF56" s="336" t="s">
        <v>189</v>
      </c>
      <c r="AG56" s="231">
        <f t="shared" si="1"/>
        <v>85454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231">
        <v>0</v>
      </c>
      <c r="AW56" s="231">
        <v>0</v>
      </c>
      <c r="AX56" s="231">
        <v>85454</v>
      </c>
    </row>
    <row r="57" spans="2:50" ht="76.5" x14ac:dyDescent="0.2">
      <c r="B57" s="155" t="s">
        <v>41</v>
      </c>
      <c r="C57" s="332" t="s">
        <v>42</v>
      </c>
      <c r="D57" s="162" t="s">
        <v>68</v>
      </c>
      <c r="E57" s="75" t="s">
        <v>70</v>
      </c>
      <c r="F57" s="333">
        <v>2017730010068</v>
      </c>
      <c r="G57" s="334" t="s">
        <v>72</v>
      </c>
      <c r="H57" s="335" t="s">
        <v>165</v>
      </c>
      <c r="I57" s="70" t="s">
        <v>94</v>
      </c>
      <c r="J57" s="231">
        <v>20000</v>
      </c>
      <c r="K57" s="155" t="s">
        <v>47</v>
      </c>
      <c r="L57" s="231">
        <f t="shared" si="0"/>
        <v>85454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85454</v>
      </c>
      <c r="AD57" s="336" t="s">
        <v>187</v>
      </c>
      <c r="AE57" s="336" t="s">
        <v>191</v>
      </c>
      <c r="AF57" s="336" t="s">
        <v>189</v>
      </c>
      <c r="AG57" s="231">
        <f t="shared" si="1"/>
        <v>85454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231">
        <v>0</v>
      </c>
      <c r="AW57" s="231">
        <v>0</v>
      </c>
      <c r="AX57" s="231">
        <v>85454</v>
      </c>
    </row>
    <row r="58" spans="2:50" ht="76.5" x14ac:dyDescent="0.2">
      <c r="B58" s="155" t="s">
        <v>41</v>
      </c>
      <c r="C58" s="332" t="s">
        <v>42</v>
      </c>
      <c r="D58" s="162" t="s">
        <v>68</v>
      </c>
      <c r="E58" s="75" t="s">
        <v>70</v>
      </c>
      <c r="F58" s="333">
        <v>2017730010068</v>
      </c>
      <c r="G58" s="334" t="s">
        <v>72</v>
      </c>
      <c r="H58" s="335" t="s">
        <v>166</v>
      </c>
      <c r="I58" s="70" t="s">
        <v>95</v>
      </c>
      <c r="J58" s="231">
        <v>20000</v>
      </c>
      <c r="K58" s="155" t="s">
        <v>47</v>
      </c>
      <c r="L58" s="231">
        <f t="shared" si="0"/>
        <v>85454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85454</v>
      </c>
      <c r="AD58" s="336" t="s">
        <v>187</v>
      </c>
      <c r="AE58" s="336" t="s">
        <v>191</v>
      </c>
      <c r="AF58" s="336" t="s">
        <v>189</v>
      </c>
      <c r="AG58" s="231">
        <f t="shared" si="1"/>
        <v>85454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231">
        <v>0</v>
      </c>
      <c r="AW58" s="231">
        <v>0</v>
      </c>
      <c r="AX58" s="231">
        <v>85454</v>
      </c>
    </row>
    <row r="59" spans="2:50" ht="76.5" x14ac:dyDescent="0.2">
      <c r="B59" s="155" t="s">
        <v>41</v>
      </c>
      <c r="C59" s="332" t="s">
        <v>42</v>
      </c>
      <c r="D59" s="162" t="s">
        <v>68</v>
      </c>
      <c r="E59" s="75" t="s">
        <v>70</v>
      </c>
      <c r="F59" s="333">
        <v>2017730010068</v>
      </c>
      <c r="G59" s="334" t="s">
        <v>72</v>
      </c>
      <c r="H59" s="335" t="s">
        <v>167</v>
      </c>
      <c r="I59" s="70" t="s">
        <v>96</v>
      </c>
      <c r="J59" s="231">
        <v>30000</v>
      </c>
      <c r="K59" s="155" t="s">
        <v>47</v>
      </c>
      <c r="L59" s="231">
        <f t="shared" si="0"/>
        <v>85454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85454</v>
      </c>
      <c r="AD59" s="336" t="s">
        <v>187</v>
      </c>
      <c r="AE59" s="336" t="s">
        <v>191</v>
      </c>
      <c r="AF59" s="336" t="s">
        <v>189</v>
      </c>
      <c r="AG59" s="231">
        <f t="shared" si="1"/>
        <v>85454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231">
        <v>0</v>
      </c>
      <c r="AW59" s="231">
        <v>0</v>
      </c>
      <c r="AX59" s="231">
        <v>85454</v>
      </c>
    </row>
    <row r="60" spans="2:50" ht="76.5" x14ac:dyDescent="0.2">
      <c r="B60" s="155" t="s">
        <v>41</v>
      </c>
      <c r="C60" s="332" t="s">
        <v>42</v>
      </c>
      <c r="D60" s="162" t="s">
        <v>68</v>
      </c>
      <c r="E60" s="75" t="s">
        <v>70</v>
      </c>
      <c r="F60" s="333">
        <v>2017730010068</v>
      </c>
      <c r="G60" s="334" t="s">
        <v>72</v>
      </c>
      <c r="H60" s="335" t="s">
        <v>168</v>
      </c>
      <c r="I60" s="70" t="s">
        <v>97</v>
      </c>
      <c r="J60" s="231">
        <v>15</v>
      </c>
      <c r="K60" s="155" t="s">
        <v>47</v>
      </c>
      <c r="L60" s="231">
        <f t="shared" si="0"/>
        <v>85454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85454</v>
      </c>
      <c r="AD60" s="336" t="s">
        <v>187</v>
      </c>
      <c r="AE60" s="336" t="s">
        <v>191</v>
      </c>
      <c r="AF60" s="336" t="s">
        <v>189</v>
      </c>
      <c r="AG60" s="231">
        <f t="shared" si="1"/>
        <v>85454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231">
        <v>0</v>
      </c>
      <c r="AW60" s="231">
        <v>0</v>
      </c>
      <c r="AX60" s="231">
        <v>85454</v>
      </c>
    </row>
    <row r="61" spans="2:50" ht="76.5" x14ac:dyDescent="0.2">
      <c r="B61" s="155" t="s">
        <v>41</v>
      </c>
      <c r="C61" s="332" t="s">
        <v>42</v>
      </c>
      <c r="D61" s="162" t="s">
        <v>68</v>
      </c>
      <c r="E61" s="75" t="s">
        <v>70</v>
      </c>
      <c r="F61" s="333">
        <v>2017730010068</v>
      </c>
      <c r="G61" s="334" t="s">
        <v>72</v>
      </c>
      <c r="H61" s="335" t="s">
        <v>169</v>
      </c>
      <c r="I61" s="70" t="s">
        <v>98</v>
      </c>
      <c r="J61" s="231">
        <v>1250</v>
      </c>
      <c r="K61" s="155" t="s">
        <v>47</v>
      </c>
      <c r="L61" s="231">
        <f t="shared" si="0"/>
        <v>50000</v>
      </c>
      <c r="M61" s="231">
        <v>50000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336" t="s">
        <v>187</v>
      </c>
      <c r="AE61" s="336" t="s">
        <v>191</v>
      </c>
      <c r="AF61" s="336" t="s">
        <v>189</v>
      </c>
      <c r="AG61" s="231">
        <f t="shared" si="1"/>
        <v>50000</v>
      </c>
      <c r="AH61" s="231">
        <v>50000</v>
      </c>
      <c r="AI61" s="231">
        <v>0</v>
      </c>
      <c r="AJ61" s="231">
        <v>0</v>
      </c>
      <c r="AK61" s="231">
        <v>0</v>
      </c>
      <c r="AL61" s="231">
        <v>0</v>
      </c>
      <c r="AM61" s="231">
        <v>0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  <c r="AU61" s="231">
        <v>0</v>
      </c>
      <c r="AV61" s="231">
        <v>0</v>
      </c>
      <c r="AW61" s="231">
        <v>0</v>
      </c>
      <c r="AX61" s="231">
        <v>0</v>
      </c>
    </row>
    <row r="62" spans="2:50" ht="76.5" x14ac:dyDescent="0.2">
      <c r="B62" s="155" t="s">
        <v>41</v>
      </c>
      <c r="C62" s="332" t="s">
        <v>42</v>
      </c>
      <c r="D62" s="162" t="s">
        <v>68</v>
      </c>
      <c r="E62" s="75" t="s">
        <v>70</v>
      </c>
      <c r="F62" s="333">
        <v>2017730010068</v>
      </c>
      <c r="G62" s="334" t="s">
        <v>72</v>
      </c>
      <c r="H62" s="335" t="s">
        <v>170</v>
      </c>
      <c r="I62" s="70" t="s">
        <v>99</v>
      </c>
      <c r="J62" s="231">
        <v>12</v>
      </c>
      <c r="K62" s="155" t="s">
        <v>47</v>
      </c>
      <c r="L62" s="231">
        <f t="shared" si="0"/>
        <v>85454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85454</v>
      </c>
      <c r="AD62" s="336" t="s">
        <v>187</v>
      </c>
      <c r="AE62" s="336" t="s">
        <v>191</v>
      </c>
      <c r="AF62" s="336" t="s">
        <v>189</v>
      </c>
      <c r="AG62" s="231">
        <f t="shared" si="1"/>
        <v>85454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  <c r="AO62" s="231">
        <v>0</v>
      </c>
      <c r="AP62" s="231">
        <v>0</v>
      </c>
      <c r="AQ62" s="231">
        <v>0</v>
      </c>
      <c r="AR62" s="231">
        <v>0</v>
      </c>
      <c r="AS62" s="231">
        <v>0</v>
      </c>
      <c r="AT62" s="231">
        <v>0</v>
      </c>
      <c r="AU62" s="231">
        <v>0</v>
      </c>
      <c r="AV62" s="231">
        <v>0</v>
      </c>
      <c r="AW62" s="231">
        <v>0</v>
      </c>
      <c r="AX62" s="231">
        <v>85454</v>
      </c>
    </row>
    <row r="63" spans="2:50" ht="76.5" x14ac:dyDescent="0.2">
      <c r="B63" s="155" t="s">
        <v>41</v>
      </c>
      <c r="C63" s="332" t="s">
        <v>42</v>
      </c>
      <c r="D63" s="162" t="s">
        <v>68</v>
      </c>
      <c r="E63" s="75" t="s">
        <v>70</v>
      </c>
      <c r="F63" s="333">
        <v>2017730010068</v>
      </c>
      <c r="G63" s="334" t="s">
        <v>72</v>
      </c>
      <c r="H63" s="335" t="s">
        <v>171</v>
      </c>
      <c r="I63" s="70" t="s">
        <v>100</v>
      </c>
      <c r="J63" s="231">
        <v>13</v>
      </c>
      <c r="K63" s="155" t="s">
        <v>47</v>
      </c>
      <c r="L63" s="231">
        <f t="shared" si="0"/>
        <v>85454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85454</v>
      </c>
      <c r="AD63" s="336" t="s">
        <v>187</v>
      </c>
      <c r="AE63" s="336" t="s">
        <v>191</v>
      </c>
      <c r="AF63" s="336" t="s">
        <v>189</v>
      </c>
      <c r="AG63" s="231">
        <f t="shared" si="1"/>
        <v>85454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  <c r="AO63" s="231">
        <v>0</v>
      </c>
      <c r="AP63" s="231">
        <v>0</v>
      </c>
      <c r="AQ63" s="231">
        <v>0</v>
      </c>
      <c r="AR63" s="231">
        <v>0</v>
      </c>
      <c r="AS63" s="231">
        <v>0</v>
      </c>
      <c r="AT63" s="231">
        <v>0</v>
      </c>
      <c r="AU63" s="231">
        <v>0</v>
      </c>
      <c r="AV63" s="231">
        <v>0</v>
      </c>
      <c r="AW63" s="231">
        <v>0</v>
      </c>
      <c r="AX63" s="231">
        <v>85454</v>
      </c>
    </row>
    <row r="64" spans="2:50" ht="76.5" x14ac:dyDescent="0.2">
      <c r="B64" s="155" t="s">
        <v>41</v>
      </c>
      <c r="C64" s="332" t="s">
        <v>42</v>
      </c>
      <c r="D64" s="162" t="s">
        <v>68</v>
      </c>
      <c r="E64" s="75" t="s">
        <v>70</v>
      </c>
      <c r="F64" s="333">
        <v>2017730010068</v>
      </c>
      <c r="G64" s="334" t="s">
        <v>72</v>
      </c>
      <c r="H64" s="335" t="s">
        <v>172</v>
      </c>
      <c r="I64" s="70" t="s">
        <v>101</v>
      </c>
      <c r="J64" s="231">
        <v>29</v>
      </c>
      <c r="K64" s="155" t="s">
        <v>47</v>
      </c>
      <c r="L64" s="231">
        <f t="shared" si="0"/>
        <v>50000</v>
      </c>
      <c r="M64" s="231">
        <v>50000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336" t="s">
        <v>187</v>
      </c>
      <c r="AE64" s="336" t="s">
        <v>191</v>
      </c>
      <c r="AF64" s="336" t="s">
        <v>189</v>
      </c>
      <c r="AG64" s="231">
        <f t="shared" si="1"/>
        <v>50000</v>
      </c>
      <c r="AH64" s="231">
        <v>50000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  <c r="AO64" s="231">
        <v>0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  <c r="AU64" s="231">
        <v>0</v>
      </c>
      <c r="AV64" s="231">
        <v>0</v>
      </c>
      <c r="AW64" s="231">
        <v>0</v>
      </c>
      <c r="AX64" s="231">
        <v>0</v>
      </c>
    </row>
    <row r="65" spans="2:50" ht="76.5" x14ac:dyDescent="0.2">
      <c r="B65" s="155" t="s">
        <v>41</v>
      </c>
      <c r="C65" s="332" t="s">
        <v>42</v>
      </c>
      <c r="D65" s="162" t="s">
        <v>68</v>
      </c>
      <c r="E65" s="75" t="s">
        <v>70</v>
      </c>
      <c r="F65" s="333">
        <v>2017730010068</v>
      </c>
      <c r="G65" s="334" t="s">
        <v>72</v>
      </c>
      <c r="H65" s="335" t="s">
        <v>173</v>
      </c>
      <c r="I65" s="70" t="s">
        <v>102</v>
      </c>
      <c r="J65" s="231">
        <v>20</v>
      </c>
      <c r="K65" s="155" t="s">
        <v>47</v>
      </c>
      <c r="L65" s="231">
        <f t="shared" si="0"/>
        <v>331000</v>
      </c>
      <c r="M65" s="231">
        <v>0</v>
      </c>
      <c r="N65" s="231">
        <v>0</v>
      </c>
      <c r="O65" s="231">
        <v>0</v>
      </c>
      <c r="P65" s="231">
        <v>0</v>
      </c>
      <c r="Q65" s="231">
        <v>331000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336" t="s">
        <v>187</v>
      </c>
      <c r="AE65" s="336" t="s">
        <v>191</v>
      </c>
      <c r="AF65" s="336" t="s">
        <v>189</v>
      </c>
      <c r="AG65" s="231">
        <f t="shared" si="1"/>
        <v>331000</v>
      </c>
      <c r="AH65" s="231">
        <v>0</v>
      </c>
      <c r="AI65" s="231">
        <v>0</v>
      </c>
      <c r="AJ65" s="231">
        <v>0</v>
      </c>
      <c r="AK65" s="231">
        <v>0</v>
      </c>
      <c r="AL65" s="231">
        <v>331000</v>
      </c>
      <c r="AM65" s="231">
        <v>0</v>
      </c>
      <c r="AN65" s="231">
        <v>0</v>
      </c>
      <c r="AO65" s="231">
        <v>0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1">
        <v>0</v>
      </c>
      <c r="AV65" s="231">
        <v>0</v>
      </c>
      <c r="AW65" s="231">
        <v>0</v>
      </c>
      <c r="AX65" s="231">
        <v>0</v>
      </c>
    </row>
    <row r="66" spans="2:50" ht="76.5" x14ac:dyDescent="0.2">
      <c r="B66" s="155" t="s">
        <v>41</v>
      </c>
      <c r="C66" s="332" t="s">
        <v>42</v>
      </c>
      <c r="D66" s="162" t="s">
        <v>68</v>
      </c>
      <c r="E66" s="75" t="s">
        <v>70</v>
      </c>
      <c r="F66" s="333">
        <v>2017730010068</v>
      </c>
      <c r="G66" s="334" t="s">
        <v>72</v>
      </c>
      <c r="H66" s="335" t="s">
        <v>174</v>
      </c>
      <c r="I66" s="70" t="s">
        <v>103</v>
      </c>
      <c r="J66" s="231">
        <v>55</v>
      </c>
      <c r="K66" s="155" t="s">
        <v>47</v>
      </c>
      <c r="L66" s="231">
        <f t="shared" si="0"/>
        <v>85454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85454</v>
      </c>
      <c r="AD66" s="336" t="s">
        <v>187</v>
      </c>
      <c r="AE66" s="336" t="s">
        <v>191</v>
      </c>
      <c r="AF66" s="336" t="s">
        <v>189</v>
      </c>
      <c r="AG66" s="231">
        <f t="shared" si="1"/>
        <v>85454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  <c r="AO66" s="231">
        <v>0</v>
      </c>
      <c r="AP66" s="231">
        <v>0</v>
      </c>
      <c r="AQ66" s="231">
        <v>0</v>
      </c>
      <c r="AR66" s="231">
        <v>0</v>
      </c>
      <c r="AS66" s="231">
        <v>0</v>
      </c>
      <c r="AT66" s="231">
        <v>0</v>
      </c>
      <c r="AU66" s="231">
        <v>0</v>
      </c>
      <c r="AV66" s="231">
        <v>0</v>
      </c>
      <c r="AW66" s="231">
        <v>0</v>
      </c>
      <c r="AX66" s="231">
        <v>85454</v>
      </c>
    </row>
    <row r="67" spans="2:50" ht="76.5" x14ac:dyDescent="0.2">
      <c r="B67" s="155" t="s">
        <v>41</v>
      </c>
      <c r="C67" s="332" t="s">
        <v>42</v>
      </c>
      <c r="D67" s="162" t="s">
        <v>68</v>
      </c>
      <c r="E67" s="75" t="s">
        <v>70</v>
      </c>
      <c r="F67" s="333">
        <v>2017730010068</v>
      </c>
      <c r="G67" s="334" t="s">
        <v>72</v>
      </c>
      <c r="H67" s="335" t="s">
        <v>175</v>
      </c>
      <c r="I67" s="70" t="s">
        <v>104</v>
      </c>
      <c r="J67" s="231">
        <v>55</v>
      </c>
      <c r="K67" s="155" t="s">
        <v>47</v>
      </c>
      <c r="L67" s="231">
        <f t="shared" si="0"/>
        <v>85454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85454</v>
      </c>
      <c r="AD67" s="336" t="s">
        <v>187</v>
      </c>
      <c r="AE67" s="336" t="s">
        <v>191</v>
      </c>
      <c r="AF67" s="336" t="s">
        <v>189</v>
      </c>
      <c r="AG67" s="231">
        <f t="shared" si="1"/>
        <v>85454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  <c r="AO67" s="231">
        <v>0</v>
      </c>
      <c r="AP67" s="231">
        <v>0</v>
      </c>
      <c r="AQ67" s="231">
        <v>0</v>
      </c>
      <c r="AR67" s="231">
        <v>0</v>
      </c>
      <c r="AS67" s="231">
        <v>0</v>
      </c>
      <c r="AT67" s="231">
        <v>0</v>
      </c>
      <c r="AU67" s="231">
        <v>0</v>
      </c>
      <c r="AV67" s="231">
        <v>0</v>
      </c>
      <c r="AW67" s="231">
        <v>0</v>
      </c>
      <c r="AX67" s="231">
        <v>85454</v>
      </c>
    </row>
    <row r="68" spans="2:50" ht="76.5" x14ac:dyDescent="0.2">
      <c r="B68" s="155" t="s">
        <v>41</v>
      </c>
      <c r="C68" s="332" t="s">
        <v>42</v>
      </c>
      <c r="D68" s="162" t="s">
        <v>105</v>
      </c>
      <c r="E68" s="75" t="s">
        <v>106</v>
      </c>
      <c r="F68" s="333">
        <v>2017730010068</v>
      </c>
      <c r="G68" s="334" t="s">
        <v>72</v>
      </c>
      <c r="H68" s="335" t="s">
        <v>176</v>
      </c>
      <c r="I68" s="70" t="s">
        <v>107</v>
      </c>
      <c r="J68" s="231">
        <v>13</v>
      </c>
      <c r="K68" s="155" t="s">
        <v>47</v>
      </c>
      <c r="L68" s="231">
        <f t="shared" si="0"/>
        <v>1000</v>
      </c>
      <c r="M68" s="231">
        <v>1000</v>
      </c>
      <c r="N68" s="231">
        <v>0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0</v>
      </c>
      <c r="AA68" s="231">
        <v>0</v>
      </c>
      <c r="AB68" s="231">
        <v>0</v>
      </c>
      <c r="AC68" s="231">
        <v>0</v>
      </c>
      <c r="AD68" s="336" t="s">
        <v>187</v>
      </c>
      <c r="AE68" s="336" t="s">
        <v>191</v>
      </c>
      <c r="AF68" s="336" t="s">
        <v>189</v>
      </c>
      <c r="AG68" s="231">
        <f t="shared" si="1"/>
        <v>0</v>
      </c>
      <c r="AH68" s="231">
        <v>0</v>
      </c>
      <c r="AI68" s="231">
        <v>0</v>
      </c>
      <c r="AJ68" s="231">
        <v>0</v>
      </c>
      <c r="AK68" s="231">
        <v>0</v>
      </c>
      <c r="AL68" s="231">
        <v>0</v>
      </c>
      <c r="AM68" s="231">
        <v>0</v>
      </c>
      <c r="AN68" s="231">
        <v>0</v>
      </c>
      <c r="AO68" s="231">
        <v>0</v>
      </c>
      <c r="AP68" s="231">
        <v>0</v>
      </c>
      <c r="AQ68" s="231">
        <v>0</v>
      </c>
      <c r="AR68" s="231">
        <v>0</v>
      </c>
      <c r="AS68" s="231">
        <v>0</v>
      </c>
      <c r="AT68" s="231">
        <v>0</v>
      </c>
      <c r="AU68" s="231">
        <v>0</v>
      </c>
      <c r="AV68" s="231">
        <v>0</v>
      </c>
      <c r="AW68" s="231">
        <v>0</v>
      </c>
      <c r="AX68" s="231">
        <v>0</v>
      </c>
    </row>
    <row r="69" spans="2:50" ht="76.5" x14ac:dyDescent="0.2">
      <c r="B69" s="155" t="s">
        <v>41</v>
      </c>
      <c r="C69" s="332" t="s">
        <v>42</v>
      </c>
      <c r="D69" s="162" t="s">
        <v>105</v>
      </c>
      <c r="E69" s="75" t="s">
        <v>106</v>
      </c>
      <c r="F69" s="333">
        <v>2017730010068</v>
      </c>
      <c r="G69" s="334" t="s">
        <v>72</v>
      </c>
      <c r="H69" s="335" t="s">
        <v>177</v>
      </c>
      <c r="I69" s="70" t="s">
        <v>108</v>
      </c>
      <c r="J69" s="231">
        <v>3</v>
      </c>
      <c r="K69" s="155" t="s">
        <v>47</v>
      </c>
      <c r="L69" s="231">
        <f t="shared" si="0"/>
        <v>1000</v>
      </c>
      <c r="M69" s="231">
        <v>1000</v>
      </c>
      <c r="N69" s="231">
        <v>0</v>
      </c>
      <c r="O69" s="231">
        <v>0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31">
        <v>0</v>
      </c>
      <c r="AC69" s="231">
        <v>0</v>
      </c>
      <c r="AD69" s="336" t="s">
        <v>187</v>
      </c>
      <c r="AE69" s="336" t="s">
        <v>191</v>
      </c>
      <c r="AF69" s="336" t="s">
        <v>189</v>
      </c>
      <c r="AG69" s="231">
        <f t="shared" si="1"/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  <c r="AO69" s="231">
        <v>0</v>
      </c>
      <c r="AP69" s="231">
        <v>0</v>
      </c>
      <c r="AQ69" s="231">
        <v>0</v>
      </c>
      <c r="AR69" s="231">
        <v>0</v>
      </c>
      <c r="AS69" s="231">
        <v>0</v>
      </c>
      <c r="AT69" s="231">
        <v>0</v>
      </c>
      <c r="AU69" s="231">
        <v>0</v>
      </c>
      <c r="AV69" s="231">
        <v>0</v>
      </c>
      <c r="AW69" s="231">
        <v>0</v>
      </c>
      <c r="AX69" s="231">
        <v>0</v>
      </c>
    </row>
    <row r="70" spans="2:50" ht="76.5" x14ac:dyDescent="0.2">
      <c r="B70" s="155" t="s">
        <v>41</v>
      </c>
      <c r="C70" s="332" t="s">
        <v>42</v>
      </c>
      <c r="D70" s="162" t="s">
        <v>105</v>
      </c>
      <c r="E70" s="75" t="s">
        <v>106</v>
      </c>
      <c r="F70" s="333">
        <v>2017730010068</v>
      </c>
      <c r="G70" s="334" t="s">
        <v>72</v>
      </c>
      <c r="H70" s="335" t="s">
        <v>178</v>
      </c>
      <c r="I70" s="70" t="s">
        <v>109</v>
      </c>
      <c r="J70" s="231">
        <v>25</v>
      </c>
      <c r="K70" s="155" t="s">
        <v>47</v>
      </c>
      <c r="L70" s="231">
        <f t="shared" si="0"/>
        <v>1000</v>
      </c>
      <c r="M70" s="231">
        <v>1000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336" t="s">
        <v>187</v>
      </c>
      <c r="AE70" s="336" t="s">
        <v>191</v>
      </c>
      <c r="AF70" s="336" t="s">
        <v>189</v>
      </c>
      <c r="AG70" s="231">
        <f t="shared" si="1"/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  <c r="AO70" s="231">
        <v>0</v>
      </c>
      <c r="AP70" s="231">
        <v>0</v>
      </c>
      <c r="AQ70" s="231">
        <v>0</v>
      </c>
      <c r="AR70" s="231">
        <v>0</v>
      </c>
      <c r="AS70" s="231">
        <v>0</v>
      </c>
      <c r="AT70" s="231">
        <v>0</v>
      </c>
      <c r="AU70" s="231">
        <v>0</v>
      </c>
      <c r="AV70" s="231">
        <v>0</v>
      </c>
      <c r="AW70" s="231">
        <v>0</v>
      </c>
      <c r="AX70" s="231">
        <v>0</v>
      </c>
    </row>
    <row r="71" spans="2:50" ht="63.75" x14ac:dyDescent="0.2">
      <c r="B71" s="155" t="s">
        <v>41</v>
      </c>
      <c r="C71" s="332" t="s">
        <v>42</v>
      </c>
      <c r="D71" s="162" t="s">
        <v>105</v>
      </c>
      <c r="E71" s="75" t="s">
        <v>106</v>
      </c>
      <c r="F71" s="333">
        <v>2017730010068</v>
      </c>
      <c r="G71" s="334" t="s">
        <v>110</v>
      </c>
      <c r="H71" s="335" t="s">
        <v>179</v>
      </c>
      <c r="I71" s="70" t="s">
        <v>111</v>
      </c>
      <c r="J71" s="231">
        <v>380</v>
      </c>
      <c r="K71" s="155" t="s">
        <v>47</v>
      </c>
      <c r="L71" s="231">
        <f t="shared" si="0"/>
        <v>239000</v>
      </c>
      <c r="M71" s="231">
        <v>239000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0</v>
      </c>
      <c r="AA71" s="231">
        <v>0</v>
      </c>
      <c r="AB71" s="231">
        <v>0</v>
      </c>
      <c r="AC71" s="231">
        <v>0</v>
      </c>
      <c r="AD71" s="336" t="s">
        <v>187</v>
      </c>
      <c r="AE71" s="336" t="s">
        <v>191</v>
      </c>
      <c r="AF71" s="336" t="s">
        <v>189</v>
      </c>
      <c r="AG71" s="231">
        <f t="shared" si="1"/>
        <v>22000</v>
      </c>
      <c r="AH71" s="231">
        <v>22000</v>
      </c>
      <c r="AI71" s="231">
        <v>0</v>
      </c>
      <c r="AJ71" s="231">
        <v>0</v>
      </c>
      <c r="AK71" s="231">
        <v>0</v>
      </c>
      <c r="AL71" s="231">
        <v>0</v>
      </c>
      <c r="AM71" s="231">
        <v>0</v>
      </c>
      <c r="AN71" s="231">
        <v>0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  <c r="AU71" s="231">
        <v>0</v>
      </c>
      <c r="AV71" s="231">
        <v>0</v>
      </c>
      <c r="AW71" s="231">
        <v>0</v>
      </c>
      <c r="AX71" s="231">
        <v>0</v>
      </c>
    </row>
    <row r="72" spans="2:50" ht="102" x14ac:dyDescent="0.2">
      <c r="B72" s="155" t="s">
        <v>41</v>
      </c>
      <c r="C72" s="332" t="s">
        <v>42</v>
      </c>
      <c r="D72" s="162" t="s">
        <v>112</v>
      </c>
      <c r="E72" s="75" t="s">
        <v>113</v>
      </c>
      <c r="F72" s="333">
        <v>2017730010069</v>
      </c>
      <c r="G72" s="334" t="s">
        <v>114</v>
      </c>
      <c r="H72" s="335" t="s">
        <v>180</v>
      </c>
      <c r="I72" s="70" t="s">
        <v>115</v>
      </c>
      <c r="J72" s="231">
        <v>5</v>
      </c>
      <c r="K72" s="155" t="s">
        <v>47</v>
      </c>
      <c r="L72" s="231">
        <f t="shared" si="0"/>
        <v>1000</v>
      </c>
      <c r="M72" s="231">
        <v>1000</v>
      </c>
      <c r="N72" s="231">
        <v>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336" t="s">
        <v>187</v>
      </c>
      <c r="AE72" s="336" t="s">
        <v>191</v>
      </c>
      <c r="AF72" s="336" t="s">
        <v>190</v>
      </c>
      <c r="AG72" s="231">
        <f t="shared" si="1"/>
        <v>0</v>
      </c>
      <c r="AH72" s="231">
        <v>0</v>
      </c>
      <c r="AI72" s="231">
        <v>0</v>
      </c>
      <c r="AJ72" s="231">
        <v>0</v>
      </c>
      <c r="AK72" s="231">
        <v>0</v>
      </c>
      <c r="AL72" s="231">
        <v>0</v>
      </c>
      <c r="AM72" s="231">
        <v>0</v>
      </c>
      <c r="AN72" s="231">
        <v>0</v>
      </c>
      <c r="AO72" s="231">
        <v>0</v>
      </c>
      <c r="AP72" s="231">
        <v>0</v>
      </c>
      <c r="AQ72" s="231">
        <v>0</v>
      </c>
      <c r="AR72" s="231">
        <v>0</v>
      </c>
      <c r="AS72" s="231">
        <v>0</v>
      </c>
      <c r="AT72" s="231">
        <v>0</v>
      </c>
      <c r="AU72" s="231">
        <v>0</v>
      </c>
      <c r="AV72" s="231">
        <v>0</v>
      </c>
      <c r="AW72" s="231">
        <v>0</v>
      </c>
      <c r="AX72" s="231">
        <v>0</v>
      </c>
    </row>
    <row r="73" spans="2:50" ht="102" x14ac:dyDescent="0.2">
      <c r="B73" s="155" t="s">
        <v>41</v>
      </c>
      <c r="C73" s="332" t="s">
        <v>42</v>
      </c>
      <c r="D73" s="162" t="s">
        <v>112</v>
      </c>
      <c r="E73" s="75" t="s">
        <v>113</v>
      </c>
      <c r="F73" s="333">
        <v>2017730010069</v>
      </c>
      <c r="G73" s="334" t="s">
        <v>114</v>
      </c>
      <c r="H73" s="335" t="s">
        <v>181</v>
      </c>
      <c r="I73" s="70" t="s">
        <v>116</v>
      </c>
      <c r="J73" s="231">
        <v>20</v>
      </c>
      <c r="K73" s="155" t="s">
        <v>47</v>
      </c>
      <c r="L73" s="231">
        <f t="shared" si="0"/>
        <v>2308232</v>
      </c>
      <c r="M73" s="231">
        <v>150000</v>
      </c>
      <c r="N73" s="231">
        <v>0</v>
      </c>
      <c r="O73" s="231">
        <v>0</v>
      </c>
      <c r="P73" s="231">
        <v>0</v>
      </c>
      <c r="Q73" s="231">
        <v>30000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2128232</v>
      </c>
      <c r="AD73" s="336" t="s">
        <v>187</v>
      </c>
      <c r="AE73" s="336" t="s">
        <v>191</v>
      </c>
      <c r="AF73" s="336" t="s">
        <v>190</v>
      </c>
      <c r="AG73" s="231">
        <f t="shared" si="1"/>
        <v>2049318</v>
      </c>
      <c r="AH73" s="231">
        <v>61718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231">
        <v>0</v>
      </c>
      <c r="AW73" s="231">
        <v>0</v>
      </c>
      <c r="AX73" s="231">
        <v>1987600</v>
      </c>
    </row>
    <row r="74" spans="2:50" ht="102" x14ac:dyDescent="0.2">
      <c r="B74" s="155" t="s">
        <v>41</v>
      </c>
      <c r="C74" s="332" t="s">
        <v>42</v>
      </c>
      <c r="D74" s="162" t="s">
        <v>112</v>
      </c>
      <c r="E74" s="75" t="s">
        <v>113</v>
      </c>
      <c r="F74" s="333">
        <v>2017730010069</v>
      </c>
      <c r="G74" s="334" t="s">
        <v>114</v>
      </c>
      <c r="H74" s="335" t="s">
        <v>182</v>
      </c>
      <c r="I74" s="70" t="s">
        <v>117</v>
      </c>
      <c r="J74" s="231">
        <v>58</v>
      </c>
      <c r="K74" s="155" t="s">
        <v>47</v>
      </c>
      <c r="L74" s="231">
        <f t="shared" si="0"/>
        <v>110000</v>
      </c>
      <c r="M74" s="231">
        <v>0</v>
      </c>
      <c r="N74" s="231">
        <v>0</v>
      </c>
      <c r="O74" s="231">
        <v>0</v>
      </c>
      <c r="P74" s="231">
        <v>0</v>
      </c>
      <c r="Q74" s="231">
        <v>110000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0</v>
      </c>
      <c r="AC74" s="231">
        <v>0</v>
      </c>
      <c r="AD74" s="336" t="s">
        <v>187</v>
      </c>
      <c r="AE74" s="336" t="s">
        <v>191</v>
      </c>
      <c r="AF74" s="336" t="s">
        <v>190</v>
      </c>
      <c r="AG74" s="231">
        <f t="shared" si="1"/>
        <v>85176</v>
      </c>
      <c r="AH74" s="231">
        <v>0</v>
      </c>
      <c r="AI74" s="231">
        <v>0</v>
      </c>
      <c r="AJ74" s="231">
        <v>0</v>
      </c>
      <c r="AK74" s="231">
        <v>0</v>
      </c>
      <c r="AL74" s="231">
        <v>85176</v>
      </c>
      <c r="AM74" s="231">
        <v>0</v>
      </c>
      <c r="AN74" s="231">
        <v>0</v>
      </c>
      <c r="AO74" s="231">
        <v>0</v>
      </c>
      <c r="AP74" s="231">
        <v>0</v>
      </c>
      <c r="AQ74" s="231">
        <v>0</v>
      </c>
      <c r="AR74" s="231">
        <v>0</v>
      </c>
      <c r="AS74" s="231">
        <v>0</v>
      </c>
      <c r="AT74" s="231">
        <v>0</v>
      </c>
      <c r="AU74" s="231">
        <v>0</v>
      </c>
      <c r="AV74" s="231">
        <v>0</v>
      </c>
      <c r="AW74" s="231">
        <v>0</v>
      </c>
      <c r="AX74" s="231">
        <v>0</v>
      </c>
    </row>
    <row r="75" spans="2:50" ht="102" x14ac:dyDescent="0.2">
      <c r="B75" s="155" t="s">
        <v>41</v>
      </c>
      <c r="C75" s="332" t="s">
        <v>42</v>
      </c>
      <c r="D75" s="162" t="s">
        <v>112</v>
      </c>
      <c r="E75" s="75" t="s">
        <v>113</v>
      </c>
      <c r="F75" s="333">
        <v>2017730010069</v>
      </c>
      <c r="G75" s="334" t="s">
        <v>114</v>
      </c>
      <c r="H75" s="335" t="s">
        <v>183</v>
      </c>
      <c r="I75" s="70" t="s">
        <v>118</v>
      </c>
      <c r="J75" s="231">
        <v>58</v>
      </c>
      <c r="K75" s="155" t="s">
        <v>47</v>
      </c>
      <c r="L75" s="231">
        <f t="shared" si="0"/>
        <v>1000</v>
      </c>
      <c r="M75" s="231">
        <v>0</v>
      </c>
      <c r="N75" s="231">
        <v>0</v>
      </c>
      <c r="O75" s="231">
        <v>0</v>
      </c>
      <c r="P75" s="231">
        <v>0</v>
      </c>
      <c r="Q75" s="231">
        <v>1000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336" t="s">
        <v>187</v>
      </c>
      <c r="AE75" s="336" t="s">
        <v>191</v>
      </c>
      <c r="AF75" s="336" t="s">
        <v>190</v>
      </c>
      <c r="AG75" s="231">
        <f t="shared" si="1"/>
        <v>1000</v>
      </c>
      <c r="AH75" s="231">
        <v>0</v>
      </c>
      <c r="AI75" s="231">
        <v>0</v>
      </c>
      <c r="AJ75" s="231">
        <v>0</v>
      </c>
      <c r="AK75" s="231">
        <v>0</v>
      </c>
      <c r="AL75" s="231">
        <v>1000</v>
      </c>
      <c r="AM75" s="231">
        <v>0</v>
      </c>
      <c r="AN75" s="231">
        <v>0</v>
      </c>
      <c r="AO75" s="231">
        <v>0</v>
      </c>
      <c r="AP75" s="231">
        <v>0</v>
      </c>
      <c r="AQ75" s="231">
        <v>0</v>
      </c>
      <c r="AR75" s="231">
        <v>0</v>
      </c>
      <c r="AS75" s="231">
        <v>0</v>
      </c>
      <c r="AT75" s="231">
        <v>0</v>
      </c>
      <c r="AU75" s="231">
        <v>0</v>
      </c>
      <c r="AV75" s="231">
        <v>0</v>
      </c>
      <c r="AW75" s="231">
        <v>0</v>
      </c>
      <c r="AX75" s="231">
        <v>0</v>
      </c>
    </row>
    <row r="76" spans="2:50" ht="102" x14ac:dyDescent="0.2">
      <c r="B76" s="155" t="s">
        <v>41</v>
      </c>
      <c r="C76" s="332" t="s">
        <v>42</v>
      </c>
      <c r="D76" s="162" t="s">
        <v>112</v>
      </c>
      <c r="E76" s="75" t="s">
        <v>113</v>
      </c>
      <c r="F76" s="333">
        <v>2017730010069</v>
      </c>
      <c r="G76" s="334" t="s">
        <v>114</v>
      </c>
      <c r="H76" s="335" t="s">
        <v>184</v>
      </c>
      <c r="I76" s="70" t="s">
        <v>119</v>
      </c>
      <c r="J76" s="231">
        <v>20</v>
      </c>
      <c r="K76" s="155" t="s">
        <v>47</v>
      </c>
      <c r="L76" s="231">
        <f t="shared" si="0"/>
        <v>1000</v>
      </c>
      <c r="M76" s="231">
        <v>0</v>
      </c>
      <c r="N76" s="231">
        <v>0</v>
      </c>
      <c r="O76" s="231">
        <v>0</v>
      </c>
      <c r="P76" s="231">
        <v>0</v>
      </c>
      <c r="Q76" s="231">
        <v>1000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336" t="s">
        <v>187</v>
      </c>
      <c r="AE76" s="336" t="s">
        <v>191</v>
      </c>
      <c r="AF76" s="336" t="s">
        <v>190</v>
      </c>
      <c r="AG76" s="231">
        <f t="shared" si="1"/>
        <v>0</v>
      </c>
      <c r="AH76" s="231">
        <v>0</v>
      </c>
      <c r="AI76" s="231">
        <v>0</v>
      </c>
      <c r="AJ76" s="231">
        <v>0</v>
      </c>
      <c r="AK76" s="231">
        <v>0</v>
      </c>
      <c r="AL76" s="231">
        <v>0</v>
      </c>
      <c r="AM76" s="231">
        <v>0</v>
      </c>
      <c r="AN76" s="231">
        <v>0</v>
      </c>
      <c r="AO76" s="231">
        <v>0</v>
      </c>
      <c r="AP76" s="231">
        <v>0</v>
      </c>
      <c r="AQ76" s="231">
        <v>0</v>
      </c>
      <c r="AR76" s="231">
        <v>0</v>
      </c>
      <c r="AS76" s="231">
        <v>0</v>
      </c>
      <c r="AT76" s="231">
        <v>0</v>
      </c>
      <c r="AU76" s="231">
        <v>0</v>
      </c>
      <c r="AV76" s="231">
        <v>0</v>
      </c>
      <c r="AW76" s="231">
        <v>0</v>
      </c>
      <c r="AX76" s="231">
        <v>0</v>
      </c>
    </row>
    <row r="77" spans="2:50" ht="102" x14ac:dyDescent="0.2">
      <c r="B77" s="155" t="s">
        <v>41</v>
      </c>
      <c r="C77" s="332" t="s">
        <v>42</v>
      </c>
      <c r="D77" s="162" t="s">
        <v>112</v>
      </c>
      <c r="E77" s="75" t="s">
        <v>113</v>
      </c>
      <c r="F77" s="333">
        <v>2017730010069</v>
      </c>
      <c r="G77" s="334" t="s">
        <v>114</v>
      </c>
      <c r="H77" s="335" t="s">
        <v>185</v>
      </c>
      <c r="I77" s="70" t="s">
        <v>120</v>
      </c>
      <c r="J77" s="231">
        <v>3300</v>
      </c>
      <c r="K77" s="155" t="s">
        <v>47</v>
      </c>
      <c r="L77" s="231">
        <f t="shared" si="0"/>
        <v>209725160</v>
      </c>
      <c r="M77" s="231">
        <v>1806595</v>
      </c>
      <c r="N77" s="231">
        <v>0</v>
      </c>
      <c r="O77" s="231">
        <v>0</v>
      </c>
      <c r="P77" s="231">
        <v>0</v>
      </c>
      <c r="Q77" s="231">
        <v>207918565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336" t="s">
        <v>187</v>
      </c>
      <c r="AE77" s="336" t="s">
        <v>191</v>
      </c>
      <c r="AF77" s="336" t="s">
        <v>190</v>
      </c>
      <c r="AG77" s="231">
        <f t="shared" si="1"/>
        <v>104678596</v>
      </c>
      <c r="AH77" s="231">
        <v>1677221</v>
      </c>
      <c r="AI77" s="231">
        <v>0</v>
      </c>
      <c r="AJ77" s="231">
        <v>0</v>
      </c>
      <c r="AK77" s="231">
        <v>0</v>
      </c>
      <c r="AL77" s="231">
        <v>103001375</v>
      </c>
      <c r="AM77" s="231">
        <v>0</v>
      </c>
      <c r="AN77" s="231">
        <v>0</v>
      </c>
      <c r="AO77" s="231">
        <v>0</v>
      </c>
      <c r="AP77" s="231">
        <v>0</v>
      </c>
      <c r="AQ77" s="231">
        <v>0</v>
      </c>
      <c r="AR77" s="231">
        <v>0</v>
      </c>
      <c r="AS77" s="231">
        <v>0</v>
      </c>
      <c r="AT77" s="231">
        <v>0</v>
      </c>
      <c r="AU77" s="231">
        <v>0</v>
      </c>
      <c r="AV77" s="231">
        <v>0</v>
      </c>
      <c r="AW77" s="231">
        <v>0</v>
      </c>
      <c r="AX77" s="231">
        <v>0</v>
      </c>
    </row>
    <row r="78" spans="2:50" ht="102" x14ac:dyDescent="0.2">
      <c r="B78" s="155" t="s">
        <v>41</v>
      </c>
      <c r="C78" s="332" t="s">
        <v>42</v>
      </c>
      <c r="D78" s="162" t="s">
        <v>112</v>
      </c>
      <c r="E78" s="75" t="s">
        <v>113</v>
      </c>
      <c r="F78" s="333">
        <v>2017730010069</v>
      </c>
      <c r="G78" s="334" t="s">
        <v>114</v>
      </c>
      <c r="H78" s="335" t="s">
        <v>186</v>
      </c>
      <c r="I78" s="70" t="s">
        <v>121</v>
      </c>
      <c r="J78" s="231">
        <v>16</v>
      </c>
      <c r="K78" s="155" t="s">
        <v>47</v>
      </c>
      <c r="L78" s="231">
        <f t="shared" si="0"/>
        <v>1517000</v>
      </c>
      <c r="M78" s="231">
        <v>0</v>
      </c>
      <c r="N78" s="231">
        <v>0</v>
      </c>
      <c r="O78" s="231">
        <v>0</v>
      </c>
      <c r="P78" s="231">
        <v>0</v>
      </c>
      <c r="Q78" s="231">
        <v>1517000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336" t="s">
        <v>187</v>
      </c>
      <c r="AE78" s="336" t="s">
        <v>191</v>
      </c>
      <c r="AF78" s="336" t="s">
        <v>190</v>
      </c>
      <c r="AG78" s="231">
        <f t="shared" si="1"/>
        <v>1360158</v>
      </c>
      <c r="AH78" s="231">
        <v>0</v>
      </c>
      <c r="AI78" s="231">
        <v>0</v>
      </c>
      <c r="AJ78" s="231">
        <v>0</v>
      </c>
      <c r="AK78" s="231">
        <v>0</v>
      </c>
      <c r="AL78" s="231">
        <v>1360158</v>
      </c>
      <c r="AM78" s="231">
        <v>0</v>
      </c>
      <c r="AN78" s="231">
        <v>0</v>
      </c>
      <c r="AO78" s="231">
        <v>0</v>
      </c>
      <c r="AP78" s="231">
        <v>0</v>
      </c>
      <c r="AQ78" s="231">
        <v>0</v>
      </c>
      <c r="AR78" s="231">
        <v>0</v>
      </c>
      <c r="AS78" s="231">
        <v>0</v>
      </c>
      <c r="AT78" s="231">
        <v>0</v>
      </c>
      <c r="AU78" s="231">
        <v>0</v>
      </c>
      <c r="AV78" s="231">
        <v>0</v>
      </c>
      <c r="AW78" s="231">
        <v>0</v>
      </c>
      <c r="AX78" s="231">
        <v>0</v>
      </c>
    </row>
    <row r="79" spans="2:50" ht="76.5" x14ac:dyDescent="0.2">
      <c r="B79" s="155" t="s">
        <v>192</v>
      </c>
      <c r="C79" s="332" t="s">
        <v>42</v>
      </c>
      <c r="D79" s="162" t="s">
        <v>193</v>
      </c>
      <c r="E79" s="75" t="s">
        <v>194</v>
      </c>
      <c r="F79" s="333">
        <v>2017730010099</v>
      </c>
      <c r="G79" s="334" t="s">
        <v>195</v>
      </c>
      <c r="H79" s="335" t="s">
        <v>196</v>
      </c>
      <c r="I79" s="70" t="s">
        <v>197</v>
      </c>
      <c r="J79" s="231">
        <v>3000</v>
      </c>
      <c r="K79" s="155" t="s">
        <v>198</v>
      </c>
      <c r="L79" s="231">
        <f>SUM(M79:AF79)</f>
        <v>253200</v>
      </c>
      <c r="M79" s="231">
        <v>0</v>
      </c>
      <c r="N79" s="231">
        <v>0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0</v>
      </c>
      <c r="V79" s="231">
        <v>0</v>
      </c>
      <c r="W79" s="231">
        <v>0</v>
      </c>
      <c r="X79" s="231">
        <v>0</v>
      </c>
      <c r="Y79" s="231">
        <v>253200</v>
      </c>
      <c r="Z79" s="231">
        <v>0</v>
      </c>
      <c r="AA79" s="231">
        <v>0</v>
      </c>
      <c r="AB79" s="231">
        <v>0</v>
      </c>
      <c r="AC79" s="231">
        <v>0</v>
      </c>
      <c r="AD79" s="336" t="s">
        <v>199</v>
      </c>
      <c r="AE79" s="336" t="s">
        <v>200</v>
      </c>
      <c r="AF79" s="336" t="s">
        <v>201</v>
      </c>
      <c r="AG79" s="231">
        <f>SUM(AH79:AX79)</f>
        <v>98100</v>
      </c>
      <c r="AH79" s="231">
        <v>0</v>
      </c>
      <c r="AI79" s="231">
        <v>0</v>
      </c>
      <c r="AJ79" s="231">
        <v>0</v>
      </c>
      <c r="AK79" s="231">
        <v>0</v>
      </c>
      <c r="AL79" s="231">
        <v>0</v>
      </c>
      <c r="AM79" s="231">
        <v>0</v>
      </c>
      <c r="AN79" s="231">
        <v>0</v>
      </c>
      <c r="AO79" s="231">
        <v>0</v>
      </c>
      <c r="AP79" s="231">
        <v>0</v>
      </c>
      <c r="AQ79" s="231">
        <v>0</v>
      </c>
      <c r="AR79" s="231">
        <v>0</v>
      </c>
      <c r="AS79" s="231">
        <v>0</v>
      </c>
      <c r="AT79" s="231">
        <v>98100</v>
      </c>
      <c r="AU79" s="231">
        <v>0</v>
      </c>
      <c r="AV79" s="231">
        <v>0</v>
      </c>
      <c r="AW79" s="231">
        <v>0</v>
      </c>
      <c r="AX79" s="231">
        <v>0</v>
      </c>
    </row>
    <row r="80" spans="2:50" ht="76.5" x14ac:dyDescent="0.2">
      <c r="B80" s="155" t="s">
        <v>192</v>
      </c>
      <c r="C80" s="332" t="s">
        <v>42</v>
      </c>
      <c r="D80" s="162" t="s">
        <v>193</v>
      </c>
      <c r="E80" s="75" t="s">
        <v>194</v>
      </c>
      <c r="F80" s="333">
        <v>2017730010099</v>
      </c>
      <c r="G80" s="334" t="s">
        <v>195</v>
      </c>
      <c r="H80" s="335" t="s">
        <v>202</v>
      </c>
      <c r="I80" s="70" t="s">
        <v>203</v>
      </c>
      <c r="J80" s="231">
        <v>32000</v>
      </c>
      <c r="K80" s="155" t="s">
        <v>198</v>
      </c>
      <c r="L80" s="231">
        <f t="shared" ref="L80:L145" si="2">SUM(M80:AF80)</f>
        <v>644459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636309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8150</v>
      </c>
      <c r="Z80" s="231">
        <v>0</v>
      </c>
      <c r="AA80" s="231">
        <v>0</v>
      </c>
      <c r="AB80" s="231">
        <v>0</v>
      </c>
      <c r="AC80" s="231">
        <v>0</v>
      </c>
      <c r="AD80" s="336" t="s">
        <v>199</v>
      </c>
      <c r="AE80" s="336" t="s">
        <v>200</v>
      </c>
      <c r="AF80" s="336" t="s">
        <v>201</v>
      </c>
      <c r="AG80" s="231">
        <f>SUM(AH80:AX80)</f>
        <v>584850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576700</v>
      </c>
      <c r="AN80" s="231">
        <v>0</v>
      </c>
      <c r="AO80" s="231">
        <v>0</v>
      </c>
      <c r="AP80" s="231">
        <v>0</v>
      </c>
      <c r="AQ80" s="231">
        <v>0</v>
      </c>
      <c r="AR80" s="231">
        <v>0</v>
      </c>
      <c r="AS80" s="231">
        <v>0</v>
      </c>
      <c r="AT80" s="231">
        <v>8150</v>
      </c>
      <c r="AU80" s="231">
        <v>0</v>
      </c>
      <c r="AV80" s="231">
        <v>0</v>
      </c>
      <c r="AW80" s="231">
        <v>0</v>
      </c>
      <c r="AX80" s="231">
        <v>0</v>
      </c>
    </row>
    <row r="81" spans="2:50" ht="76.5" x14ac:dyDescent="0.2">
      <c r="B81" s="155" t="s">
        <v>192</v>
      </c>
      <c r="C81" s="332" t="s">
        <v>42</v>
      </c>
      <c r="D81" s="162" t="s">
        <v>193</v>
      </c>
      <c r="E81" s="75" t="s">
        <v>194</v>
      </c>
      <c r="F81" s="333">
        <v>2017730010099</v>
      </c>
      <c r="G81" s="334" t="s">
        <v>195</v>
      </c>
      <c r="H81" s="335" t="s">
        <v>204</v>
      </c>
      <c r="I81" s="70" t="s">
        <v>205</v>
      </c>
      <c r="J81" s="231">
        <v>0</v>
      </c>
      <c r="K81" s="155" t="s">
        <v>198</v>
      </c>
      <c r="L81" s="231">
        <f t="shared" si="2"/>
        <v>937652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862462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75190</v>
      </c>
      <c r="Z81" s="231">
        <v>0</v>
      </c>
      <c r="AA81" s="231">
        <v>0</v>
      </c>
      <c r="AB81" s="231">
        <v>0</v>
      </c>
      <c r="AC81" s="231">
        <v>0</v>
      </c>
      <c r="AD81" s="336" t="s">
        <v>199</v>
      </c>
      <c r="AE81" s="336" t="s">
        <v>200</v>
      </c>
      <c r="AF81" s="336" t="s">
        <v>201</v>
      </c>
      <c r="AG81" s="231">
        <f t="shared" ref="AG81:AG145" si="3">SUM(AH81:AX81)</f>
        <v>844735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803395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41340</v>
      </c>
      <c r="AU81" s="231">
        <v>0</v>
      </c>
      <c r="AV81" s="231">
        <v>0</v>
      </c>
      <c r="AW81" s="231">
        <v>0</v>
      </c>
      <c r="AX81" s="231">
        <v>0</v>
      </c>
    </row>
    <row r="82" spans="2:50" ht="76.5" x14ac:dyDescent="0.2">
      <c r="B82" s="155" t="s">
        <v>192</v>
      </c>
      <c r="C82" s="332" t="s">
        <v>42</v>
      </c>
      <c r="D82" s="162" t="s">
        <v>193</v>
      </c>
      <c r="E82" s="75" t="s">
        <v>194</v>
      </c>
      <c r="F82" s="333">
        <v>2017730010099</v>
      </c>
      <c r="G82" s="334" t="s">
        <v>195</v>
      </c>
      <c r="H82" s="335" t="s">
        <v>206</v>
      </c>
      <c r="I82" s="70" t="s">
        <v>207</v>
      </c>
      <c r="J82" s="231">
        <v>1</v>
      </c>
      <c r="K82" s="155" t="s">
        <v>198</v>
      </c>
      <c r="L82" s="231">
        <f t="shared" si="2"/>
        <v>7000</v>
      </c>
      <c r="M82" s="231">
        <v>0</v>
      </c>
      <c r="N82" s="231">
        <v>0</v>
      </c>
      <c r="O82" s="231">
        <v>0</v>
      </c>
      <c r="P82" s="231">
        <v>0</v>
      </c>
      <c r="Q82" s="231">
        <v>0</v>
      </c>
      <c r="R82" s="231">
        <v>7000</v>
      </c>
      <c r="S82" s="231">
        <v>0</v>
      </c>
      <c r="T82" s="231">
        <v>0</v>
      </c>
      <c r="U82" s="231">
        <v>0</v>
      </c>
      <c r="V82" s="231">
        <v>0</v>
      </c>
      <c r="W82" s="231">
        <v>0</v>
      </c>
      <c r="X82" s="231">
        <v>0</v>
      </c>
      <c r="Y82" s="231">
        <v>0</v>
      </c>
      <c r="Z82" s="231">
        <v>0</v>
      </c>
      <c r="AA82" s="231">
        <v>0</v>
      </c>
      <c r="AB82" s="231">
        <v>0</v>
      </c>
      <c r="AC82" s="231">
        <v>0</v>
      </c>
      <c r="AD82" s="336" t="s">
        <v>199</v>
      </c>
      <c r="AE82" s="336" t="s">
        <v>200</v>
      </c>
      <c r="AF82" s="336" t="s">
        <v>201</v>
      </c>
      <c r="AG82" s="231">
        <f t="shared" si="3"/>
        <v>7000</v>
      </c>
      <c r="AH82" s="231">
        <v>0</v>
      </c>
      <c r="AI82" s="231">
        <v>0</v>
      </c>
      <c r="AJ82" s="231">
        <v>0</v>
      </c>
      <c r="AK82" s="231">
        <v>0</v>
      </c>
      <c r="AL82" s="231">
        <v>0</v>
      </c>
      <c r="AM82" s="231">
        <v>7000</v>
      </c>
      <c r="AN82" s="231">
        <v>0</v>
      </c>
      <c r="AO82" s="231">
        <v>0</v>
      </c>
      <c r="AP82" s="231">
        <v>0</v>
      </c>
      <c r="AQ82" s="231">
        <v>0</v>
      </c>
      <c r="AR82" s="231">
        <v>0</v>
      </c>
      <c r="AS82" s="231">
        <v>0</v>
      </c>
      <c r="AT82" s="231">
        <v>0</v>
      </c>
      <c r="AU82" s="231">
        <v>0</v>
      </c>
      <c r="AV82" s="231">
        <v>0</v>
      </c>
      <c r="AW82" s="231">
        <v>0</v>
      </c>
      <c r="AX82" s="231">
        <v>0</v>
      </c>
    </row>
    <row r="83" spans="2:50" ht="76.5" x14ac:dyDescent="0.2">
      <c r="B83" s="155" t="s">
        <v>192</v>
      </c>
      <c r="C83" s="332" t="s">
        <v>42</v>
      </c>
      <c r="D83" s="162" t="s">
        <v>208</v>
      </c>
      <c r="E83" s="75" t="s">
        <v>209</v>
      </c>
      <c r="F83" s="333">
        <v>2017730010077</v>
      </c>
      <c r="G83" s="334" t="s">
        <v>210</v>
      </c>
      <c r="H83" s="335" t="s">
        <v>211</v>
      </c>
      <c r="I83" s="70" t="s">
        <v>212</v>
      </c>
      <c r="J83" s="231">
        <v>13</v>
      </c>
      <c r="K83" s="155" t="s">
        <v>198</v>
      </c>
      <c r="L83" s="231">
        <f t="shared" si="2"/>
        <v>165501</v>
      </c>
      <c r="M83" s="231">
        <v>0</v>
      </c>
      <c r="N83" s="231">
        <v>0</v>
      </c>
      <c r="O83" s="231">
        <v>0</v>
      </c>
      <c r="P83" s="231">
        <v>0</v>
      </c>
      <c r="Q83" s="231">
        <v>0</v>
      </c>
      <c r="R83" s="231">
        <v>159111</v>
      </c>
      <c r="S83" s="231">
        <v>0</v>
      </c>
      <c r="T83" s="231">
        <v>0</v>
      </c>
      <c r="U83" s="231">
        <v>0</v>
      </c>
      <c r="V83" s="231">
        <v>0</v>
      </c>
      <c r="W83" s="231">
        <v>0</v>
      </c>
      <c r="X83" s="231">
        <v>0</v>
      </c>
      <c r="Y83" s="231">
        <v>6390</v>
      </c>
      <c r="Z83" s="231">
        <v>0</v>
      </c>
      <c r="AA83" s="231">
        <v>0</v>
      </c>
      <c r="AB83" s="231">
        <v>0</v>
      </c>
      <c r="AC83" s="231">
        <v>0</v>
      </c>
      <c r="AD83" s="336" t="s">
        <v>199</v>
      </c>
      <c r="AE83" s="336" t="s">
        <v>200</v>
      </c>
      <c r="AF83" s="336" t="s">
        <v>213</v>
      </c>
      <c r="AG83" s="231">
        <f t="shared" si="3"/>
        <v>165501</v>
      </c>
      <c r="AH83" s="231">
        <v>0</v>
      </c>
      <c r="AI83" s="231">
        <v>0</v>
      </c>
      <c r="AJ83" s="231">
        <v>0</v>
      </c>
      <c r="AK83" s="231">
        <v>0</v>
      </c>
      <c r="AL83" s="231">
        <v>0</v>
      </c>
      <c r="AM83" s="231">
        <v>159111</v>
      </c>
      <c r="AN83" s="231">
        <v>0</v>
      </c>
      <c r="AO83" s="231">
        <v>0</v>
      </c>
      <c r="AP83" s="231">
        <v>0</v>
      </c>
      <c r="AQ83" s="231">
        <v>0</v>
      </c>
      <c r="AR83" s="231">
        <v>0</v>
      </c>
      <c r="AS83" s="231">
        <v>0</v>
      </c>
      <c r="AT83" s="231">
        <v>6390</v>
      </c>
      <c r="AU83" s="231">
        <v>0</v>
      </c>
      <c r="AV83" s="231">
        <v>0</v>
      </c>
      <c r="AW83" s="231">
        <v>0</v>
      </c>
      <c r="AX83" s="231">
        <v>0</v>
      </c>
    </row>
    <row r="84" spans="2:50" ht="76.5" x14ac:dyDescent="0.2">
      <c r="B84" s="155" t="s">
        <v>192</v>
      </c>
      <c r="C84" s="332" t="s">
        <v>42</v>
      </c>
      <c r="D84" s="162" t="s">
        <v>208</v>
      </c>
      <c r="E84" s="75" t="s">
        <v>209</v>
      </c>
      <c r="F84" s="333">
        <v>2017730010077</v>
      </c>
      <c r="G84" s="334" t="s">
        <v>210</v>
      </c>
      <c r="H84" s="335" t="s">
        <v>214</v>
      </c>
      <c r="I84" s="70" t="s">
        <v>215</v>
      </c>
      <c r="J84" s="231">
        <v>1</v>
      </c>
      <c r="K84" s="155" t="s">
        <v>198</v>
      </c>
      <c r="L84" s="231">
        <f t="shared" si="2"/>
        <v>0</v>
      </c>
      <c r="M84" s="231">
        <v>0</v>
      </c>
      <c r="N84" s="231">
        <v>0</v>
      </c>
      <c r="O84" s="231">
        <v>0</v>
      </c>
      <c r="P84" s="231">
        <v>0</v>
      </c>
      <c r="Q84" s="231">
        <v>0</v>
      </c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1">
        <v>0</v>
      </c>
      <c r="X84" s="231">
        <v>0</v>
      </c>
      <c r="Y84" s="231">
        <v>0</v>
      </c>
      <c r="Z84" s="231">
        <v>0</v>
      </c>
      <c r="AA84" s="231">
        <v>0</v>
      </c>
      <c r="AB84" s="231">
        <v>0</v>
      </c>
      <c r="AC84" s="231">
        <v>0</v>
      </c>
      <c r="AD84" s="336" t="s">
        <v>199</v>
      </c>
      <c r="AE84" s="336" t="s">
        <v>200</v>
      </c>
      <c r="AF84" s="336" t="s">
        <v>213</v>
      </c>
      <c r="AG84" s="231">
        <f t="shared" si="3"/>
        <v>0</v>
      </c>
      <c r="AH84" s="231">
        <v>0</v>
      </c>
      <c r="AI84" s="231">
        <v>0</v>
      </c>
      <c r="AJ84" s="231">
        <v>0</v>
      </c>
      <c r="AK84" s="231">
        <v>0</v>
      </c>
      <c r="AL84" s="231">
        <v>0</v>
      </c>
      <c r="AM84" s="231">
        <v>0</v>
      </c>
      <c r="AN84" s="231">
        <v>0</v>
      </c>
      <c r="AO84" s="231">
        <v>0</v>
      </c>
      <c r="AP84" s="231">
        <v>0</v>
      </c>
      <c r="AQ84" s="231">
        <v>0</v>
      </c>
      <c r="AR84" s="231">
        <v>0</v>
      </c>
      <c r="AS84" s="231">
        <v>0</v>
      </c>
      <c r="AT84" s="231">
        <v>0</v>
      </c>
      <c r="AU84" s="231">
        <v>0</v>
      </c>
      <c r="AV84" s="231">
        <v>0</v>
      </c>
      <c r="AW84" s="231">
        <v>0</v>
      </c>
      <c r="AX84" s="231">
        <v>0</v>
      </c>
    </row>
    <row r="85" spans="2:50" ht="76.5" x14ac:dyDescent="0.2">
      <c r="B85" s="155" t="s">
        <v>192</v>
      </c>
      <c r="C85" s="332" t="s">
        <v>42</v>
      </c>
      <c r="D85" s="162" t="s">
        <v>208</v>
      </c>
      <c r="E85" s="75" t="s">
        <v>209</v>
      </c>
      <c r="F85" s="333">
        <v>2017730010077</v>
      </c>
      <c r="G85" s="334" t="s">
        <v>210</v>
      </c>
      <c r="H85" s="335" t="s">
        <v>216</v>
      </c>
      <c r="I85" s="70" t="s">
        <v>217</v>
      </c>
      <c r="J85" s="231">
        <v>1</v>
      </c>
      <c r="K85" s="155" t="s">
        <v>198</v>
      </c>
      <c r="L85" s="231">
        <f t="shared" si="2"/>
        <v>7000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7000</v>
      </c>
      <c r="S85" s="231">
        <v>0</v>
      </c>
      <c r="T85" s="231">
        <v>0</v>
      </c>
      <c r="U85" s="231">
        <v>0</v>
      </c>
      <c r="V85" s="231">
        <v>0</v>
      </c>
      <c r="W85" s="231">
        <v>0</v>
      </c>
      <c r="X85" s="231">
        <v>0</v>
      </c>
      <c r="Y85" s="231">
        <v>0</v>
      </c>
      <c r="Z85" s="231">
        <v>0</v>
      </c>
      <c r="AA85" s="231">
        <v>0</v>
      </c>
      <c r="AB85" s="231">
        <v>0</v>
      </c>
      <c r="AC85" s="231">
        <v>0</v>
      </c>
      <c r="AD85" s="336" t="s">
        <v>199</v>
      </c>
      <c r="AE85" s="336" t="s">
        <v>200</v>
      </c>
      <c r="AF85" s="336" t="s">
        <v>213</v>
      </c>
      <c r="AG85" s="231">
        <f t="shared" si="3"/>
        <v>5400</v>
      </c>
      <c r="AH85" s="231">
        <v>0</v>
      </c>
      <c r="AI85" s="231">
        <v>0</v>
      </c>
      <c r="AJ85" s="231">
        <v>0</v>
      </c>
      <c r="AK85" s="231">
        <v>0</v>
      </c>
      <c r="AL85" s="231">
        <v>0</v>
      </c>
      <c r="AM85" s="231">
        <v>5400</v>
      </c>
      <c r="AN85" s="231">
        <v>0</v>
      </c>
      <c r="AO85" s="231">
        <v>0</v>
      </c>
      <c r="AP85" s="231">
        <v>0</v>
      </c>
      <c r="AQ85" s="231">
        <v>0</v>
      </c>
      <c r="AR85" s="231">
        <v>0</v>
      </c>
      <c r="AS85" s="231">
        <v>0</v>
      </c>
      <c r="AT85" s="231">
        <v>0</v>
      </c>
      <c r="AU85" s="231">
        <v>0</v>
      </c>
      <c r="AV85" s="231">
        <v>0</v>
      </c>
      <c r="AW85" s="231">
        <v>0</v>
      </c>
      <c r="AX85" s="231">
        <v>0</v>
      </c>
    </row>
    <row r="86" spans="2:50" ht="76.5" x14ac:dyDescent="0.2">
      <c r="B86" s="155" t="s">
        <v>192</v>
      </c>
      <c r="C86" s="332" t="s">
        <v>42</v>
      </c>
      <c r="D86" s="162" t="s">
        <v>208</v>
      </c>
      <c r="E86" s="75" t="s">
        <v>209</v>
      </c>
      <c r="F86" s="333">
        <v>2017730010077</v>
      </c>
      <c r="G86" s="334" t="s">
        <v>210</v>
      </c>
      <c r="H86" s="335" t="s">
        <v>218</v>
      </c>
      <c r="I86" s="70" t="s">
        <v>219</v>
      </c>
      <c r="J86" s="231">
        <v>0</v>
      </c>
      <c r="K86" s="155" t="s">
        <v>198</v>
      </c>
      <c r="L86" s="231">
        <f t="shared" si="2"/>
        <v>134400</v>
      </c>
      <c r="M86" s="231">
        <v>0</v>
      </c>
      <c r="N86" s="231">
        <v>0</v>
      </c>
      <c r="O86" s="231">
        <v>0</v>
      </c>
      <c r="P86" s="231">
        <v>0</v>
      </c>
      <c r="Q86" s="231">
        <v>0</v>
      </c>
      <c r="R86" s="231">
        <v>41400</v>
      </c>
      <c r="S86" s="231">
        <v>0</v>
      </c>
      <c r="T86" s="231">
        <v>0</v>
      </c>
      <c r="U86" s="231">
        <v>0</v>
      </c>
      <c r="V86" s="231">
        <v>0</v>
      </c>
      <c r="W86" s="231">
        <v>0</v>
      </c>
      <c r="X86" s="231">
        <v>0</v>
      </c>
      <c r="Y86" s="231">
        <v>93000</v>
      </c>
      <c r="Z86" s="231">
        <v>0</v>
      </c>
      <c r="AA86" s="231">
        <v>0</v>
      </c>
      <c r="AB86" s="231">
        <v>0</v>
      </c>
      <c r="AC86" s="231">
        <v>0</v>
      </c>
      <c r="AD86" s="336" t="s">
        <v>199</v>
      </c>
      <c r="AE86" s="336" t="s">
        <v>200</v>
      </c>
      <c r="AF86" s="336" t="s">
        <v>213</v>
      </c>
      <c r="AG86" s="231">
        <f t="shared" si="3"/>
        <v>105060</v>
      </c>
      <c r="AH86" s="231">
        <v>0</v>
      </c>
      <c r="AI86" s="231">
        <v>0</v>
      </c>
      <c r="AJ86" s="231">
        <v>0</v>
      </c>
      <c r="AK86" s="231">
        <v>0</v>
      </c>
      <c r="AL86" s="231">
        <v>0</v>
      </c>
      <c r="AM86" s="231">
        <v>30520</v>
      </c>
      <c r="AN86" s="231">
        <v>0</v>
      </c>
      <c r="AO86" s="231">
        <v>0</v>
      </c>
      <c r="AP86" s="231">
        <v>0</v>
      </c>
      <c r="AQ86" s="231">
        <v>0</v>
      </c>
      <c r="AR86" s="231">
        <v>0</v>
      </c>
      <c r="AS86" s="231">
        <v>0</v>
      </c>
      <c r="AT86" s="231">
        <v>74540</v>
      </c>
      <c r="AU86" s="231">
        <v>0</v>
      </c>
      <c r="AV86" s="231">
        <v>0</v>
      </c>
      <c r="AW86" s="231">
        <v>0</v>
      </c>
      <c r="AX86" s="231">
        <v>0</v>
      </c>
    </row>
    <row r="87" spans="2:50" ht="76.5" x14ac:dyDescent="0.2">
      <c r="B87" s="155" t="s">
        <v>192</v>
      </c>
      <c r="C87" s="332" t="s">
        <v>42</v>
      </c>
      <c r="D87" s="162" t="s">
        <v>208</v>
      </c>
      <c r="E87" s="75" t="s">
        <v>209</v>
      </c>
      <c r="F87" s="333">
        <v>2017730010077</v>
      </c>
      <c r="G87" s="334" t="s">
        <v>210</v>
      </c>
      <c r="H87" s="335" t="s">
        <v>220</v>
      </c>
      <c r="I87" s="70" t="s">
        <v>221</v>
      </c>
      <c r="J87" s="231">
        <v>1</v>
      </c>
      <c r="K87" s="155" t="s">
        <v>198</v>
      </c>
      <c r="L87" s="231">
        <f t="shared" si="2"/>
        <v>74400</v>
      </c>
      <c r="M87" s="231">
        <v>0</v>
      </c>
      <c r="N87" s="231">
        <v>0</v>
      </c>
      <c r="O87" s="231">
        <v>0</v>
      </c>
      <c r="P87" s="231">
        <v>0</v>
      </c>
      <c r="Q87" s="231">
        <v>0</v>
      </c>
      <c r="R87" s="231">
        <v>47400</v>
      </c>
      <c r="S87" s="231">
        <v>0</v>
      </c>
      <c r="T87" s="231">
        <v>0</v>
      </c>
      <c r="U87" s="231">
        <v>0</v>
      </c>
      <c r="V87" s="231">
        <v>0</v>
      </c>
      <c r="W87" s="231">
        <v>0</v>
      </c>
      <c r="X87" s="231">
        <v>0</v>
      </c>
      <c r="Y87" s="231">
        <v>27000</v>
      </c>
      <c r="Z87" s="231">
        <v>0</v>
      </c>
      <c r="AA87" s="231">
        <v>0</v>
      </c>
      <c r="AB87" s="231">
        <v>0</v>
      </c>
      <c r="AC87" s="231">
        <v>0</v>
      </c>
      <c r="AD87" s="336" t="s">
        <v>199</v>
      </c>
      <c r="AE87" s="336" t="s">
        <v>200</v>
      </c>
      <c r="AF87" s="336" t="s">
        <v>213</v>
      </c>
      <c r="AG87" s="231">
        <f t="shared" si="3"/>
        <v>63520</v>
      </c>
      <c r="AH87" s="231">
        <v>0</v>
      </c>
      <c r="AI87" s="231">
        <v>0</v>
      </c>
      <c r="AJ87" s="231">
        <v>0</v>
      </c>
      <c r="AK87" s="231">
        <v>0</v>
      </c>
      <c r="AL87" s="231">
        <v>0</v>
      </c>
      <c r="AM87" s="231">
        <v>36520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27000</v>
      </c>
      <c r="AU87" s="231">
        <v>0</v>
      </c>
      <c r="AV87" s="231">
        <v>0</v>
      </c>
      <c r="AW87" s="231">
        <v>0</v>
      </c>
      <c r="AX87" s="231">
        <v>0</v>
      </c>
    </row>
    <row r="88" spans="2:50" ht="76.5" x14ac:dyDescent="0.2">
      <c r="B88" s="155" t="s">
        <v>192</v>
      </c>
      <c r="C88" s="332" t="s">
        <v>42</v>
      </c>
      <c r="D88" s="162" t="s">
        <v>208</v>
      </c>
      <c r="E88" s="75" t="s">
        <v>209</v>
      </c>
      <c r="F88" s="333">
        <v>2017730010077</v>
      </c>
      <c r="G88" s="334" t="s">
        <v>210</v>
      </c>
      <c r="H88" s="335" t="s">
        <v>222</v>
      </c>
      <c r="I88" s="70" t="s">
        <v>223</v>
      </c>
      <c r="J88" s="231">
        <v>1</v>
      </c>
      <c r="K88" s="155" t="s">
        <v>198</v>
      </c>
      <c r="L88" s="231">
        <f t="shared" si="2"/>
        <v>5400</v>
      </c>
      <c r="M88" s="231">
        <v>0</v>
      </c>
      <c r="N88" s="231">
        <v>0</v>
      </c>
      <c r="O88" s="231">
        <v>0</v>
      </c>
      <c r="P88" s="231">
        <v>0</v>
      </c>
      <c r="Q88" s="231">
        <v>0</v>
      </c>
      <c r="R88" s="231">
        <v>5400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336" t="s">
        <v>199</v>
      </c>
      <c r="AE88" s="336" t="s">
        <v>200</v>
      </c>
      <c r="AF88" s="336" t="s">
        <v>213</v>
      </c>
      <c r="AG88" s="231">
        <f t="shared" si="3"/>
        <v>5400</v>
      </c>
      <c r="AH88" s="231">
        <v>0</v>
      </c>
      <c r="AI88" s="231">
        <v>0</v>
      </c>
      <c r="AJ88" s="231">
        <v>0</v>
      </c>
      <c r="AK88" s="231">
        <v>0</v>
      </c>
      <c r="AL88" s="231">
        <v>0</v>
      </c>
      <c r="AM88" s="231">
        <v>5400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</row>
    <row r="89" spans="2:50" ht="63.75" x14ac:dyDescent="0.2">
      <c r="B89" s="155" t="s">
        <v>192</v>
      </c>
      <c r="C89" s="332" t="s">
        <v>42</v>
      </c>
      <c r="D89" s="162" t="s">
        <v>224</v>
      </c>
      <c r="E89" s="75" t="s">
        <v>225</v>
      </c>
      <c r="F89" s="333">
        <v>2017730010060</v>
      </c>
      <c r="G89" s="334" t="s">
        <v>226</v>
      </c>
      <c r="H89" s="335" t="s">
        <v>227</v>
      </c>
      <c r="I89" s="70" t="s">
        <v>228</v>
      </c>
      <c r="J89" s="231">
        <v>1</v>
      </c>
      <c r="K89" s="155" t="s">
        <v>198</v>
      </c>
      <c r="L89" s="231">
        <f t="shared" si="2"/>
        <v>24000</v>
      </c>
      <c r="M89" s="231">
        <v>0</v>
      </c>
      <c r="N89" s="231">
        <v>0</v>
      </c>
      <c r="O89" s="231">
        <v>0</v>
      </c>
      <c r="P89" s="231">
        <v>0</v>
      </c>
      <c r="Q89" s="231">
        <v>0</v>
      </c>
      <c r="R89" s="231">
        <v>24000</v>
      </c>
      <c r="S89" s="231">
        <v>0</v>
      </c>
      <c r="T89" s="231">
        <v>0</v>
      </c>
      <c r="U89" s="231">
        <v>0</v>
      </c>
      <c r="V89" s="231">
        <v>0</v>
      </c>
      <c r="W89" s="231">
        <v>0</v>
      </c>
      <c r="X89" s="231">
        <v>0</v>
      </c>
      <c r="Y89" s="231">
        <v>0</v>
      </c>
      <c r="Z89" s="231">
        <v>0</v>
      </c>
      <c r="AA89" s="231">
        <v>0</v>
      </c>
      <c r="AB89" s="231">
        <v>0</v>
      </c>
      <c r="AC89" s="231">
        <v>0</v>
      </c>
      <c r="AD89" s="336" t="s">
        <v>199</v>
      </c>
      <c r="AE89" s="336" t="s">
        <v>200</v>
      </c>
      <c r="AF89" s="336" t="s">
        <v>229</v>
      </c>
      <c r="AG89" s="231">
        <f t="shared" si="3"/>
        <v>21600</v>
      </c>
      <c r="AH89" s="231">
        <v>0</v>
      </c>
      <c r="AI89" s="231">
        <v>0</v>
      </c>
      <c r="AJ89" s="231">
        <v>0</v>
      </c>
      <c r="AK89" s="231">
        <v>0</v>
      </c>
      <c r="AL89" s="231">
        <v>0</v>
      </c>
      <c r="AM89" s="231">
        <v>21600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</row>
    <row r="90" spans="2:50" ht="89.25" x14ac:dyDescent="0.2">
      <c r="B90" s="155" t="s">
        <v>192</v>
      </c>
      <c r="C90" s="332" t="s">
        <v>42</v>
      </c>
      <c r="D90" s="162" t="s">
        <v>224</v>
      </c>
      <c r="E90" s="75" t="s">
        <v>225</v>
      </c>
      <c r="F90" s="333">
        <v>2017730010060</v>
      </c>
      <c r="G90" s="334" t="s">
        <v>226</v>
      </c>
      <c r="H90" s="335" t="s">
        <v>230</v>
      </c>
      <c r="I90" s="70" t="s">
        <v>231</v>
      </c>
      <c r="J90" s="231">
        <v>6</v>
      </c>
      <c r="K90" s="155" t="s">
        <v>198</v>
      </c>
      <c r="L90" s="231">
        <f t="shared" si="2"/>
        <v>206600</v>
      </c>
      <c r="M90" s="231">
        <v>0</v>
      </c>
      <c r="N90" s="231">
        <v>0</v>
      </c>
      <c r="O90" s="231">
        <v>0</v>
      </c>
      <c r="P90" s="231">
        <v>0</v>
      </c>
      <c r="Q90" s="231">
        <v>0</v>
      </c>
      <c r="R90" s="231">
        <v>206600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336" t="s">
        <v>199</v>
      </c>
      <c r="AE90" s="336" t="s">
        <v>200</v>
      </c>
      <c r="AF90" s="336" t="s">
        <v>229</v>
      </c>
      <c r="AG90" s="231">
        <f t="shared" si="3"/>
        <v>0</v>
      </c>
      <c r="AH90" s="231">
        <v>0</v>
      </c>
      <c r="AI90" s="231">
        <v>0</v>
      </c>
      <c r="AJ90" s="231">
        <v>0</v>
      </c>
      <c r="AK90" s="231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</row>
    <row r="91" spans="2:50" ht="63.75" x14ac:dyDescent="0.2">
      <c r="B91" s="155" t="s">
        <v>192</v>
      </c>
      <c r="C91" s="332" t="s">
        <v>42</v>
      </c>
      <c r="D91" s="162" t="s">
        <v>224</v>
      </c>
      <c r="E91" s="75" t="s">
        <v>225</v>
      </c>
      <c r="F91" s="333">
        <v>2017730010060</v>
      </c>
      <c r="G91" s="334" t="s">
        <v>226</v>
      </c>
      <c r="H91" s="335" t="s">
        <v>232</v>
      </c>
      <c r="I91" s="70" t="s">
        <v>233</v>
      </c>
      <c r="J91" s="231">
        <v>1</v>
      </c>
      <c r="K91" s="155" t="s">
        <v>198</v>
      </c>
      <c r="L91" s="231">
        <f t="shared" si="2"/>
        <v>40200</v>
      </c>
      <c r="M91" s="231">
        <v>0</v>
      </c>
      <c r="N91" s="231">
        <v>0</v>
      </c>
      <c r="O91" s="231">
        <v>0</v>
      </c>
      <c r="P91" s="231">
        <v>0</v>
      </c>
      <c r="Q91" s="231">
        <v>0</v>
      </c>
      <c r="R91" s="231">
        <v>0</v>
      </c>
      <c r="S91" s="231">
        <v>0</v>
      </c>
      <c r="T91" s="231">
        <v>0</v>
      </c>
      <c r="U91" s="231">
        <v>0</v>
      </c>
      <c r="V91" s="231">
        <v>0</v>
      </c>
      <c r="W91" s="231">
        <v>0</v>
      </c>
      <c r="X91" s="231">
        <v>0</v>
      </c>
      <c r="Y91" s="231">
        <v>40200</v>
      </c>
      <c r="Z91" s="231">
        <v>0</v>
      </c>
      <c r="AA91" s="231">
        <v>0</v>
      </c>
      <c r="AB91" s="231">
        <v>0</v>
      </c>
      <c r="AC91" s="231">
        <v>0</v>
      </c>
      <c r="AD91" s="336" t="s">
        <v>199</v>
      </c>
      <c r="AE91" s="336" t="s">
        <v>200</v>
      </c>
      <c r="AF91" s="336" t="s">
        <v>229</v>
      </c>
      <c r="AG91" s="231">
        <f t="shared" si="3"/>
        <v>37920</v>
      </c>
      <c r="AH91" s="231">
        <v>0</v>
      </c>
      <c r="AI91" s="231">
        <v>0</v>
      </c>
      <c r="AJ91" s="231">
        <v>0</v>
      </c>
      <c r="AK91" s="231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37920</v>
      </c>
      <c r="AU91" s="231">
        <v>0</v>
      </c>
      <c r="AV91" s="231">
        <v>0</v>
      </c>
      <c r="AW91" s="231">
        <v>0</v>
      </c>
      <c r="AX91" s="231">
        <v>0</v>
      </c>
    </row>
    <row r="92" spans="2:50" ht="63.75" x14ac:dyDescent="0.2">
      <c r="B92" s="155" t="s">
        <v>192</v>
      </c>
      <c r="C92" s="332" t="s">
        <v>42</v>
      </c>
      <c r="D92" s="162" t="s">
        <v>224</v>
      </c>
      <c r="E92" s="75" t="s">
        <v>225</v>
      </c>
      <c r="F92" s="333">
        <v>2017730010060</v>
      </c>
      <c r="G92" s="334" t="s">
        <v>226</v>
      </c>
      <c r="H92" s="335" t="s">
        <v>234</v>
      </c>
      <c r="I92" s="70" t="s">
        <v>235</v>
      </c>
      <c r="J92" s="231">
        <v>0</v>
      </c>
      <c r="K92" s="155" t="s">
        <v>198</v>
      </c>
      <c r="L92" s="231">
        <f t="shared" si="2"/>
        <v>371600</v>
      </c>
      <c r="M92" s="231">
        <v>0</v>
      </c>
      <c r="N92" s="231">
        <v>0</v>
      </c>
      <c r="O92" s="231">
        <v>0</v>
      </c>
      <c r="P92" s="231">
        <v>0</v>
      </c>
      <c r="Q92" s="231">
        <v>0</v>
      </c>
      <c r="R92" s="231">
        <v>343600</v>
      </c>
      <c r="S92" s="231">
        <v>0</v>
      </c>
      <c r="T92" s="231">
        <v>0</v>
      </c>
      <c r="U92" s="231">
        <v>0</v>
      </c>
      <c r="V92" s="231">
        <v>0</v>
      </c>
      <c r="W92" s="231">
        <v>0</v>
      </c>
      <c r="X92" s="231">
        <v>0</v>
      </c>
      <c r="Y92" s="231">
        <v>28000</v>
      </c>
      <c r="Z92" s="231">
        <v>0</v>
      </c>
      <c r="AA92" s="231">
        <v>0</v>
      </c>
      <c r="AB92" s="231">
        <v>0</v>
      </c>
      <c r="AC92" s="231">
        <v>0</v>
      </c>
      <c r="AD92" s="336" t="s">
        <v>199</v>
      </c>
      <c r="AE92" s="336" t="s">
        <v>200</v>
      </c>
      <c r="AF92" s="336" t="s">
        <v>229</v>
      </c>
      <c r="AG92" s="231">
        <f t="shared" si="3"/>
        <v>376200</v>
      </c>
      <c r="AH92" s="231">
        <v>0</v>
      </c>
      <c r="AI92" s="231">
        <v>0</v>
      </c>
      <c r="AJ92" s="231">
        <v>0</v>
      </c>
      <c r="AK92" s="231">
        <v>0</v>
      </c>
      <c r="AL92" s="231">
        <v>0</v>
      </c>
      <c r="AM92" s="231">
        <v>376200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</row>
    <row r="93" spans="2:50" ht="89.25" x14ac:dyDescent="0.2">
      <c r="B93" s="155" t="s">
        <v>192</v>
      </c>
      <c r="C93" s="332" t="s">
        <v>42</v>
      </c>
      <c r="D93" s="162" t="s">
        <v>224</v>
      </c>
      <c r="E93" s="75" t="s">
        <v>225</v>
      </c>
      <c r="F93" s="333">
        <v>2017730010060</v>
      </c>
      <c r="G93" s="334" t="s">
        <v>226</v>
      </c>
      <c r="H93" s="335" t="s">
        <v>236</v>
      </c>
      <c r="I93" s="70" t="s">
        <v>237</v>
      </c>
      <c r="J93" s="231">
        <v>0</v>
      </c>
      <c r="K93" s="155" t="s">
        <v>198</v>
      </c>
      <c r="L93" s="231">
        <f t="shared" si="2"/>
        <v>511200</v>
      </c>
      <c r="M93" s="231">
        <v>0</v>
      </c>
      <c r="N93" s="231">
        <v>0</v>
      </c>
      <c r="O93" s="231">
        <v>0</v>
      </c>
      <c r="P93" s="231">
        <v>0</v>
      </c>
      <c r="Q93" s="231">
        <v>0</v>
      </c>
      <c r="R93" s="231">
        <v>229200</v>
      </c>
      <c r="S93" s="231">
        <v>0</v>
      </c>
      <c r="T93" s="231">
        <v>0</v>
      </c>
      <c r="U93" s="231">
        <v>0</v>
      </c>
      <c r="V93" s="231">
        <v>0</v>
      </c>
      <c r="W93" s="231">
        <v>0</v>
      </c>
      <c r="X93" s="231">
        <v>0</v>
      </c>
      <c r="Y93" s="231">
        <v>282000</v>
      </c>
      <c r="Z93" s="231">
        <v>0</v>
      </c>
      <c r="AA93" s="231">
        <v>0</v>
      </c>
      <c r="AB93" s="231">
        <v>0</v>
      </c>
      <c r="AC93" s="231">
        <v>0</v>
      </c>
      <c r="AD93" s="336" t="s">
        <v>199</v>
      </c>
      <c r="AE93" s="336" t="s">
        <v>200</v>
      </c>
      <c r="AF93" s="336" t="s">
        <v>229</v>
      </c>
      <c r="AG93" s="231">
        <f t="shared" si="3"/>
        <v>628480</v>
      </c>
      <c r="AH93" s="231">
        <v>0</v>
      </c>
      <c r="AI93" s="231">
        <v>0</v>
      </c>
      <c r="AJ93" s="231">
        <v>0</v>
      </c>
      <c r="AK93" s="231">
        <v>0</v>
      </c>
      <c r="AL93" s="231">
        <v>0</v>
      </c>
      <c r="AM93" s="231">
        <v>350800</v>
      </c>
      <c r="AN93" s="231">
        <v>0</v>
      </c>
      <c r="AO93" s="231">
        <v>0</v>
      </c>
      <c r="AP93" s="231">
        <v>0</v>
      </c>
      <c r="AQ93" s="231">
        <v>0</v>
      </c>
      <c r="AR93" s="231">
        <v>0</v>
      </c>
      <c r="AS93" s="231">
        <v>0</v>
      </c>
      <c r="AT93" s="231">
        <v>277680</v>
      </c>
      <c r="AU93" s="231">
        <v>0</v>
      </c>
      <c r="AV93" s="231">
        <v>0</v>
      </c>
      <c r="AW93" s="231">
        <v>0</v>
      </c>
      <c r="AX93" s="231">
        <v>0</v>
      </c>
    </row>
    <row r="94" spans="2:50" ht="76.5" x14ac:dyDescent="0.2">
      <c r="B94" s="155" t="s">
        <v>192</v>
      </c>
      <c r="C94" s="332" t="s">
        <v>42</v>
      </c>
      <c r="D94" s="162" t="s">
        <v>238</v>
      </c>
      <c r="E94" s="75" t="s">
        <v>239</v>
      </c>
      <c r="F94" s="333">
        <v>2017730010061</v>
      </c>
      <c r="G94" s="334" t="s">
        <v>240</v>
      </c>
      <c r="H94" s="335" t="s">
        <v>241</v>
      </c>
      <c r="I94" s="70" t="s">
        <v>242</v>
      </c>
      <c r="J94" s="231">
        <v>1</v>
      </c>
      <c r="K94" s="155" t="s">
        <v>198</v>
      </c>
      <c r="L94" s="231">
        <f t="shared" si="2"/>
        <v>0</v>
      </c>
      <c r="M94" s="231">
        <v>0</v>
      </c>
      <c r="N94" s="231">
        <v>0</v>
      </c>
      <c r="O94" s="231">
        <v>0</v>
      </c>
      <c r="P94" s="231">
        <v>0</v>
      </c>
      <c r="Q94" s="231">
        <v>0</v>
      </c>
      <c r="R94" s="231">
        <v>0</v>
      </c>
      <c r="S94" s="231">
        <v>0</v>
      </c>
      <c r="T94" s="231">
        <v>0</v>
      </c>
      <c r="U94" s="231">
        <v>0</v>
      </c>
      <c r="V94" s="231">
        <v>0</v>
      </c>
      <c r="W94" s="231">
        <v>0</v>
      </c>
      <c r="X94" s="231">
        <v>0</v>
      </c>
      <c r="Y94" s="231">
        <v>0</v>
      </c>
      <c r="Z94" s="231">
        <v>0</v>
      </c>
      <c r="AA94" s="231">
        <v>0</v>
      </c>
      <c r="AB94" s="231">
        <v>0</v>
      </c>
      <c r="AC94" s="231">
        <v>0</v>
      </c>
      <c r="AD94" s="336" t="s">
        <v>199</v>
      </c>
      <c r="AE94" s="336" t="s">
        <v>200</v>
      </c>
      <c r="AF94" s="336" t="s">
        <v>213</v>
      </c>
      <c r="AG94" s="231">
        <f t="shared" si="3"/>
        <v>0</v>
      </c>
      <c r="AH94" s="231">
        <v>0</v>
      </c>
      <c r="AI94" s="231">
        <v>0</v>
      </c>
      <c r="AJ94" s="231">
        <v>0</v>
      </c>
      <c r="AK94" s="231">
        <v>0</v>
      </c>
      <c r="AL94" s="231">
        <v>0</v>
      </c>
      <c r="AM94" s="231">
        <v>0</v>
      </c>
      <c r="AN94" s="231">
        <v>0</v>
      </c>
      <c r="AO94" s="231">
        <v>0</v>
      </c>
      <c r="AP94" s="231">
        <v>0</v>
      </c>
      <c r="AQ94" s="231">
        <v>0</v>
      </c>
      <c r="AR94" s="231">
        <v>0</v>
      </c>
      <c r="AS94" s="231">
        <v>0</v>
      </c>
      <c r="AT94" s="231">
        <v>0</v>
      </c>
      <c r="AU94" s="231">
        <v>0</v>
      </c>
      <c r="AV94" s="231">
        <v>0</v>
      </c>
      <c r="AW94" s="231">
        <v>0</v>
      </c>
      <c r="AX94" s="231">
        <v>0</v>
      </c>
    </row>
    <row r="95" spans="2:50" ht="76.5" x14ac:dyDescent="0.2">
      <c r="B95" s="155" t="s">
        <v>192</v>
      </c>
      <c r="C95" s="332" t="s">
        <v>42</v>
      </c>
      <c r="D95" s="162" t="s">
        <v>238</v>
      </c>
      <c r="E95" s="75" t="s">
        <v>239</v>
      </c>
      <c r="F95" s="333">
        <v>2017730010061</v>
      </c>
      <c r="G95" s="334" t="s">
        <v>240</v>
      </c>
      <c r="H95" s="335" t="s">
        <v>243</v>
      </c>
      <c r="I95" s="70" t="s">
        <v>244</v>
      </c>
      <c r="J95" s="231">
        <v>1</v>
      </c>
      <c r="K95" s="155" t="s">
        <v>198</v>
      </c>
      <c r="L95" s="231">
        <f t="shared" si="2"/>
        <v>457500</v>
      </c>
      <c r="M95" s="231">
        <v>0</v>
      </c>
      <c r="N95" s="231">
        <v>0</v>
      </c>
      <c r="O95" s="231">
        <v>0</v>
      </c>
      <c r="P95" s="231">
        <v>0</v>
      </c>
      <c r="Q95" s="231">
        <v>0</v>
      </c>
      <c r="R95" s="231">
        <v>28000</v>
      </c>
      <c r="S95" s="231">
        <v>0</v>
      </c>
      <c r="T95" s="231">
        <v>0</v>
      </c>
      <c r="U95" s="231">
        <v>0</v>
      </c>
      <c r="V95" s="231">
        <v>0</v>
      </c>
      <c r="W95" s="231">
        <v>0</v>
      </c>
      <c r="X95" s="231">
        <v>0</v>
      </c>
      <c r="Y95" s="231">
        <v>429500</v>
      </c>
      <c r="Z95" s="231">
        <v>0</v>
      </c>
      <c r="AA95" s="231">
        <v>0</v>
      </c>
      <c r="AB95" s="231">
        <v>0</v>
      </c>
      <c r="AC95" s="231">
        <v>0</v>
      </c>
      <c r="AD95" s="336" t="s">
        <v>199</v>
      </c>
      <c r="AE95" s="336" t="s">
        <v>200</v>
      </c>
      <c r="AF95" s="336" t="s">
        <v>213</v>
      </c>
      <c r="AG95" s="231">
        <f t="shared" si="3"/>
        <v>45733</v>
      </c>
      <c r="AH95" s="231">
        <v>0</v>
      </c>
      <c r="AI95" s="231">
        <v>0</v>
      </c>
      <c r="AJ95" s="231">
        <v>0</v>
      </c>
      <c r="AK95" s="231">
        <v>0</v>
      </c>
      <c r="AL95" s="231">
        <v>0</v>
      </c>
      <c r="AM95" s="231">
        <v>22824</v>
      </c>
      <c r="AN95" s="231">
        <v>0</v>
      </c>
      <c r="AO95" s="231">
        <v>0</v>
      </c>
      <c r="AP95" s="231">
        <v>0</v>
      </c>
      <c r="AQ95" s="231">
        <v>0</v>
      </c>
      <c r="AR95" s="231">
        <v>0</v>
      </c>
      <c r="AS95" s="231">
        <v>0</v>
      </c>
      <c r="AT95" s="231">
        <v>22909</v>
      </c>
      <c r="AU95" s="231">
        <v>0</v>
      </c>
      <c r="AV95" s="231">
        <v>0</v>
      </c>
      <c r="AW95" s="231">
        <v>0</v>
      </c>
      <c r="AX95" s="231">
        <v>0</v>
      </c>
    </row>
    <row r="96" spans="2:50" ht="76.5" x14ac:dyDescent="0.2">
      <c r="B96" s="155" t="s">
        <v>192</v>
      </c>
      <c r="C96" s="332" t="s">
        <v>42</v>
      </c>
      <c r="D96" s="162" t="s">
        <v>238</v>
      </c>
      <c r="E96" s="75" t="s">
        <v>239</v>
      </c>
      <c r="F96" s="333">
        <v>2017730010061</v>
      </c>
      <c r="G96" s="334" t="s">
        <v>240</v>
      </c>
      <c r="H96" s="335" t="s">
        <v>245</v>
      </c>
      <c r="I96" s="70" t="s">
        <v>246</v>
      </c>
      <c r="J96" s="231">
        <v>3.3</v>
      </c>
      <c r="K96" s="155" t="s">
        <v>198</v>
      </c>
      <c r="L96" s="231">
        <f t="shared" si="2"/>
        <v>36880</v>
      </c>
      <c r="M96" s="231">
        <v>0</v>
      </c>
      <c r="N96" s="231">
        <v>0</v>
      </c>
      <c r="O96" s="231">
        <v>0</v>
      </c>
      <c r="P96" s="231">
        <v>0</v>
      </c>
      <c r="Q96" s="231">
        <v>0</v>
      </c>
      <c r="R96" s="231">
        <v>23800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13080</v>
      </c>
      <c r="Z96" s="231">
        <v>0</v>
      </c>
      <c r="AA96" s="231">
        <v>0</v>
      </c>
      <c r="AB96" s="231">
        <v>0</v>
      </c>
      <c r="AC96" s="231">
        <v>0</v>
      </c>
      <c r="AD96" s="336" t="s">
        <v>199</v>
      </c>
      <c r="AE96" s="336" t="s">
        <v>200</v>
      </c>
      <c r="AF96" s="336" t="s">
        <v>213</v>
      </c>
      <c r="AG96" s="231">
        <f t="shared" si="3"/>
        <v>36880</v>
      </c>
      <c r="AH96" s="231">
        <v>0</v>
      </c>
      <c r="AI96" s="231">
        <v>0</v>
      </c>
      <c r="AJ96" s="231">
        <v>0</v>
      </c>
      <c r="AK96" s="231">
        <v>0</v>
      </c>
      <c r="AL96" s="231">
        <v>0</v>
      </c>
      <c r="AM96" s="231">
        <v>23800</v>
      </c>
      <c r="AN96" s="231">
        <v>0</v>
      </c>
      <c r="AO96" s="231">
        <v>0</v>
      </c>
      <c r="AP96" s="231">
        <v>0</v>
      </c>
      <c r="AQ96" s="231">
        <v>0</v>
      </c>
      <c r="AR96" s="231">
        <v>0</v>
      </c>
      <c r="AS96" s="231">
        <v>0</v>
      </c>
      <c r="AT96" s="231">
        <v>13080</v>
      </c>
      <c r="AU96" s="231">
        <v>0</v>
      </c>
      <c r="AV96" s="231">
        <v>0</v>
      </c>
      <c r="AW96" s="231">
        <v>0</v>
      </c>
      <c r="AX96" s="231">
        <v>0</v>
      </c>
    </row>
    <row r="97" spans="2:50" ht="89.25" x14ac:dyDescent="0.2">
      <c r="B97" s="155" t="s">
        <v>192</v>
      </c>
      <c r="C97" s="332" t="s">
        <v>42</v>
      </c>
      <c r="D97" s="162" t="s">
        <v>238</v>
      </c>
      <c r="E97" s="75" t="s">
        <v>239</v>
      </c>
      <c r="F97" s="333">
        <v>2017730010061</v>
      </c>
      <c r="G97" s="334" t="s">
        <v>240</v>
      </c>
      <c r="H97" s="335" t="s">
        <v>247</v>
      </c>
      <c r="I97" s="70" t="s">
        <v>248</v>
      </c>
      <c r="J97" s="231">
        <v>1</v>
      </c>
      <c r="K97" s="155" t="s">
        <v>198</v>
      </c>
      <c r="L97" s="231">
        <f t="shared" si="2"/>
        <v>2800</v>
      </c>
      <c r="M97" s="231">
        <v>0</v>
      </c>
      <c r="N97" s="231">
        <v>0</v>
      </c>
      <c r="O97" s="231">
        <v>0</v>
      </c>
      <c r="P97" s="231">
        <v>0</v>
      </c>
      <c r="Q97" s="231">
        <v>0</v>
      </c>
      <c r="R97" s="231">
        <v>2800</v>
      </c>
      <c r="S97" s="231">
        <v>0</v>
      </c>
      <c r="T97" s="231">
        <v>0</v>
      </c>
      <c r="U97" s="231">
        <v>0</v>
      </c>
      <c r="V97" s="231">
        <v>0</v>
      </c>
      <c r="W97" s="231">
        <v>0</v>
      </c>
      <c r="X97" s="231">
        <v>0</v>
      </c>
      <c r="Y97" s="231">
        <v>0</v>
      </c>
      <c r="Z97" s="231">
        <v>0</v>
      </c>
      <c r="AA97" s="231">
        <v>0</v>
      </c>
      <c r="AB97" s="231">
        <v>0</v>
      </c>
      <c r="AC97" s="231">
        <v>0</v>
      </c>
      <c r="AD97" s="336" t="s">
        <v>199</v>
      </c>
      <c r="AE97" s="336" t="s">
        <v>200</v>
      </c>
      <c r="AF97" s="336" t="s">
        <v>213</v>
      </c>
      <c r="AG97" s="231">
        <f t="shared" si="3"/>
        <v>2800</v>
      </c>
      <c r="AH97" s="231">
        <v>0</v>
      </c>
      <c r="AI97" s="231">
        <v>0</v>
      </c>
      <c r="AJ97" s="231">
        <v>0</v>
      </c>
      <c r="AK97" s="231">
        <v>0</v>
      </c>
      <c r="AL97" s="231">
        <v>0</v>
      </c>
      <c r="AM97" s="231">
        <v>509</v>
      </c>
      <c r="AN97" s="231">
        <v>0</v>
      </c>
      <c r="AO97" s="231">
        <v>0</v>
      </c>
      <c r="AP97" s="231">
        <v>0</v>
      </c>
      <c r="AQ97" s="231">
        <v>0</v>
      </c>
      <c r="AR97" s="231">
        <v>0</v>
      </c>
      <c r="AS97" s="231">
        <v>0</v>
      </c>
      <c r="AT97" s="231">
        <v>2291</v>
      </c>
      <c r="AU97" s="231">
        <v>0</v>
      </c>
      <c r="AV97" s="231">
        <v>0</v>
      </c>
      <c r="AW97" s="231">
        <v>0</v>
      </c>
      <c r="AX97" s="231">
        <v>0</v>
      </c>
    </row>
    <row r="98" spans="2:50" ht="76.5" x14ac:dyDescent="0.2">
      <c r="B98" s="155" t="s">
        <v>192</v>
      </c>
      <c r="C98" s="332" t="s">
        <v>42</v>
      </c>
      <c r="D98" s="162" t="s">
        <v>238</v>
      </c>
      <c r="E98" s="75" t="s">
        <v>239</v>
      </c>
      <c r="F98" s="333">
        <v>2017730010061</v>
      </c>
      <c r="G98" s="334" t="s">
        <v>240</v>
      </c>
      <c r="H98" s="335" t="s">
        <v>249</v>
      </c>
      <c r="I98" s="70" t="s">
        <v>250</v>
      </c>
      <c r="J98" s="231">
        <v>1</v>
      </c>
      <c r="K98" s="155" t="s">
        <v>198</v>
      </c>
      <c r="L98" s="231">
        <f t="shared" si="2"/>
        <v>15100</v>
      </c>
      <c r="M98" s="231">
        <v>0</v>
      </c>
      <c r="N98" s="231">
        <v>0</v>
      </c>
      <c r="O98" s="231">
        <v>0</v>
      </c>
      <c r="P98" s="231">
        <v>0</v>
      </c>
      <c r="Q98" s="231">
        <v>0</v>
      </c>
      <c r="R98" s="231">
        <v>0</v>
      </c>
      <c r="S98" s="231">
        <v>0</v>
      </c>
      <c r="T98" s="231">
        <v>0</v>
      </c>
      <c r="U98" s="231">
        <v>0</v>
      </c>
      <c r="V98" s="231">
        <v>0</v>
      </c>
      <c r="W98" s="231">
        <v>0</v>
      </c>
      <c r="X98" s="231">
        <v>0</v>
      </c>
      <c r="Y98" s="231">
        <v>15100</v>
      </c>
      <c r="Z98" s="231">
        <v>0</v>
      </c>
      <c r="AA98" s="231">
        <v>0</v>
      </c>
      <c r="AB98" s="231">
        <v>0</v>
      </c>
      <c r="AC98" s="231">
        <v>0</v>
      </c>
      <c r="AD98" s="336" t="s">
        <v>199</v>
      </c>
      <c r="AE98" s="336" t="s">
        <v>200</v>
      </c>
      <c r="AF98" s="336" t="s">
        <v>213</v>
      </c>
      <c r="AG98" s="231">
        <f t="shared" si="3"/>
        <v>13500</v>
      </c>
      <c r="AH98" s="231">
        <v>0</v>
      </c>
      <c r="AI98" s="231">
        <v>0</v>
      </c>
      <c r="AJ98" s="231">
        <v>0</v>
      </c>
      <c r="AK98" s="231">
        <v>0</v>
      </c>
      <c r="AL98" s="231">
        <v>0</v>
      </c>
      <c r="AM98" s="231">
        <v>0</v>
      </c>
      <c r="AN98" s="231">
        <v>0</v>
      </c>
      <c r="AO98" s="231">
        <v>0</v>
      </c>
      <c r="AP98" s="231">
        <v>0</v>
      </c>
      <c r="AQ98" s="231">
        <v>0</v>
      </c>
      <c r="AR98" s="231">
        <v>0</v>
      </c>
      <c r="AS98" s="231">
        <v>0</v>
      </c>
      <c r="AT98" s="231">
        <v>13500</v>
      </c>
      <c r="AU98" s="231">
        <v>0</v>
      </c>
      <c r="AV98" s="231">
        <v>0</v>
      </c>
      <c r="AW98" s="231">
        <v>0</v>
      </c>
      <c r="AX98" s="231">
        <v>0</v>
      </c>
    </row>
    <row r="99" spans="2:50" ht="63.75" x14ac:dyDescent="0.2">
      <c r="B99" s="155" t="s">
        <v>192</v>
      </c>
      <c r="C99" s="332" t="s">
        <v>42</v>
      </c>
      <c r="D99" s="162" t="s">
        <v>251</v>
      </c>
      <c r="E99" s="75" t="s">
        <v>252</v>
      </c>
      <c r="F99" s="333">
        <v>2017730010038</v>
      </c>
      <c r="G99" s="334" t="s">
        <v>253</v>
      </c>
      <c r="H99" s="335" t="s">
        <v>254</v>
      </c>
      <c r="I99" s="70" t="s">
        <v>255</v>
      </c>
      <c r="J99" s="231">
        <v>1</v>
      </c>
      <c r="K99" s="155" t="s">
        <v>198</v>
      </c>
      <c r="L99" s="231">
        <f t="shared" si="2"/>
        <v>9350</v>
      </c>
      <c r="M99" s="231">
        <v>0</v>
      </c>
      <c r="N99" s="231">
        <v>0</v>
      </c>
      <c r="O99" s="231">
        <v>0</v>
      </c>
      <c r="P99" s="231">
        <v>0</v>
      </c>
      <c r="Q99" s="231">
        <v>0</v>
      </c>
      <c r="R99" s="231">
        <v>0</v>
      </c>
      <c r="S99" s="231">
        <v>0</v>
      </c>
      <c r="T99" s="231">
        <v>0</v>
      </c>
      <c r="U99" s="231">
        <v>0</v>
      </c>
      <c r="V99" s="231">
        <v>0</v>
      </c>
      <c r="W99" s="231">
        <v>0</v>
      </c>
      <c r="X99" s="231">
        <v>0</v>
      </c>
      <c r="Y99" s="231">
        <v>9350</v>
      </c>
      <c r="Z99" s="231">
        <v>0</v>
      </c>
      <c r="AA99" s="231">
        <v>0</v>
      </c>
      <c r="AB99" s="231">
        <v>0</v>
      </c>
      <c r="AC99" s="231">
        <v>0</v>
      </c>
      <c r="AD99" s="336" t="s">
        <v>199</v>
      </c>
      <c r="AE99" s="336" t="s">
        <v>200</v>
      </c>
      <c r="AF99" s="336" t="s">
        <v>256</v>
      </c>
      <c r="AG99" s="231">
        <f t="shared" si="3"/>
        <v>7650</v>
      </c>
      <c r="AH99" s="231">
        <v>0</v>
      </c>
      <c r="AI99" s="231">
        <v>0</v>
      </c>
      <c r="AJ99" s="231">
        <v>0</v>
      </c>
      <c r="AK99" s="231">
        <v>0</v>
      </c>
      <c r="AL99" s="231">
        <v>0</v>
      </c>
      <c r="AM99" s="231">
        <v>0</v>
      </c>
      <c r="AN99" s="231">
        <v>0</v>
      </c>
      <c r="AO99" s="231">
        <v>0</v>
      </c>
      <c r="AP99" s="231">
        <v>0</v>
      </c>
      <c r="AQ99" s="231">
        <v>0</v>
      </c>
      <c r="AR99" s="231">
        <v>0</v>
      </c>
      <c r="AS99" s="231">
        <v>0</v>
      </c>
      <c r="AT99" s="231">
        <v>7650</v>
      </c>
      <c r="AU99" s="231">
        <v>0</v>
      </c>
      <c r="AV99" s="231">
        <v>0</v>
      </c>
      <c r="AW99" s="231">
        <v>0</v>
      </c>
      <c r="AX99" s="231">
        <v>0</v>
      </c>
    </row>
    <row r="100" spans="2:50" ht="63.75" x14ac:dyDescent="0.2">
      <c r="B100" s="155" t="s">
        <v>192</v>
      </c>
      <c r="C100" s="332" t="s">
        <v>42</v>
      </c>
      <c r="D100" s="162" t="s">
        <v>251</v>
      </c>
      <c r="E100" s="75" t="s">
        <v>252</v>
      </c>
      <c r="F100" s="333">
        <v>2017730010038</v>
      </c>
      <c r="G100" s="334" t="s">
        <v>253</v>
      </c>
      <c r="H100" s="335" t="s">
        <v>257</v>
      </c>
      <c r="I100" s="70" t="s">
        <v>258</v>
      </c>
      <c r="J100" s="231">
        <v>0.75</v>
      </c>
      <c r="K100" s="155" t="s">
        <v>198</v>
      </c>
      <c r="L100" s="231">
        <f t="shared" si="2"/>
        <v>9350</v>
      </c>
      <c r="M100" s="231">
        <v>0</v>
      </c>
      <c r="N100" s="231">
        <v>0</v>
      </c>
      <c r="O100" s="231">
        <v>0</v>
      </c>
      <c r="P100" s="231">
        <v>0</v>
      </c>
      <c r="Q100" s="231">
        <v>0</v>
      </c>
      <c r="R100" s="231">
        <v>0</v>
      </c>
      <c r="S100" s="231">
        <v>0</v>
      </c>
      <c r="T100" s="231">
        <v>0</v>
      </c>
      <c r="U100" s="231">
        <v>0</v>
      </c>
      <c r="V100" s="231">
        <v>0</v>
      </c>
      <c r="W100" s="231">
        <v>0</v>
      </c>
      <c r="X100" s="231">
        <v>0</v>
      </c>
      <c r="Y100" s="231">
        <v>9350</v>
      </c>
      <c r="Z100" s="231">
        <v>0</v>
      </c>
      <c r="AA100" s="231">
        <v>0</v>
      </c>
      <c r="AB100" s="231">
        <v>0</v>
      </c>
      <c r="AC100" s="231">
        <v>0</v>
      </c>
      <c r="AD100" s="336" t="s">
        <v>199</v>
      </c>
      <c r="AE100" s="336" t="s">
        <v>200</v>
      </c>
      <c r="AF100" s="336" t="s">
        <v>256</v>
      </c>
      <c r="AG100" s="231">
        <f t="shared" si="3"/>
        <v>7650</v>
      </c>
      <c r="AH100" s="231">
        <v>0</v>
      </c>
      <c r="AI100" s="231">
        <v>0</v>
      </c>
      <c r="AJ100" s="231">
        <v>0</v>
      </c>
      <c r="AK100" s="231">
        <v>0</v>
      </c>
      <c r="AL100" s="231">
        <v>0</v>
      </c>
      <c r="AM100" s="231">
        <v>0</v>
      </c>
      <c r="AN100" s="231">
        <v>0</v>
      </c>
      <c r="AO100" s="231">
        <v>0</v>
      </c>
      <c r="AP100" s="231">
        <v>0</v>
      </c>
      <c r="AQ100" s="231">
        <v>0</v>
      </c>
      <c r="AR100" s="231">
        <v>0</v>
      </c>
      <c r="AS100" s="231">
        <v>0</v>
      </c>
      <c r="AT100" s="231">
        <v>7650</v>
      </c>
      <c r="AU100" s="231">
        <v>0</v>
      </c>
      <c r="AV100" s="231">
        <v>0</v>
      </c>
      <c r="AW100" s="231">
        <v>0</v>
      </c>
      <c r="AX100" s="231">
        <v>0</v>
      </c>
    </row>
    <row r="101" spans="2:50" ht="63.75" x14ac:dyDescent="0.2">
      <c r="B101" s="155" t="s">
        <v>192</v>
      </c>
      <c r="C101" s="332" t="s">
        <v>42</v>
      </c>
      <c r="D101" s="162" t="s">
        <v>251</v>
      </c>
      <c r="E101" s="75" t="s">
        <v>252</v>
      </c>
      <c r="F101" s="333">
        <v>2017730010038</v>
      </c>
      <c r="G101" s="334" t="s">
        <v>253</v>
      </c>
      <c r="H101" s="335" t="s">
        <v>259</v>
      </c>
      <c r="I101" s="70" t="s">
        <v>260</v>
      </c>
      <c r="J101" s="231">
        <v>1</v>
      </c>
      <c r="K101" s="155" t="s">
        <v>198</v>
      </c>
      <c r="L101" s="231">
        <f t="shared" si="2"/>
        <v>49500</v>
      </c>
      <c r="M101" s="231">
        <v>0</v>
      </c>
      <c r="N101" s="231">
        <v>0</v>
      </c>
      <c r="O101" s="231">
        <v>0</v>
      </c>
      <c r="P101" s="231">
        <v>0</v>
      </c>
      <c r="Q101" s="231">
        <v>0</v>
      </c>
      <c r="R101" s="231">
        <v>49500</v>
      </c>
      <c r="S101" s="231">
        <v>0</v>
      </c>
      <c r="T101" s="231">
        <v>0</v>
      </c>
      <c r="U101" s="231">
        <v>0</v>
      </c>
      <c r="V101" s="231">
        <v>0</v>
      </c>
      <c r="W101" s="231">
        <v>0</v>
      </c>
      <c r="X101" s="231">
        <v>0</v>
      </c>
      <c r="Y101" s="231">
        <v>0</v>
      </c>
      <c r="Z101" s="231">
        <v>0</v>
      </c>
      <c r="AA101" s="231">
        <v>0</v>
      </c>
      <c r="AB101" s="231">
        <v>0</v>
      </c>
      <c r="AC101" s="231">
        <v>0</v>
      </c>
      <c r="AD101" s="336" t="s">
        <v>199</v>
      </c>
      <c r="AE101" s="336" t="s">
        <v>200</v>
      </c>
      <c r="AF101" s="336" t="s">
        <v>256</v>
      </c>
      <c r="AG101" s="231">
        <f t="shared" si="3"/>
        <v>40500</v>
      </c>
      <c r="AH101" s="231">
        <v>0</v>
      </c>
      <c r="AI101" s="231">
        <v>0</v>
      </c>
      <c r="AJ101" s="231">
        <v>0</v>
      </c>
      <c r="AK101" s="231">
        <v>0</v>
      </c>
      <c r="AL101" s="231">
        <v>0</v>
      </c>
      <c r="AM101" s="231">
        <v>40500</v>
      </c>
      <c r="AN101" s="231">
        <v>0</v>
      </c>
      <c r="AO101" s="231">
        <v>0</v>
      </c>
      <c r="AP101" s="231">
        <v>0</v>
      </c>
      <c r="AQ101" s="231">
        <v>0</v>
      </c>
      <c r="AR101" s="231">
        <v>0</v>
      </c>
      <c r="AS101" s="231">
        <v>0</v>
      </c>
      <c r="AT101" s="231">
        <v>0</v>
      </c>
      <c r="AU101" s="231">
        <v>0</v>
      </c>
      <c r="AV101" s="231">
        <v>0</v>
      </c>
      <c r="AW101" s="231">
        <v>0</v>
      </c>
      <c r="AX101" s="231">
        <v>0</v>
      </c>
    </row>
    <row r="102" spans="2:50" ht="63.75" x14ac:dyDescent="0.2">
      <c r="B102" s="155" t="s">
        <v>192</v>
      </c>
      <c r="C102" s="332" t="s">
        <v>42</v>
      </c>
      <c r="D102" s="162" t="s">
        <v>251</v>
      </c>
      <c r="E102" s="75" t="s">
        <v>252</v>
      </c>
      <c r="F102" s="333">
        <v>2017730010038</v>
      </c>
      <c r="G102" s="334" t="s">
        <v>253</v>
      </c>
      <c r="H102" s="335" t="s">
        <v>261</v>
      </c>
      <c r="I102" s="70" t="s">
        <v>262</v>
      </c>
      <c r="J102" s="231">
        <v>0.95</v>
      </c>
      <c r="K102" s="155" t="s">
        <v>198</v>
      </c>
      <c r="L102" s="231">
        <f t="shared" si="2"/>
        <v>13200</v>
      </c>
      <c r="M102" s="231">
        <v>0</v>
      </c>
      <c r="N102" s="231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231">
        <v>0</v>
      </c>
      <c r="U102" s="231">
        <v>0</v>
      </c>
      <c r="V102" s="231">
        <v>0</v>
      </c>
      <c r="W102" s="231">
        <v>0</v>
      </c>
      <c r="X102" s="231">
        <v>0</v>
      </c>
      <c r="Y102" s="231">
        <v>13200</v>
      </c>
      <c r="Z102" s="231">
        <v>0</v>
      </c>
      <c r="AA102" s="231">
        <v>0</v>
      </c>
      <c r="AB102" s="231">
        <v>0</v>
      </c>
      <c r="AC102" s="231">
        <v>0</v>
      </c>
      <c r="AD102" s="336" t="s">
        <v>199</v>
      </c>
      <c r="AE102" s="336" t="s">
        <v>200</v>
      </c>
      <c r="AF102" s="336" t="s">
        <v>256</v>
      </c>
      <c r="AG102" s="231">
        <f t="shared" si="3"/>
        <v>10800</v>
      </c>
      <c r="AH102" s="231">
        <v>0</v>
      </c>
      <c r="AI102" s="231">
        <v>0</v>
      </c>
      <c r="AJ102" s="231">
        <v>0</v>
      </c>
      <c r="AK102" s="231">
        <v>0</v>
      </c>
      <c r="AL102" s="231">
        <v>0</v>
      </c>
      <c r="AM102" s="231">
        <v>10800</v>
      </c>
      <c r="AN102" s="231">
        <v>0</v>
      </c>
      <c r="AO102" s="231">
        <v>0</v>
      </c>
      <c r="AP102" s="231">
        <v>0</v>
      </c>
      <c r="AQ102" s="231">
        <v>0</v>
      </c>
      <c r="AR102" s="231">
        <v>0</v>
      </c>
      <c r="AS102" s="231">
        <v>0</v>
      </c>
      <c r="AT102" s="231">
        <v>0</v>
      </c>
      <c r="AU102" s="231">
        <v>0</v>
      </c>
      <c r="AV102" s="231">
        <v>0</v>
      </c>
      <c r="AW102" s="231">
        <v>0</v>
      </c>
      <c r="AX102" s="231">
        <v>0</v>
      </c>
    </row>
    <row r="103" spans="2:50" ht="63.75" x14ac:dyDescent="0.2">
      <c r="B103" s="155" t="s">
        <v>192</v>
      </c>
      <c r="C103" s="332" t="s">
        <v>42</v>
      </c>
      <c r="D103" s="162" t="s">
        <v>251</v>
      </c>
      <c r="E103" s="75" t="s">
        <v>252</v>
      </c>
      <c r="F103" s="333">
        <v>2017730010038</v>
      </c>
      <c r="G103" s="334" t="s">
        <v>253</v>
      </c>
      <c r="H103" s="335" t="s">
        <v>263</v>
      </c>
      <c r="I103" s="70" t="s">
        <v>264</v>
      </c>
      <c r="J103" s="231">
        <v>0.8</v>
      </c>
      <c r="K103" s="155" t="s">
        <v>198</v>
      </c>
      <c r="L103" s="231">
        <f t="shared" si="2"/>
        <v>40000</v>
      </c>
      <c r="M103" s="231">
        <v>0</v>
      </c>
      <c r="N103" s="231">
        <v>0</v>
      </c>
      <c r="O103" s="231">
        <v>0</v>
      </c>
      <c r="P103" s="231">
        <v>0</v>
      </c>
      <c r="Q103" s="231">
        <v>0</v>
      </c>
      <c r="R103" s="231">
        <v>40000</v>
      </c>
      <c r="S103" s="231">
        <v>0</v>
      </c>
      <c r="T103" s="231">
        <v>0</v>
      </c>
      <c r="U103" s="231">
        <v>0</v>
      </c>
      <c r="V103" s="231">
        <v>0</v>
      </c>
      <c r="W103" s="231">
        <v>0</v>
      </c>
      <c r="X103" s="231">
        <v>0</v>
      </c>
      <c r="Y103" s="231">
        <v>0</v>
      </c>
      <c r="Z103" s="231">
        <v>0</v>
      </c>
      <c r="AA103" s="231">
        <v>0</v>
      </c>
      <c r="AB103" s="231">
        <v>0</v>
      </c>
      <c r="AC103" s="231">
        <v>0</v>
      </c>
      <c r="AD103" s="336" t="s">
        <v>199</v>
      </c>
      <c r="AE103" s="336" t="s">
        <v>200</v>
      </c>
      <c r="AF103" s="336" t="s">
        <v>256</v>
      </c>
      <c r="AG103" s="231">
        <f t="shared" si="3"/>
        <v>36000</v>
      </c>
      <c r="AH103" s="231">
        <v>0</v>
      </c>
      <c r="AI103" s="231">
        <v>0</v>
      </c>
      <c r="AJ103" s="231">
        <v>0</v>
      </c>
      <c r="AK103" s="231">
        <v>0</v>
      </c>
      <c r="AL103" s="231">
        <v>0</v>
      </c>
      <c r="AM103" s="231">
        <v>36000</v>
      </c>
      <c r="AN103" s="231">
        <v>0</v>
      </c>
      <c r="AO103" s="231">
        <v>0</v>
      </c>
      <c r="AP103" s="231">
        <v>0</v>
      </c>
      <c r="AQ103" s="231">
        <v>0</v>
      </c>
      <c r="AR103" s="231">
        <v>0</v>
      </c>
      <c r="AS103" s="231">
        <v>0</v>
      </c>
      <c r="AT103" s="231">
        <v>0</v>
      </c>
      <c r="AU103" s="231">
        <v>0</v>
      </c>
      <c r="AV103" s="231">
        <v>0</v>
      </c>
      <c r="AW103" s="231">
        <v>0</v>
      </c>
      <c r="AX103" s="231">
        <v>0</v>
      </c>
    </row>
    <row r="104" spans="2:50" ht="63.75" x14ac:dyDescent="0.2">
      <c r="B104" s="155" t="s">
        <v>192</v>
      </c>
      <c r="C104" s="332" t="s">
        <v>42</v>
      </c>
      <c r="D104" s="162" t="s">
        <v>251</v>
      </c>
      <c r="E104" s="75" t="s">
        <v>252</v>
      </c>
      <c r="F104" s="333">
        <v>2017730010038</v>
      </c>
      <c r="G104" s="334" t="s">
        <v>253</v>
      </c>
      <c r="H104" s="335" t="s">
        <v>265</v>
      </c>
      <c r="I104" s="70" t="s">
        <v>266</v>
      </c>
      <c r="J104" s="231">
        <v>0.8</v>
      </c>
      <c r="K104" s="155" t="s">
        <v>198</v>
      </c>
      <c r="L104" s="231">
        <f t="shared" si="2"/>
        <v>13200</v>
      </c>
      <c r="M104" s="231">
        <v>0</v>
      </c>
      <c r="N104" s="231">
        <v>0</v>
      </c>
      <c r="O104" s="231">
        <v>0</v>
      </c>
      <c r="P104" s="231">
        <v>0</v>
      </c>
      <c r="Q104" s="231">
        <v>0</v>
      </c>
      <c r="R104" s="231">
        <v>0</v>
      </c>
      <c r="S104" s="231">
        <v>0</v>
      </c>
      <c r="T104" s="231">
        <v>0</v>
      </c>
      <c r="U104" s="231">
        <v>0</v>
      </c>
      <c r="V104" s="231">
        <v>0</v>
      </c>
      <c r="W104" s="231">
        <v>0</v>
      </c>
      <c r="X104" s="231">
        <v>0</v>
      </c>
      <c r="Y104" s="231">
        <v>13200</v>
      </c>
      <c r="Z104" s="231">
        <v>0</v>
      </c>
      <c r="AA104" s="231">
        <v>0</v>
      </c>
      <c r="AB104" s="231">
        <v>0</v>
      </c>
      <c r="AC104" s="231">
        <v>0</v>
      </c>
      <c r="AD104" s="336" t="s">
        <v>199</v>
      </c>
      <c r="AE104" s="336" t="s">
        <v>200</v>
      </c>
      <c r="AF104" s="336" t="s">
        <v>256</v>
      </c>
      <c r="AG104" s="231">
        <f t="shared" si="3"/>
        <v>10800</v>
      </c>
      <c r="AH104" s="231">
        <v>0</v>
      </c>
      <c r="AI104" s="231">
        <v>0</v>
      </c>
      <c r="AJ104" s="231">
        <v>0</v>
      </c>
      <c r="AK104" s="231">
        <v>0</v>
      </c>
      <c r="AL104" s="231">
        <v>0</v>
      </c>
      <c r="AM104" s="231">
        <v>10800</v>
      </c>
      <c r="AN104" s="231">
        <v>0</v>
      </c>
      <c r="AO104" s="231">
        <v>0</v>
      </c>
      <c r="AP104" s="231">
        <v>0</v>
      </c>
      <c r="AQ104" s="231">
        <v>0</v>
      </c>
      <c r="AR104" s="231">
        <v>0</v>
      </c>
      <c r="AS104" s="231">
        <v>0</v>
      </c>
      <c r="AT104" s="231">
        <v>0</v>
      </c>
      <c r="AU104" s="231">
        <v>0</v>
      </c>
      <c r="AV104" s="231">
        <v>0</v>
      </c>
      <c r="AW104" s="231">
        <v>0</v>
      </c>
      <c r="AX104" s="231">
        <v>0</v>
      </c>
    </row>
    <row r="105" spans="2:50" ht="63.75" x14ac:dyDescent="0.2">
      <c r="B105" s="155" t="s">
        <v>192</v>
      </c>
      <c r="C105" s="332" t="s">
        <v>42</v>
      </c>
      <c r="D105" s="162" t="s">
        <v>251</v>
      </c>
      <c r="E105" s="75" t="s">
        <v>252</v>
      </c>
      <c r="F105" s="333">
        <v>2017730010038</v>
      </c>
      <c r="G105" s="334" t="s">
        <v>253</v>
      </c>
      <c r="H105" s="335" t="s">
        <v>267</v>
      </c>
      <c r="I105" s="70" t="s">
        <v>268</v>
      </c>
      <c r="J105" s="231">
        <v>1</v>
      </c>
      <c r="K105" s="155" t="s">
        <v>198</v>
      </c>
      <c r="L105" s="231">
        <f t="shared" si="2"/>
        <v>9350</v>
      </c>
      <c r="M105" s="231">
        <v>0</v>
      </c>
      <c r="N105" s="231">
        <v>0</v>
      </c>
      <c r="O105" s="231">
        <v>0</v>
      </c>
      <c r="P105" s="231">
        <v>0</v>
      </c>
      <c r="Q105" s="231">
        <v>0</v>
      </c>
      <c r="R105" s="231">
        <v>0</v>
      </c>
      <c r="S105" s="231">
        <v>0</v>
      </c>
      <c r="T105" s="231">
        <v>0</v>
      </c>
      <c r="U105" s="231">
        <v>0</v>
      </c>
      <c r="V105" s="231">
        <v>0</v>
      </c>
      <c r="W105" s="231">
        <v>0</v>
      </c>
      <c r="X105" s="231">
        <v>0</v>
      </c>
      <c r="Y105" s="231">
        <v>9350</v>
      </c>
      <c r="Z105" s="231">
        <v>0</v>
      </c>
      <c r="AA105" s="231">
        <v>0</v>
      </c>
      <c r="AB105" s="231">
        <v>0</v>
      </c>
      <c r="AC105" s="231">
        <v>0</v>
      </c>
      <c r="AD105" s="336" t="s">
        <v>199</v>
      </c>
      <c r="AE105" s="336" t="s">
        <v>200</v>
      </c>
      <c r="AF105" s="336" t="s">
        <v>256</v>
      </c>
      <c r="AG105" s="231">
        <f t="shared" si="3"/>
        <v>7650</v>
      </c>
      <c r="AH105" s="231">
        <v>0</v>
      </c>
      <c r="AI105" s="231">
        <v>0</v>
      </c>
      <c r="AJ105" s="231">
        <v>0</v>
      </c>
      <c r="AK105" s="231">
        <v>0</v>
      </c>
      <c r="AL105" s="231">
        <v>0</v>
      </c>
      <c r="AM105" s="231">
        <v>0</v>
      </c>
      <c r="AN105" s="231">
        <v>0</v>
      </c>
      <c r="AO105" s="231">
        <v>0</v>
      </c>
      <c r="AP105" s="231">
        <v>0</v>
      </c>
      <c r="AQ105" s="231">
        <v>0</v>
      </c>
      <c r="AR105" s="231">
        <v>0</v>
      </c>
      <c r="AS105" s="231">
        <v>0</v>
      </c>
      <c r="AT105" s="231">
        <v>7650</v>
      </c>
      <c r="AU105" s="231">
        <v>0</v>
      </c>
      <c r="AV105" s="231">
        <v>0</v>
      </c>
      <c r="AW105" s="231">
        <v>0</v>
      </c>
      <c r="AX105" s="231">
        <v>0</v>
      </c>
    </row>
    <row r="106" spans="2:50" ht="76.5" x14ac:dyDescent="0.2">
      <c r="B106" s="155" t="s">
        <v>192</v>
      </c>
      <c r="C106" s="332" t="s">
        <v>42</v>
      </c>
      <c r="D106" s="162" t="s">
        <v>251</v>
      </c>
      <c r="E106" s="75" t="s">
        <v>252</v>
      </c>
      <c r="F106" s="333">
        <v>2017730010038</v>
      </c>
      <c r="G106" s="334" t="s">
        <v>253</v>
      </c>
      <c r="H106" s="335" t="s">
        <v>269</v>
      </c>
      <c r="I106" s="70" t="s">
        <v>270</v>
      </c>
      <c r="J106" s="231">
        <v>0</v>
      </c>
      <c r="K106" s="155" t="s">
        <v>198</v>
      </c>
      <c r="L106" s="231">
        <f t="shared" si="2"/>
        <v>90903</v>
      </c>
      <c r="M106" s="231">
        <v>0</v>
      </c>
      <c r="N106" s="231">
        <v>0</v>
      </c>
      <c r="O106" s="231">
        <v>0</v>
      </c>
      <c r="P106" s="231">
        <v>0</v>
      </c>
      <c r="Q106" s="231">
        <v>0</v>
      </c>
      <c r="R106" s="231">
        <v>90903</v>
      </c>
      <c r="S106" s="231">
        <v>0</v>
      </c>
      <c r="T106" s="231">
        <v>0</v>
      </c>
      <c r="U106" s="231">
        <v>0</v>
      </c>
      <c r="V106" s="231">
        <v>0</v>
      </c>
      <c r="W106" s="231">
        <v>0</v>
      </c>
      <c r="X106" s="231">
        <v>0</v>
      </c>
      <c r="Y106" s="231">
        <v>0</v>
      </c>
      <c r="Z106" s="231">
        <v>0</v>
      </c>
      <c r="AA106" s="231">
        <v>0</v>
      </c>
      <c r="AB106" s="231">
        <v>0</v>
      </c>
      <c r="AC106" s="231">
        <v>0</v>
      </c>
      <c r="AD106" s="336" t="s">
        <v>199</v>
      </c>
      <c r="AE106" s="336" t="s">
        <v>200</v>
      </c>
      <c r="AF106" s="336" t="s">
        <v>256</v>
      </c>
      <c r="AG106" s="231">
        <f t="shared" si="3"/>
        <v>90903</v>
      </c>
      <c r="AH106" s="231">
        <v>0</v>
      </c>
      <c r="AI106" s="231">
        <v>0</v>
      </c>
      <c r="AJ106" s="231">
        <v>0</v>
      </c>
      <c r="AK106" s="231">
        <v>0</v>
      </c>
      <c r="AL106" s="231">
        <v>0</v>
      </c>
      <c r="AM106" s="231">
        <v>90903</v>
      </c>
      <c r="AN106" s="231">
        <v>0</v>
      </c>
      <c r="AO106" s="231">
        <v>0</v>
      </c>
      <c r="AP106" s="231">
        <v>0</v>
      </c>
      <c r="AQ106" s="231">
        <v>0</v>
      </c>
      <c r="AR106" s="231">
        <v>0</v>
      </c>
      <c r="AS106" s="231">
        <v>0</v>
      </c>
      <c r="AT106" s="231">
        <v>0</v>
      </c>
      <c r="AU106" s="231">
        <v>0</v>
      </c>
      <c r="AV106" s="231">
        <v>0</v>
      </c>
      <c r="AW106" s="231">
        <v>0</v>
      </c>
      <c r="AX106" s="231">
        <v>0</v>
      </c>
    </row>
    <row r="107" spans="2:50" ht="63.75" x14ac:dyDescent="0.2">
      <c r="B107" s="155" t="s">
        <v>192</v>
      </c>
      <c r="C107" s="332" t="s">
        <v>42</v>
      </c>
      <c r="D107" s="162" t="s">
        <v>251</v>
      </c>
      <c r="E107" s="75" t="s">
        <v>252</v>
      </c>
      <c r="F107" s="333">
        <v>2017730010038</v>
      </c>
      <c r="G107" s="334" t="s">
        <v>253</v>
      </c>
      <c r="H107" s="335" t="s">
        <v>271</v>
      </c>
      <c r="I107" s="70" t="s">
        <v>272</v>
      </c>
      <c r="J107" s="231">
        <v>1</v>
      </c>
      <c r="K107" s="155" t="s">
        <v>198</v>
      </c>
      <c r="L107" s="231">
        <f t="shared" si="2"/>
        <v>9350</v>
      </c>
      <c r="M107" s="231">
        <v>0</v>
      </c>
      <c r="N107" s="231">
        <v>0</v>
      </c>
      <c r="O107" s="231">
        <v>0</v>
      </c>
      <c r="P107" s="231">
        <v>0</v>
      </c>
      <c r="Q107" s="231">
        <v>0</v>
      </c>
      <c r="R107" s="231">
        <v>0</v>
      </c>
      <c r="S107" s="231">
        <v>0</v>
      </c>
      <c r="T107" s="231">
        <v>0</v>
      </c>
      <c r="U107" s="231">
        <v>0</v>
      </c>
      <c r="V107" s="231">
        <v>0</v>
      </c>
      <c r="W107" s="231">
        <v>0</v>
      </c>
      <c r="X107" s="231">
        <v>0</v>
      </c>
      <c r="Y107" s="231">
        <v>9350</v>
      </c>
      <c r="Z107" s="231">
        <v>0</v>
      </c>
      <c r="AA107" s="231">
        <v>0</v>
      </c>
      <c r="AB107" s="231">
        <v>0</v>
      </c>
      <c r="AC107" s="231">
        <v>0</v>
      </c>
      <c r="AD107" s="336" t="s">
        <v>199</v>
      </c>
      <c r="AE107" s="336" t="s">
        <v>200</v>
      </c>
      <c r="AF107" s="336" t="s">
        <v>256</v>
      </c>
      <c r="AG107" s="231">
        <f t="shared" si="3"/>
        <v>7650</v>
      </c>
      <c r="AH107" s="231">
        <v>0</v>
      </c>
      <c r="AI107" s="231">
        <v>0</v>
      </c>
      <c r="AJ107" s="231">
        <v>0</v>
      </c>
      <c r="AK107" s="231">
        <v>0</v>
      </c>
      <c r="AL107" s="231">
        <v>0</v>
      </c>
      <c r="AM107" s="231">
        <v>0</v>
      </c>
      <c r="AN107" s="231">
        <v>0</v>
      </c>
      <c r="AO107" s="231">
        <v>0</v>
      </c>
      <c r="AP107" s="231">
        <v>0</v>
      </c>
      <c r="AQ107" s="231">
        <v>0</v>
      </c>
      <c r="AR107" s="231">
        <v>0</v>
      </c>
      <c r="AS107" s="231">
        <v>0</v>
      </c>
      <c r="AT107" s="231">
        <v>7650</v>
      </c>
      <c r="AU107" s="231">
        <v>0</v>
      </c>
      <c r="AV107" s="231">
        <v>0</v>
      </c>
      <c r="AW107" s="231">
        <v>0</v>
      </c>
      <c r="AX107" s="231">
        <v>0</v>
      </c>
    </row>
    <row r="108" spans="2:50" ht="102" x14ac:dyDescent="0.2">
      <c r="B108" s="155" t="s">
        <v>192</v>
      </c>
      <c r="C108" s="332" t="s">
        <v>42</v>
      </c>
      <c r="D108" s="162" t="s">
        <v>251</v>
      </c>
      <c r="E108" s="75" t="s">
        <v>252</v>
      </c>
      <c r="F108" s="333">
        <v>2017730010038</v>
      </c>
      <c r="G108" s="334" t="s">
        <v>253</v>
      </c>
      <c r="H108" s="335" t="s">
        <v>273</v>
      </c>
      <c r="I108" s="70" t="s">
        <v>274</v>
      </c>
      <c r="J108" s="231">
        <v>1</v>
      </c>
      <c r="K108" s="155" t="s">
        <v>198</v>
      </c>
      <c r="L108" s="231">
        <f t="shared" si="2"/>
        <v>128160</v>
      </c>
      <c r="M108" s="231">
        <v>0</v>
      </c>
      <c r="N108" s="231">
        <v>0</v>
      </c>
      <c r="O108" s="231">
        <v>0</v>
      </c>
      <c r="P108" s="231">
        <v>0</v>
      </c>
      <c r="Q108" s="231">
        <v>0</v>
      </c>
      <c r="R108" s="231">
        <v>0</v>
      </c>
      <c r="S108" s="231">
        <v>0</v>
      </c>
      <c r="T108" s="231">
        <v>0</v>
      </c>
      <c r="U108" s="231">
        <v>0</v>
      </c>
      <c r="V108" s="231">
        <v>0</v>
      </c>
      <c r="W108" s="231">
        <v>0</v>
      </c>
      <c r="X108" s="231">
        <v>0</v>
      </c>
      <c r="Y108" s="231">
        <v>128160</v>
      </c>
      <c r="Z108" s="231">
        <v>0</v>
      </c>
      <c r="AA108" s="231">
        <v>0</v>
      </c>
      <c r="AB108" s="231">
        <v>0</v>
      </c>
      <c r="AC108" s="231">
        <v>0</v>
      </c>
      <c r="AD108" s="336" t="s">
        <v>199</v>
      </c>
      <c r="AE108" s="336" t="s">
        <v>200</v>
      </c>
      <c r="AF108" s="336" t="s">
        <v>256</v>
      </c>
      <c r="AG108" s="231">
        <f t="shared" si="3"/>
        <v>126920</v>
      </c>
      <c r="AH108" s="231">
        <v>0</v>
      </c>
      <c r="AI108" s="231">
        <v>0</v>
      </c>
      <c r="AJ108" s="231">
        <v>0</v>
      </c>
      <c r="AK108" s="231">
        <v>0</v>
      </c>
      <c r="AL108" s="231">
        <v>0</v>
      </c>
      <c r="AM108" s="231">
        <v>0</v>
      </c>
      <c r="AN108" s="231">
        <v>0</v>
      </c>
      <c r="AO108" s="231">
        <v>0</v>
      </c>
      <c r="AP108" s="231">
        <v>0</v>
      </c>
      <c r="AQ108" s="231">
        <v>0</v>
      </c>
      <c r="AR108" s="231">
        <v>0</v>
      </c>
      <c r="AS108" s="231">
        <v>0</v>
      </c>
      <c r="AT108" s="231">
        <v>126920</v>
      </c>
      <c r="AU108" s="231">
        <v>0</v>
      </c>
      <c r="AV108" s="231">
        <v>0</v>
      </c>
      <c r="AW108" s="231">
        <v>0</v>
      </c>
      <c r="AX108" s="231">
        <v>0</v>
      </c>
    </row>
    <row r="109" spans="2:50" ht="63.75" x14ac:dyDescent="0.2">
      <c r="B109" s="155" t="s">
        <v>192</v>
      </c>
      <c r="C109" s="332" t="s">
        <v>42</v>
      </c>
      <c r="D109" s="162" t="s">
        <v>251</v>
      </c>
      <c r="E109" s="75" t="s">
        <v>252</v>
      </c>
      <c r="F109" s="333">
        <v>2017730010038</v>
      </c>
      <c r="G109" s="334" t="s">
        <v>253</v>
      </c>
      <c r="H109" s="335" t="s">
        <v>275</v>
      </c>
      <c r="I109" s="70" t="s">
        <v>276</v>
      </c>
      <c r="J109" s="231">
        <v>0.6</v>
      </c>
      <c r="K109" s="155" t="s">
        <v>198</v>
      </c>
      <c r="L109" s="231">
        <f t="shared" si="2"/>
        <v>70921</v>
      </c>
      <c r="M109" s="231">
        <v>0</v>
      </c>
      <c r="N109" s="231">
        <v>0</v>
      </c>
      <c r="O109" s="231">
        <v>0</v>
      </c>
      <c r="P109" s="231">
        <v>0</v>
      </c>
      <c r="Q109" s="231">
        <v>0</v>
      </c>
      <c r="R109" s="231">
        <v>70921</v>
      </c>
      <c r="S109" s="231">
        <v>0</v>
      </c>
      <c r="T109" s="231">
        <v>0</v>
      </c>
      <c r="U109" s="231">
        <v>0</v>
      </c>
      <c r="V109" s="231">
        <v>0</v>
      </c>
      <c r="W109" s="231">
        <v>0</v>
      </c>
      <c r="X109" s="231">
        <v>0</v>
      </c>
      <c r="Y109" s="231">
        <v>0</v>
      </c>
      <c r="Z109" s="231">
        <v>0</v>
      </c>
      <c r="AA109" s="231">
        <v>0</v>
      </c>
      <c r="AB109" s="231">
        <v>0</v>
      </c>
      <c r="AC109" s="231">
        <v>0</v>
      </c>
      <c r="AD109" s="336" t="s">
        <v>199</v>
      </c>
      <c r="AE109" s="336" t="s">
        <v>200</v>
      </c>
      <c r="AF109" s="336" t="s">
        <v>256</v>
      </c>
      <c r="AG109" s="231">
        <f t="shared" si="3"/>
        <v>68534</v>
      </c>
      <c r="AH109" s="231">
        <v>0</v>
      </c>
      <c r="AI109" s="231">
        <v>0</v>
      </c>
      <c r="AJ109" s="231">
        <v>0</v>
      </c>
      <c r="AK109" s="231">
        <v>0</v>
      </c>
      <c r="AL109" s="231">
        <v>0</v>
      </c>
      <c r="AM109" s="231">
        <v>68534</v>
      </c>
      <c r="AN109" s="231">
        <v>0</v>
      </c>
      <c r="AO109" s="231">
        <v>0</v>
      </c>
      <c r="AP109" s="231">
        <v>0</v>
      </c>
      <c r="AQ109" s="231">
        <v>0</v>
      </c>
      <c r="AR109" s="231">
        <v>0</v>
      </c>
      <c r="AS109" s="231">
        <v>0</v>
      </c>
      <c r="AT109" s="231">
        <v>0</v>
      </c>
      <c r="AU109" s="231">
        <v>0</v>
      </c>
      <c r="AV109" s="231">
        <v>0</v>
      </c>
      <c r="AW109" s="231">
        <v>0</v>
      </c>
      <c r="AX109" s="231">
        <v>0</v>
      </c>
    </row>
    <row r="110" spans="2:50" ht="63.75" x14ac:dyDescent="0.2">
      <c r="B110" s="155" t="s">
        <v>192</v>
      </c>
      <c r="C110" s="332" t="s">
        <v>42</v>
      </c>
      <c r="D110" s="162" t="s">
        <v>251</v>
      </c>
      <c r="E110" s="75" t="s">
        <v>252</v>
      </c>
      <c r="F110" s="333">
        <v>2017730010038</v>
      </c>
      <c r="G110" s="334" t="s">
        <v>253</v>
      </c>
      <c r="H110" s="335" t="s">
        <v>277</v>
      </c>
      <c r="I110" s="70" t="s">
        <v>278</v>
      </c>
      <c r="J110" s="231">
        <v>0.5</v>
      </c>
      <c r="K110" s="155" t="s">
        <v>198</v>
      </c>
      <c r="L110" s="231">
        <f t="shared" si="2"/>
        <v>50413</v>
      </c>
      <c r="M110" s="231">
        <v>0</v>
      </c>
      <c r="N110" s="231">
        <v>0</v>
      </c>
      <c r="O110" s="231">
        <v>0</v>
      </c>
      <c r="P110" s="231">
        <v>0</v>
      </c>
      <c r="Q110" s="231">
        <v>0</v>
      </c>
      <c r="R110" s="231">
        <v>50413</v>
      </c>
      <c r="S110" s="231">
        <v>0</v>
      </c>
      <c r="T110" s="231">
        <v>0</v>
      </c>
      <c r="U110" s="231">
        <v>0</v>
      </c>
      <c r="V110" s="231">
        <v>0</v>
      </c>
      <c r="W110" s="231">
        <v>0</v>
      </c>
      <c r="X110" s="231">
        <v>0</v>
      </c>
      <c r="Y110" s="231">
        <v>0</v>
      </c>
      <c r="Z110" s="231">
        <v>0</v>
      </c>
      <c r="AA110" s="231">
        <v>0</v>
      </c>
      <c r="AB110" s="231">
        <v>0</v>
      </c>
      <c r="AC110" s="231">
        <v>0</v>
      </c>
      <c r="AD110" s="336" t="s">
        <v>199</v>
      </c>
      <c r="AE110" s="336" t="s">
        <v>200</v>
      </c>
      <c r="AF110" s="336" t="s">
        <v>256</v>
      </c>
      <c r="AG110" s="231">
        <f t="shared" si="3"/>
        <v>40800</v>
      </c>
      <c r="AH110" s="231">
        <v>0</v>
      </c>
      <c r="AI110" s="231">
        <v>0</v>
      </c>
      <c r="AJ110" s="231">
        <v>0</v>
      </c>
      <c r="AK110" s="231">
        <v>0</v>
      </c>
      <c r="AL110" s="231">
        <v>0</v>
      </c>
      <c r="AM110" s="231">
        <v>40800</v>
      </c>
      <c r="AN110" s="231">
        <v>0</v>
      </c>
      <c r="AO110" s="231">
        <v>0</v>
      </c>
      <c r="AP110" s="231">
        <v>0</v>
      </c>
      <c r="AQ110" s="231">
        <v>0</v>
      </c>
      <c r="AR110" s="231">
        <v>0</v>
      </c>
      <c r="AS110" s="231">
        <v>0</v>
      </c>
      <c r="AT110" s="231">
        <v>0</v>
      </c>
      <c r="AU110" s="231">
        <v>0</v>
      </c>
      <c r="AV110" s="231">
        <v>0</v>
      </c>
      <c r="AW110" s="231">
        <v>0</v>
      </c>
      <c r="AX110" s="231">
        <v>0</v>
      </c>
    </row>
    <row r="111" spans="2:50" ht="63.75" x14ac:dyDescent="0.2">
      <c r="B111" s="155" t="s">
        <v>192</v>
      </c>
      <c r="C111" s="332" t="s">
        <v>42</v>
      </c>
      <c r="D111" s="162" t="s">
        <v>251</v>
      </c>
      <c r="E111" s="75" t="s">
        <v>252</v>
      </c>
      <c r="F111" s="333">
        <v>2017730010038</v>
      </c>
      <c r="G111" s="334" t="s">
        <v>253</v>
      </c>
      <c r="H111" s="335" t="s">
        <v>279</v>
      </c>
      <c r="I111" s="70" t="s">
        <v>280</v>
      </c>
      <c r="J111" s="231">
        <v>1</v>
      </c>
      <c r="K111" s="155" t="s">
        <v>198</v>
      </c>
      <c r="L111" s="231">
        <f t="shared" si="2"/>
        <v>26400</v>
      </c>
      <c r="M111" s="231">
        <v>0</v>
      </c>
      <c r="N111" s="231">
        <v>0</v>
      </c>
      <c r="O111" s="231">
        <v>0</v>
      </c>
      <c r="P111" s="231">
        <v>0</v>
      </c>
      <c r="Q111" s="231">
        <v>0</v>
      </c>
      <c r="R111" s="231">
        <v>0</v>
      </c>
      <c r="S111" s="231">
        <v>0</v>
      </c>
      <c r="T111" s="231">
        <v>0</v>
      </c>
      <c r="U111" s="231">
        <v>0</v>
      </c>
      <c r="V111" s="231">
        <v>0</v>
      </c>
      <c r="W111" s="231">
        <v>0</v>
      </c>
      <c r="X111" s="231">
        <v>0</v>
      </c>
      <c r="Y111" s="231">
        <v>26400</v>
      </c>
      <c r="Z111" s="231">
        <v>0</v>
      </c>
      <c r="AA111" s="231">
        <v>0</v>
      </c>
      <c r="AB111" s="231">
        <v>0</v>
      </c>
      <c r="AC111" s="231">
        <v>0</v>
      </c>
      <c r="AD111" s="336" t="s">
        <v>199</v>
      </c>
      <c r="AE111" s="336" t="s">
        <v>200</v>
      </c>
      <c r="AF111" s="336" t="s">
        <v>256</v>
      </c>
      <c r="AG111" s="231">
        <f t="shared" si="3"/>
        <v>19200</v>
      </c>
      <c r="AH111" s="231">
        <v>0</v>
      </c>
      <c r="AI111" s="231">
        <v>0</v>
      </c>
      <c r="AJ111" s="231">
        <v>0</v>
      </c>
      <c r="AK111" s="231">
        <v>0</v>
      </c>
      <c r="AL111" s="231">
        <v>0</v>
      </c>
      <c r="AM111" s="231">
        <v>0</v>
      </c>
      <c r="AN111" s="231">
        <v>0</v>
      </c>
      <c r="AO111" s="231">
        <v>0</v>
      </c>
      <c r="AP111" s="231">
        <v>0</v>
      </c>
      <c r="AQ111" s="231">
        <v>0</v>
      </c>
      <c r="AR111" s="231">
        <v>0</v>
      </c>
      <c r="AS111" s="231">
        <v>0</v>
      </c>
      <c r="AT111" s="231">
        <v>19200</v>
      </c>
      <c r="AU111" s="231">
        <v>0</v>
      </c>
      <c r="AV111" s="231">
        <v>0</v>
      </c>
      <c r="AW111" s="231">
        <v>0</v>
      </c>
      <c r="AX111" s="231">
        <v>0</v>
      </c>
    </row>
    <row r="112" spans="2:50" ht="63.75" x14ac:dyDescent="0.2">
      <c r="B112" s="155" t="s">
        <v>192</v>
      </c>
      <c r="C112" s="332" t="s">
        <v>42</v>
      </c>
      <c r="D112" s="162" t="s">
        <v>281</v>
      </c>
      <c r="E112" s="75" t="s">
        <v>282</v>
      </c>
      <c r="F112" s="333">
        <v>2017730010059</v>
      </c>
      <c r="G112" s="334" t="s">
        <v>283</v>
      </c>
      <c r="H112" s="335" t="s">
        <v>284</v>
      </c>
      <c r="I112" s="70" t="s">
        <v>285</v>
      </c>
      <c r="J112" s="231">
        <v>0</v>
      </c>
      <c r="K112" s="155" t="s">
        <v>198</v>
      </c>
      <c r="L112" s="231">
        <f t="shared" si="2"/>
        <v>0</v>
      </c>
      <c r="M112" s="231">
        <v>0</v>
      </c>
      <c r="N112" s="231">
        <v>0</v>
      </c>
      <c r="O112" s="231">
        <v>0</v>
      </c>
      <c r="P112" s="231">
        <v>0</v>
      </c>
      <c r="Q112" s="231">
        <v>0</v>
      </c>
      <c r="R112" s="231">
        <v>0</v>
      </c>
      <c r="S112" s="231">
        <v>0</v>
      </c>
      <c r="T112" s="231">
        <v>0</v>
      </c>
      <c r="U112" s="231">
        <v>0</v>
      </c>
      <c r="V112" s="231">
        <v>0</v>
      </c>
      <c r="W112" s="231">
        <v>0</v>
      </c>
      <c r="X112" s="231">
        <v>0</v>
      </c>
      <c r="Y112" s="231">
        <v>0</v>
      </c>
      <c r="Z112" s="231">
        <v>0</v>
      </c>
      <c r="AA112" s="231">
        <v>0</v>
      </c>
      <c r="AB112" s="231">
        <v>0</v>
      </c>
      <c r="AC112" s="231">
        <v>0</v>
      </c>
      <c r="AD112" s="336" t="s">
        <v>199</v>
      </c>
      <c r="AE112" s="336" t="s">
        <v>200</v>
      </c>
      <c r="AF112" s="336" t="s">
        <v>201</v>
      </c>
      <c r="AG112" s="231">
        <f t="shared" si="3"/>
        <v>0</v>
      </c>
      <c r="AH112" s="231">
        <v>0</v>
      </c>
      <c r="AI112" s="231">
        <v>0</v>
      </c>
      <c r="AJ112" s="231">
        <v>0</v>
      </c>
      <c r="AK112" s="231">
        <v>0</v>
      </c>
      <c r="AL112" s="231">
        <v>0</v>
      </c>
      <c r="AM112" s="231">
        <v>0</v>
      </c>
      <c r="AN112" s="231">
        <v>0</v>
      </c>
      <c r="AO112" s="231">
        <v>0</v>
      </c>
      <c r="AP112" s="231">
        <v>0</v>
      </c>
      <c r="AQ112" s="231">
        <v>0</v>
      </c>
      <c r="AR112" s="231">
        <v>0</v>
      </c>
      <c r="AS112" s="231">
        <v>0</v>
      </c>
      <c r="AT112" s="231">
        <v>0</v>
      </c>
      <c r="AU112" s="231">
        <v>0</v>
      </c>
      <c r="AV112" s="231">
        <v>0</v>
      </c>
      <c r="AW112" s="231">
        <v>0</v>
      </c>
      <c r="AX112" s="231">
        <v>0</v>
      </c>
    </row>
    <row r="113" spans="2:50" ht="63.75" x14ac:dyDescent="0.2">
      <c r="B113" s="155" t="s">
        <v>192</v>
      </c>
      <c r="C113" s="332" t="s">
        <v>42</v>
      </c>
      <c r="D113" s="162" t="s">
        <v>281</v>
      </c>
      <c r="E113" s="75" t="s">
        <v>282</v>
      </c>
      <c r="F113" s="333">
        <v>2017730010059</v>
      </c>
      <c r="G113" s="334" t="s">
        <v>283</v>
      </c>
      <c r="H113" s="335" t="s">
        <v>286</v>
      </c>
      <c r="I113" s="70" t="s">
        <v>287</v>
      </c>
      <c r="J113" s="231">
        <v>1</v>
      </c>
      <c r="K113" s="155" t="s">
        <v>198</v>
      </c>
      <c r="L113" s="231">
        <f t="shared" si="2"/>
        <v>120600</v>
      </c>
      <c r="M113" s="231">
        <v>0</v>
      </c>
      <c r="N113" s="231">
        <v>0</v>
      </c>
      <c r="O113" s="231">
        <v>0</v>
      </c>
      <c r="P113" s="231">
        <v>0</v>
      </c>
      <c r="Q113" s="231">
        <v>0</v>
      </c>
      <c r="R113" s="231">
        <v>108850</v>
      </c>
      <c r="S113" s="231">
        <v>0</v>
      </c>
      <c r="T113" s="231">
        <v>0</v>
      </c>
      <c r="U113" s="231">
        <v>0</v>
      </c>
      <c r="V113" s="231">
        <v>0</v>
      </c>
      <c r="W113" s="231">
        <v>0</v>
      </c>
      <c r="X113" s="231">
        <v>0</v>
      </c>
      <c r="Y113" s="231">
        <v>11750</v>
      </c>
      <c r="Z113" s="231">
        <v>0</v>
      </c>
      <c r="AA113" s="231">
        <v>0</v>
      </c>
      <c r="AB113" s="231">
        <v>0</v>
      </c>
      <c r="AC113" s="231">
        <v>0</v>
      </c>
      <c r="AD113" s="336" t="s">
        <v>199</v>
      </c>
      <c r="AE113" s="336" t="s">
        <v>200</v>
      </c>
      <c r="AF113" s="336" t="s">
        <v>201</v>
      </c>
      <c r="AG113" s="231">
        <f t="shared" si="3"/>
        <v>53000</v>
      </c>
      <c r="AH113" s="231">
        <v>0</v>
      </c>
      <c r="AI113" s="231">
        <v>0</v>
      </c>
      <c r="AJ113" s="231">
        <v>0</v>
      </c>
      <c r="AK113" s="231">
        <v>0</v>
      </c>
      <c r="AL113" s="231">
        <v>0</v>
      </c>
      <c r="AM113" s="231">
        <v>41250</v>
      </c>
      <c r="AN113" s="231">
        <v>0</v>
      </c>
      <c r="AO113" s="231">
        <v>0</v>
      </c>
      <c r="AP113" s="231">
        <v>0</v>
      </c>
      <c r="AQ113" s="231">
        <v>0</v>
      </c>
      <c r="AR113" s="231">
        <v>0</v>
      </c>
      <c r="AS113" s="231">
        <v>0</v>
      </c>
      <c r="AT113" s="231">
        <v>11750</v>
      </c>
      <c r="AU113" s="231">
        <v>0</v>
      </c>
      <c r="AV113" s="231">
        <v>0</v>
      </c>
      <c r="AW113" s="231">
        <v>0</v>
      </c>
      <c r="AX113" s="231">
        <v>0</v>
      </c>
    </row>
    <row r="114" spans="2:50" ht="63.75" x14ac:dyDescent="0.2">
      <c r="B114" s="155" t="s">
        <v>192</v>
      </c>
      <c r="C114" s="332" t="s">
        <v>42</v>
      </c>
      <c r="D114" s="162" t="s">
        <v>281</v>
      </c>
      <c r="E114" s="75" t="s">
        <v>282</v>
      </c>
      <c r="F114" s="333">
        <v>2017730010059</v>
      </c>
      <c r="G114" s="334" t="s">
        <v>283</v>
      </c>
      <c r="H114" s="335" t="s">
        <v>288</v>
      </c>
      <c r="I114" s="70" t="s">
        <v>289</v>
      </c>
      <c r="J114" s="231">
        <v>1</v>
      </c>
      <c r="K114" s="155" t="s">
        <v>198</v>
      </c>
      <c r="L114" s="231">
        <f t="shared" si="2"/>
        <v>120600</v>
      </c>
      <c r="M114" s="231">
        <v>0</v>
      </c>
      <c r="N114" s="231">
        <v>0</v>
      </c>
      <c r="O114" s="231">
        <v>0</v>
      </c>
      <c r="P114" s="231">
        <v>0</v>
      </c>
      <c r="Q114" s="231">
        <v>0</v>
      </c>
      <c r="R114" s="231">
        <v>108850</v>
      </c>
      <c r="S114" s="231">
        <v>0</v>
      </c>
      <c r="T114" s="231">
        <v>0</v>
      </c>
      <c r="U114" s="231">
        <v>0</v>
      </c>
      <c r="V114" s="231">
        <v>0</v>
      </c>
      <c r="W114" s="231">
        <v>0</v>
      </c>
      <c r="X114" s="231">
        <v>0</v>
      </c>
      <c r="Y114" s="231">
        <v>11750</v>
      </c>
      <c r="Z114" s="231">
        <v>0</v>
      </c>
      <c r="AA114" s="231">
        <v>0</v>
      </c>
      <c r="AB114" s="231">
        <v>0</v>
      </c>
      <c r="AC114" s="231">
        <v>0</v>
      </c>
      <c r="AD114" s="336" t="s">
        <v>199</v>
      </c>
      <c r="AE114" s="336" t="s">
        <v>200</v>
      </c>
      <c r="AF114" s="336" t="s">
        <v>201</v>
      </c>
      <c r="AG114" s="231">
        <f t="shared" si="3"/>
        <v>53000</v>
      </c>
      <c r="AH114" s="231">
        <v>0</v>
      </c>
      <c r="AI114" s="231">
        <v>0</v>
      </c>
      <c r="AJ114" s="231">
        <v>0</v>
      </c>
      <c r="AK114" s="231">
        <v>0</v>
      </c>
      <c r="AL114" s="231">
        <v>0</v>
      </c>
      <c r="AM114" s="231">
        <v>41250</v>
      </c>
      <c r="AN114" s="231">
        <v>0</v>
      </c>
      <c r="AO114" s="231">
        <v>0</v>
      </c>
      <c r="AP114" s="231">
        <v>0</v>
      </c>
      <c r="AQ114" s="231">
        <v>0</v>
      </c>
      <c r="AR114" s="231">
        <v>0</v>
      </c>
      <c r="AS114" s="231">
        <v>0</v>
      </c>
      <c r="AT114" s="231">
        <v>11750</v>
      </c>
      <c r="AU114" s="231">
        <v>0</v>
      </c>
      <c r="AV114" s="231">
        <v>0</v>
      </c>
      <c r="AW114" s="231">
        <v>0</v>
      </c>
      <c r="AX114" s="231">
        <v>0</v>
      </c>
    </row>
    <row r="115" spans="2:50" ht="63.75" x14ac:dyDescent="0.2">
      <c r="B115" s="155" t="s">
        <v>192</v>
      </c>
      <c r="C115" s="332" t="s">
        <v>42</v>
      </c>
      <c r="D115" s="162" t="s">
        <v>281</v>
      </c>
      <c r="E115" s="75" t="s">
        <v>282</v>
      </c>
      <c r="F115" s="333">
        <v>2017730010059</v>
      </c>
      <c r="G115" s="334" t="s">
        <v>283</v>
      </c>
      <c r="H115" s="335" t="s">
        <v>290</v>
      </c>
      <c r="I115" s="70" t="s">
        <v>291</v>
      </c>
      <c r="J115" s="231">
        <v>4</v>
      </c>
      <c r="K115" s="155" t="s">
        <v>198</v>
      </c>
      <c r="L115" s="231">
        <f t="shared" si="2"/>
        <v>34453</v>
      </c>
      <c r="M115" s="231">
        <v>0</v>
      </c>
      <c r="N115" s="231">
        <v>0</v>
      </c>
      <c r="O115" s="231">
        <v>0</v>
      </c>
      <c r="P115" s="231">
        <v>0</v>
      </c>
      <c r="Q115" s="231">
        <v>0</v>
      </c>
      <c r="R115" s="231">
        <v>34453</v>
      </c>
      <c r="S115" s="231">
        <v>0</v>
      </c>
      <c r="T115" s="231">
        <v>0</v>
      </c>
      <c r="U115" s="231">
        <v>0</v>
      </c>
      <c r="V115" s="231">
        <v>0</v>
      </c>
      <c r="W115" s="231">
        <v>0</v>
      </c>
      <c r="X115" s="231">
        <v>0</v>
      </c>
      <c r="Y115" s="231">
        <v>0</v>
      </c>
      <c r="Z115" s="231">
        <v>0</v>
      </c>
      <c r="AA115" s="231">
        <v>0</v>
      </c>
      <c r="AB115" s="231">
        <v>0</v>
      </c>
      <c r="AC115" s="231">
        <v>0</v>
      </c>
      <c r="AD115" s="336" t="s">
        <v>199</v>
      </c>
      <c r="AE115" s="336" t="s">
        <v>200</v>
      </c>
      <c r="AF115" s="336" t="s">
        <v>201</v>
      </c>
      <c r="AG115" s="231">
        <f t="shared" si="3"/>
        <v>27200</v>
      </c>
      <c r="AH115" s="231">
        <v>0</v>
      </c>
      <c r="AI115" s="231">
        <v>0</v>
      </c>
      <c r="AJ115" s="231">
        <v>0</v>
      </c>
      <c r="AK115" s="231">
        <v>0</v>
      </c>
      <c r="AL115" s="231">
        <v>0</v>
      </c>
      <c r="AM115" s="231">
        <v>27200</v>
      </c>
      <c r="AN115" s="231">
        <v>0</v>
      </c>
      <c r="AO115" s="231">
        <v>0</v>
      </c>
      <c r="AP115" s="231">
        <v>0</v>
      </c>
      <c r="AQ115" s="231">
        <v>0</v>
      </c>
      <c r="AR115" s="231">
        <v>0</v>
      </c>
      <c r="AS115" s="231">
        <v>0</v>
      </c>
      <c r="AT115" s="231">
        <v>0</v>
      </c>
      <c r="AU115" s="231">
        <v>0</v>
      </c>
      <c r="AV115" s="231">
        <v>0</v>
      </c>
      <c r="AW115" s="231">
        <v>0</v>
      </c>
      <c r="AX115" s="231">
        <v>0</v>
      </c>
    </row>
    <row r="116" spans="2:50" ht="63.75" x14ac:dyDescent="0.2">
      <c r="B116" s="155" t="s">
        <v>192</v>
      </c>
      <c r="C116" s="332" t="s">
        <v>42</v>
      </c>
      <c r="D116" s="162" t="s">
        <v>281</v>
      </c>
      <c r="E116" s="75" t="s">
        <v>282</v>
      </c>
      <c r="F116" s="333">
        <v>2017730010059</v>
      </c>
      <c r="G116" s="334" t="s">
        <v>283</v>
      </c>
      <c r="H116" s="335" t="s">
        <v>292</v>
      </c>
      <c r="I116" s="70" t="s">
        <v>293</v>
      </c>
      <c r="J116" s="231">
        <v>1</v>
      </c>
      <c r="K116" s="155" t="s">
        <v>198</v>
      </c>
      <c r="L116" s="231">
        <f t="shared" si="2"/>
        <v>813929</v>
      </c>
      <c r="M116" s="231">
        <v>0</v>
      </c>
      <c r="N116" s="231">
        <v>0</v>
      </c>
      <c r="O116" s="231">
        <v>0</v>
      </c>
      <c r="P116" s="231">
        <v>0</v>
      </c>
      <c r="Q116" s="231">
        <v>0</v>
      </c>
      <c r="R116" s="231">
        <v>748029</v>
      </c>
      <c r="S116" s="231">
        <v>0</v>
      </c>
      <c r="T116" s="231">
        <v>0</v>
      </c>
      <c r="U116" s="231">
        <v>0</v>
      </c>
      <c r="V116" s="231">
        <v>0</v>
      </c>
      <c r="W116" s="231">
        <v>0</v>
      </c>
      <c r="X116" s="231">
        <v>0</v>
      </c>
      <c r="Y116" s="231">
        <v>65900</v>
      </c>
      <c r="Z116" s="231">
        <v>0</v>
      </c>
      <c r="AA116" s="231">
        <v>0</v>
      </c>
      <c r="AB116" s="231">
        <v>0</v>
      </c>
      <c r="AC116" s="231">
        <v>0</v>
      </c>
      <c r="AD116" s="336" t="s">
        <v>199</v>
      </c>
      <c r="AE116" s="336" t="s">
        <v>200</v>
      </c>
      <c r="AF116" s="336" t="s">
        <v>256</v>
      </c>
      <c r="AG116" s="231">
        <f t="shared" si="3"/>
        <v>864323</v>
      </c>
      <c r="AH116" s="231">
        <v>0</v>
      </c>
      <c r="AI116" s="231">
        <v>0</v>
      </c>
      <c r="AJ116" s="231">
        <v>0</v>
      </c>
      <c r="AK116" s="231">
        <v>0</v>
      </c>
      <c r="AL116" s="231">
        <v>0</v>
      </c>
      <c r="AM116" s="231">
        <v>802223</v>
      </c>
      <c r="AN116" s="231">
        <v>0</v>
      </c>
      <c r="AO116" s="231">
        <v>0</v>
      </c>
      <c r="AP116" s="231">
        <v>0</v>
      </c>
      <c r="AQ116" s="231">
        <v>0</v>
      </c>
      <c r="AR116" s="231">
        <v>0</v>
      </c>
      <c r="AS116" s="231">
        <v>0</v>
      </c>
      <c r="AT116" s="231">
        <v>62100</v>
      </c>
      <c r="AU116" s="231">
        <v>0</v>
      </c>
      <c r="AV116" s="231">
        <v>0</v>
      </c>
      <c r="AW116" s="231">
        <v>0</v>
      </c>
      <c r="AX116" s="231">
        <v>0</v>
      </c>
    </row>
    <row r="117" spans="2:50" ht="89.25" x14ac:dyDescent="0.2">
      <c r="B117" s="155" t="s">
        <v>192</v>
      </c>
      <c r="C117" s="332" t="s">
        <v>42</v>
      </c>
      <c r="D117" s="162" t="s">
        <v>281</v>
      </c>
      <c r="E117" s="75" t="s">
        <v>282</v>
      </c>
      <c r="F117" s="333">
        <v>2017730010059</v>
      </c>
      <c r="G117" s="334" t="s">
        <v>283</v>
      </c>
      <c r="H117" s="335" t="s">
        <v>294</v>
      </c>
      <c r="I117" s="70" t="s">
        <v>295</v>
      </c>
      <c r="J117" s="231">
        <v>0.8</v>
      </c>
      <c r="K117" s="155" t="s">
        <v>198</v>
      </c>
      <c r="L117" s="231">
        <f t="shared" si="2"/>
        <v>173425</v>
      </c>
      <c r="M117" s="231">
        <v>0</v>
      </c>
      <c r="N117" s="231">
        <v>0</v>
      </c>
      <c r="O117" s="231">
        <v>0</v>
      </c>
      <c r="P117" s="231">
        <v>0</v>
      </c>
      <c r="Q117" s="231">
        <v>0</v>
      </c>
      <c r="R117" s="231">
        <v>173425</v>
      </c>
      <c r="S117" s="231">
        <v>0</v>
      </c>
      <c r="T117" s="231">
        <v>0</v>
      </c>
      <c r="U117" s="231">
        <v>0</v>
      </c>
      <c r="V117" s="231">
        <v>0</v>
      </c>
      <c r="W117" s="231">
        <v>0</v>
      </c>
      <c r="X117" s="231">
        <v>0</v>
      </c>
      <c r="Y117" s="231">
        <v>0</v>
      </c>
      <c r="Z117" s="231">
        <v>0</v>
      </c>
      <c r="AA117" s="231">
        <v>0</v>
      </c>
      <c r="AB117" s="231">
        <v>0</v>
      </c>
      <c r="AC117" s="231">
        <v>0</v>
      </c>
      <c r="AD117" s="336" t="s">
        <v>199</v>
      </c>
      <c r="AE117" s="336" t="s">
        <v>200</v>
      </c>
      <c r="AF117" s="336" t="s">
        <v>256</v>
      </c>
      <c r="AG117" s="231">
        <f t="shared" si="3"/>
        <v>141246</v>
      </c>
      <c r="AH117" s="231">
        <v>0</v>
      </c>
      <c r="AI117" s="231">
        <v>0</v>
      </c>
      <c r="AJ117" s="231">
        <v>0</v>
      </c>
      <c r="AK117" s="231">
        <v>0</v>
      </c>
      <c r="AL117" s="231">
        <v>0</v>
      </c>
      <c r="AM117" s="231">
        <v>141246</v>
      </c>
      <c r="AN117" s="231">
        <v>0</v>
      </c>
      <c r="AO117" s="231">
        <v>0</v>
      </c>
      <c r="AP117" s="231">
        <v>0</v>
      </c>
      <c r="AQ117" s="231">
        <v>0</v>
      </c>
      <c r="AR117" s="231">
        <v>0</v>
      </c>
      <c r="AS117" s="231">
        <v>0</v>
      </c>
      <c r="AT117" s="231">
        <v>0</v>
      </c>
      <c r="AU117" s="231">
        <v>0</v>
      </c>
      <c r="AV117" s="231">
        <v>0</v>
      </c>
      <c r="AW117" s="231">
        <v>0</v>
      </c>
      <c r="AX117" s="231">
        <v>0</v>
      </c>
    </row>
    <row r="118" spans="2:50" ht="63.75" x14ac:dyDescent="0.2">
      <c r="B118" s="155" t="s">
        <v>192</v>
      </c>
      <c r="C118" s="332" t="s">
        <v>42</v>
      </c>
      <c r="D118" s="162" t="s">
        <v>281</v>
      </c>
      <c r="E118" s="75" t="s">
        <v>282</v>
      </c>
      <c r="F118" s="333">
        <v>2017730010059</v>
      </c>
      <c r="G118" s="334" t="s">
        <v>283</v>
      </c>
      <c r="H118" s="335" t="s">
        <v>296</v>
      </c>
      <c r="I118" s="70" t="s">
        <v>297</v>
      </c>
      <c r="J118" s="231">
        <v>17</v>
      </c>
      <c r="K118" s="155" t="s">
        <v>198</v>
      </c>
      <c r="L118" s="231">
        <f t="shared" si="2"/>
        <v>166774</v>
      </c>
      <c r="M118" s="231">
        <v>0</v>
      </c>
      <c r="N118" s="231">
        <v>0</v>
      </c>
      <c r="O118" s="231">
        <v>0</v>
      </c>
      <c r="P118" s="231">
        <v>0</v>
      </c>
      <c r="Q118" s="231">
        <v>0</v>
      </c>
      <c r="R118" s="231">
        <v>156474</v>
      </c>
      <c r="S118" s="231">
        <v>0</v>
      </c>
      <c r="T118" s="231">
        <v>0</v>
      </c>
      <c r="U118" s="231">
        <v>0</v>
      </c>
      <c r="V118" s="231">
        <v>0</v>
      </c>
      <c r="W118" s="231">
        <v>0</v>
      </c>
      <c r="X118" s="231">
        <v>0</v>
      </c>
      <c r="Y118" s="231">
        <v>10300</v>
      </c>
      <c r="Z118" s="231">
        <v>0</v>
      </c>
      <c r="AA118" s="231">
        <v>0</v>
      </c>
      <c r="AB118" s="231">
        <v>0</v>
      </c>
      <c r="AC118" s="231">
        <v>0</v>
      </c>
      <c r="AD118" s="336" t="s">
        <v>199</v>
      </c>
      <c r="AE118" s="336" t="s">
        <v>200</v>
      </c>
      <c r="AF118" s="336" t="s">
        <v>256</v>
      </c>
      <c r="AG118" s="231">
        <f t="shared" si="3"/>
        <v>31150</v>
      </c>
      <c r="AH118" s="231">
        <v>0</v>
      </c>
      <c r="AI118" s="231">
        <v>0</v>
      </c>
      <c r="AJ118" s="231">
        <v>0</v>
      </c>
      <c r="AK118" s="231">
        <v>0</v>
      </c>
      <c r="AL118" s="231">
        <v>0</v>
      </c>
      <c r="AM118" s="231">
        <v>31150</v>
      </c>
      <c r="AN118" s="231">
        <v>0</v>
      </c>
      <c r="AO118" s="231">
        <v>0</v>
      </c>
      <c r="AP118" s="231">
        <v>0</v>
      </c>
      <c r="AQ118" s="231">
        <v>0</v>
      </c>
      <c r="AR118" s="231">
        <v>0</v>
      </c>
      <c r="AS118" s="231">
        <v>0</v>
      </c>
      <c r="AT118" s="231">
        <v>0</v>
      </c>
      <c r="AU118" s="231">
        <v>0</v>
      </c>
      <c r="AV118" s="231">
        <v>0</v>
      </c>
      <c r="AW118" s="231">
        <v>0</v>
      </c>
      <c r="AX118" s="231">
        <v>0</v>
      </c>
    </row>
    <row r="119" spans="2:50" ht="89.25" x14ac:dyDescent="0.2">
      <c r="B119" s="155" t="s">
        <v>192</v>
      </c>
      <c r="C119" s="332" t="s">
        <v>42</v>
      </c>
      <c r="D119" s="162" t="s">
        <v>281</v>
      </c>
      <c r="E119" s="75" t="s">
        <v>282</v>
      </c>
      <c r="F119" s="333">
        <v>2017730010059</v>
      </c>
      <c r="G119" s="334" t="s">
        <v>283</v>
      </c>
      <c r="H119" s="335" t="s">
        <v>298</v>
      </c>
      <c r="I119" s="70" t="s">
        <v>299</v>
      </c>
      <c r="J119" s="231">
        <v>0.7</v>
      </c>
      <c r="K119" s="155" t="s">
        <v>198</v>
      </c>
      <c r="L119" s="231">
        <f t="shared" si="2"/>
        <v>117787</v>
      </c>
      <c r="M119" s="231">
        <v>0</v>
      </c>
      <c r="N119" s="231">
        <v>0</v>
      </c>
      <c r="O119" s="231">
        <v>0</v>
      </c>
      <c r="P119" s="231">
        <v>0</v>
      </c>
      <c r="Q119" s="231">
        <v>0</v>
      </c>
      <c r="R119" s="231">
        <v>117787</v>
      </c>
      <c r="S119" s="231">
        <v>0</v>
      </c>
      <c r="T119" s="231">
        <v>0</v>
      </c>
      <c r="U119" s="231">
        <v>0</v>
      </c>
      <c r="V119" s="231">
        <v>0</v>
      </c>
      <c r="W119" s="231">
        <v>0</v>
      </c>
      <c r="X119" s="231">
        <v>0</v>
      </c>
      <c r="Y119" s="231">
        <v>0</v>
      </c>
      <c r="Z119" s="231">
        <v>0</v>
      </c>
      <c r="AA119" s="231">
        <v>0</v>
      </c>
      <c r="AB119" s="231">
        <v>0</v>
      </c>
      <c r="AC119" s="231">
        <v>0</v>
      </c>
      <c r="AD119" s="336" t="s">
        <v>199</v>
      </c>
      <c r="AE119" s="336" t="s">
        <v>200</v>
      </c>
      <c r="AF119" s="336" t="s">
        <v>256</v>
      </c>
      <c r="AG119" s="231">
        <f t="shared" si="3"/>
        <v>97774</v>
      </c>
      <c r="AH119" s="231">
        <v>0</v>
      </c>
      <c r="AI119" s="231">
        <v>0</v>
      </c>
      <c r="AJ119" s="231">
        <v>0</v>
      </c>
      <c r="AK119" s="231">
        <v>0</v>
      </c>
      <c r="AL119" s="231">
        <v>0</v>
      </c>
      <c r="AM119" s="231">
        <v>97774</v>
      </c>
      <c r="AN119" s="231">
        <v>0</v>
      </c>
      <c r="AO119" s="231">
        <v>0</v>
      </c>
      <c r="AP119" s="231">
        <v>0</v>
      </c>
      <c r="AQ119" s="231">
        <v>0</v>
      </c>
      <c r="AR119" s="231">
        <v>0</v>
      </c>
      <c r="AS119" s="231">
        <v>0</v>
      </c>
      <c r="AT119" s="231">
        <v>0</v>
      </c>
      <c r="AU119" s="231">
        <v>0</v>
      </c>
      <c r="AV119" s="231">
        <v>0</v>
      </c>
      <c r="AW119" s="231">
        <v>0</v>
      </c>
      <c r="AX119" s="231">
        <v>0</v>
      </c>
    </row>
    <row r="120" spans="2:50" ht="63.75" x14ac:dyDescent="0.2">
      <c r="B120" s="155" t="s">
        <v>192</v>
      </c>
      <c r="C120" s="332" t="s">
        <v>42</v>
      </c>
      <c r="D120" s="162" t="s">
        <v>300</v>
      </c>
      <c r="E120" s="75" t="s">
        <v>301</v>
      </c>
      <c r="F120" s="333">
        <v>20177300100101</v>
      </c>
      <c r="G120" s="334" t="s">
        <v>302</v>
      </c>
      <c r="H120" s="335" t="s">
        <v>303</v>
      </c>
      <c r="I120" s="70" t="s">
        <v>304</v>
      </c>
      <c r="J120" s="231">
        <v>1</v>
      </c>
      <c r="K120" s="155" t="s">
        <v>198</v>
      </c>
      <c r="L120" s="231">
        <f t="shared" si="2"/>
        <v>212000</v>
      </c>
      <c r="M120" s="231">
        <v>0</v>
      </c>
      <c r="N120" s="231">
        <v>0</v>
      </c>
      <c r="O120" s="231">
        <v>0</v>
      </c>
      <c r="P120" s="231">
        <v>0</v>
      </c>
      <c r="Q120" s="231">
        <v>0</v>
      </c>
      <c r="R120" s="231">
        <v>212000</v>
      </c>
      <c r="S120" s="231">
        <v>0</v>
      </c>
      <c r="T120" s="231">
        <v>0</v>
      </c>
      <c r="U120" s="231">
        <v>0</v>
      </c>
      <c r="V120" s="231">
        <v>0</v>
      </c>
      <c r="W120" s="231">
        <v>0</v>
      </c>
      <c r="X120" s="231">
        <v>0</v>
      </c>
      <c r="Y120" s="231">
        <v>0</v>
      </c>
      <c r="Z120" s="231">
        <v>0</v>
      </c>
      <c r="AA120" s="231">
        <v>0</v>
      </c>
      <c r="AB120" s="231">
        <v>0</v>
      </c>
      <c r="AC120" s="231">
        <v>0</v>
      </c>
      <c r="AD120" s="336" t="s">
        <v>199</v>
      </c>
      <c r="AE120" s="336" t="s">
        <v>200</v>
      </c>
      <c r="AF120" s="336" t="s">
        <v>213</v>
      </c>
      <c r="AG120" s="231">
        <f t="shared" si="3"/>
        <v>108600</v>
      </c>
      <c r="AH120" s="231">
        <v>0</v>
      </c>
      <c r="AI120" s="231">
        <v>0</v>
      </c>
      <c r="AJ120" s="231">
        <v>0</v>
      </c>
      <c r="AK120" s="231">
        <v>0</v>
      </c>
      <c r="AL120" s="231">
        <v>0</v>
      </c>
      <c r="AM120" s="231">
        <v>108600</v>
      </c>
      <c r="AN120" s="231">
        <v>0</v>
      </c>
      <c r="AO120" s="231">
        <v>0</v>
      </c>
      <c r="AP120" s="231">
        <v>0</v>
      </c>
      <c r="AQ120" s="231">
        <v>0</v>
      </c>
      <c r="AR120" s="231">
        <v>0</v>
      </c>
      <c r="AS120" s="231">
        <v>0</v>
      </c>
      <c r="AT120" s="231">
        <v>0</v>
      </c>
      <c r="AU120" s="231">
        <v>0</v>
      </c>
      <c r="AV120" s="231">
        <v>0</v>
      </c>
      <c r="AW120" s="231">
        <v>0</v>
      </c>
      <c r="AX120" s="231">
        <v>0</v>
      </c>
    </row>
    <row r="121" spans="2:50" ht="89.25" x14ac:dyDescent="0.2">
      <c r="B121" s="155" t="s">
        <v>192</v>
      </c>
      <c r="C121" s="332" t="s">
        <v>42</v>
      </c>
      <c r="D121" s="162" t="s">
        <v>305</v>
      </c>
      <c r="E121" s="75" t="s">
        <v>306</v>
      </c>
      <c r="F121" s="333">
        <v>2017730010058</v>
      </c>
      <c r="G121" s="334" t="s">
        <v>307</v>
      </c>
      <c r="H121" s="335" t="s">
        <v>308</v>
      </c>
      <c r="I121" s="70" t="s">
        <v>309</v>
      </c>
      <c r="J121" s="231">
        <v>0.75</v>
      </c>
      <c r="K121" s="155" t="s">
        <v>198</v>
      </c>
      <c r="L121" s="231">
        <f t="shared" si="2"/>
        <v>35100</v>
      </c>
      <c r="M121" s="231">
        <v>0</v>
      </c>
      <c r="N121" s="231">
        <v>0</v>
      </c>
      <c r="O121" s="231">
        <v>0</v>
      </c>
      <c r="P121" s="231">
        <v>0</v>
      </c>
      <c r="Q121" s="231">
        <v>0</v>
      </c>
      <c r="R121" s="231">
        <v>24800</v>
      </c>
      <c r="S121" s="231">
        <v>0</v>
      </c>
      <c r="T121" s="231">
        <v>0</v>
      </c>
      <c r="U121" s="231">
        <v>0</v>
      </c>
      <c r="V121" s="231">
        <v>0</v>
      </c>
      <c r="W121" s="231">
        <v>0</v>
      </c>
      <c r="X121" s="231">
        <v>0</v>
      </c>
      <c r="Y121" s="231">
        <v>10300</v>
      </c>
      <c r="Z121" s="231">
        <v>0</v>
      </c>
      <c r="AA121" s="231">
        <v>0</v>
      </c>
      <c r="AB121" s="231">
        <v>0</v>
      </c>
      <c r="AC121" s="231">
        <v>0</v>
      </c>
      <c r="AD121" s="336" t="s">
        <v>199</v>
      </c>
      <c r="AE121" s="336" t="s">
        <v>200</v>
      </c>
      <c r="AF121" s="336" t="s">
        <v>229</v>
      </c>
      <c r="AG121" s="231">
        <f t="shared" si="3"/>
        <v>33000</v>
      </c>
      <c r="AH121" s="231">
        <v>0</v>
      </c>
      <c r="AI121" s="231">
        <v>0</v>
      </c>
      <c r="AJ121" s="231">
        <v>0</v>
      </c>
      <c r="AK121" s="231">
        <v>0</v>
      </c>
      <c r="AL121" s="231">
        <v>0</v>
      </c>
      <c r="AM121" s="231">
        <v>22700</v>
      </c>
      <c r="AN121" s="231">
        <v>0</v>
      </c>
      <c r="AO121" s="231">
        <v>0</v>
      </c>
      <c r="AP121" s="231">
        <v>0</v>
      </c>
      <c r="AQ121" s="231">
        <v>0</v>
      </c>
      <c r="AR121" s="231">
        <v>0</v>
      </c>
      <c r="AS121" s="231">
        <v>0</v>
      </c>
      <c r="AT121" s="231">
        <v>10300</v>
      </c>
      <c r="AU121" s="231">
        <v>0</v>
      </c>
      <c r="AV121" s="231">
        <v>0</v>
      </c>
      <c r="AW121" s="231">
        <v>0</v>
      </c>
      <c r="AX121" s="231">
        <v>0</v>
      </c>
    </row>
    <row r="122" spans="2:50" ht="89.25" x14ac:dyDescent="0.2">
      <c r="B122" s="155" t="s">
        <v>192</v>
      </c>
      <c r="C122" s="332" t="s">
        <v>42</v>
      </c>
      <c r="D122" s="162" t="s">
        <v>305</v>
      </c>
      <c r="E122" s="75" t="s">
        <v>306</v>
      </c>
      <c r="F122" s="333">
        <v>2017730010058</v>
      </c>
      <c r="G122" s="334" t="s">
        <v>307</v>
      </c>
      <c r="H122" s="335" t="s">
        <v>310</v>
      </c>
      <c r="I122" s="70" t="s">
        <v>311</v>
      </c>
      <c r="J122" s="231">
        <v>50</v>
      </c>
      <c r="K122" s="155" t="s">
        <v>198</v>
      </c>
      <c r="L122" s="231">
        <f t="shared" si="2"/>
        <v>35100</v>
      </c>
      <c r="M122" s="231">
        <v>0</v>
      </c>
      <c r="N122" s="231">
        <v>0</v>
      </c>
      <c r="O122" s="231">
        <v>0</v>
      </c>
      <c r="P122" s="231">
        <v>0</v>
      </c>
      <c r="Q122" s="231">
        <v>0</v>
      </c>
      <c r="R122" s="231">
        <v>24800</v>
      </c>
      <c r="S122" s="231">
        <v>0</v>
      </c>
      <c r="T122" s="231">
        <v>0</v>
      </c>
      <c r="U122" s="231">
        <v>0</v>
      </c>
      <c r="V122" s="231">
        <v>0</v>
      </c>
      <c r="W122" s="231">
        <v>0</v>
      </c>
      <c r="X122" s="231">
        <v>0</v>
      </c>
      <c r="Y122" s="231">
        <v>10300</v>
      </c>
      <c r="Z122" s="231">
        <v>0</v>
      </c>
      <c r="AA122" s="231">
        <v>0</v>
      </c>
      <c r="AB122" s="231">
        <v>0</v>
      </c>
      <c r="AC122" s="231">
        <v>0</v>
      </c>
      <c r="AD122" s="336" t="s">
        <v>199</v>
      </c>
      <c r="AE122" s="336" t="s">
        <v>200</v>
      </c>
      <c r="AF122" s="336" t="s">
        <v>229</v>
      </c>
      <c r="AG122" s="231">
        <f t="shared" si="3"/>
        <v>33000</v>
      </c>
      <c r="AH122" s="231">
        <v>0</v>
      </c>
      <c r="AI122" s="231">
        <v>0</v>
      </c>
      <c r="AJ122" s="231">
        <v>0</v>
      </c>
      <c r="AK122" s="231">
        <v>0</v>
      </c>
      <c r="AL122" s="231">
        <v>0</v>
      </c>
      <c r="AM122" s="231">
        <v>22700</v>
      </c>
      <c r="AN122" s="231">
        <v>0</v>
      </c>
      <c r="AO122" s="231">
        <v>0</v>
      </c>
      <c r="AP122" s="231">
        <v>0</v>
      </c>
      <c r="AQ122" s="231">
        <v>0</v>
      </c>
      <c r="AR122" s="231">
        <v>0</v>
      </c>
      <c r="AS122" s="231">
        <v>0</v>
      </c>
      <c r="AT122" s="231">
        <v>10300</v>
      </c>
      <c r="AU122" s="231">
        <v>0</v>
      </c>
      <c r="AV122" s="231">
        <v>0</v>
      </c>
      <c r="AW122" s="231">
        <v>0</v>
      </c>
      <c r="AX122" s="231">
        <v>0</v>
      </c>
    </row>
    <row r="123" spans="2:50" ht="89.25" x14ac:dyDescent="0.2">
      <c r="B123" s="155" t="s">
        <v>192</v>
      </c>
      <c r="C123" s="332" t="s">
        <v>42</v>
      </c>
      <c r="D123" s="162" t="s">
        <v>312</v>
      </c>
      <c r="E123" s="75" t="s">
        <v>313</v>
      </c>
      <c r="F123" s="333">
        <v>2017730010075</v>
      </c>
      <c r="G123" s="334" t="s">
        <v>314</v>
      </c>
      <c r="H123" s="335" t="s">
        <v>315</v>
      </c>
      <c r="I123" s="70" t="s">
        <v>316</v>
      </c>
      <c r="J123" s="231">
        <v>1</v>
      </c>
      <c r="K123" s="155" t="s">
        <v>198</v>
      </c>
      <c r="L123" s="231">
        <f t="shared" si="2"/>
        <v>18166</v>
      </c>
      <c r="M123" s="231">
        <v>0</v>
      </c>
      <c r="N123" s="231">
        <v>0</v>
      </c>
      <c r="O123" s="231">
        <v>0</v>
      </c>
      <c r="P123" s="231">
        <v>0</v>
      </c>
      <c r="Q123" s="231">
        <v>0</v>
      </c>
      <c r="R123" s="231">
        <v>18166</v>
      </c>
      <c r="S123" s="231">
        <v>0</v>
      </c>
      <c r="T123" s="231">
        <v>0</v>
      </c>
      <c r="U123" s="231">
        <v>0</v>
      </c>
      <c r="V123" s="231">
        <v>0</v>
      </c>
      <c r="W123" s="231">
        <v>0</v>
      </c>
      <c r="X123" s="231">
        <v>0</v>
      </c>
      <c r="Y123" s="231">
        <v>0</v>
      </c>
      <c r="Z123" s="231">
        <v>0</v>
      </c>
      <c r="AA123" s="231">
        <v>0</v>
      </c>
      <c r="AB123" s="231">
        <v>0</v>
      </c>
      <c r="AC123" s="231">
        <v>0</v>
      </c>
      <c r="AD123" s="336" t="s">
        <v>199</v>
      </c>
      <c r="AE123" s="336" t="s">
        <v>200</v>
      </c>
      <c r="AF123" s="336" t="s">
        <v>256</v>
      </c>
      <c r="AG123" s="231">
        <f t="shared" si="3"/>
        <v>18166</v>
      </c>
      <c r="AH123" s="231">
        <v>0</v>
      </c>
      <c r="AI123" s="231">
        <v>0</v>
      </c>
      <c r="AJ123" s="231">
        <v>0</v>
      </c>
      <c r="AK123" s="231">
        <v>0</v>
      </c>
      <c r="AL123" s="231">
        <v>0</v>
      </c>
      <c r="AM123" s="231">
        <v>18166</v>
      </c>
      <c r="AN123" s="231">
        <v>0</v>
      </c>
      <c r="AO123" s="231">
        <v>0</v>
      </c>
      <c r="AP123" s="231">
        <v>0</v>
      </c>
      <c r="AQ123" s="231">
        <v>0</v>
      </c>
      <c r="AR123" s="231">
        <v>0</v>
      </c>
      <c r="AS123" s="231">
        <v>0</v>
      </c>
      <c r="AT123" s="231">
        <v>0</v>
      </c>
      <c r="AU123" s="231">
        <v>0</v>
      </c>
      <c r="AV123" s="231">
        <v>0</v>
      </c>
      <c r="AW123" s="231">
        <v>0</v>
      </c>
      <c r="AX123" s="231">
        <v>0</v>
      </c>
    </row>
    <row r="124" spans="2:50" ht="63.75" x14ac:dyDescent="0.2">
      <c r="B124" s="155" t="s">
        <v>192</v>
      </c>
      <c r="C124" s="332" t="s">
        <v>42</v>
      </c>
      <c r="D124" s="162" t="s">
        <v>312</v>
      </c>
      <c r="E124" s="75" t="s">
        <v>313</v>
      </c>
      <c r="F124" s="333">
        <v>2017730010075</v>
      </c>
      <c r="G124" s="334" t="s">
        <v>314</v>
      </c>
      <c r="H124" s="335" t="s">
        <v>317</v>
      </c>
      <c r="I124" s="70" t="s">
        <v>318</v>
      </c>
      <c r="J124" s="231">
        <v>1</v>
      </c>
      <c r="K124" s="155" t="s">
        <v>198</v>
      </c>
      <c r="L124" s="231">
        <f t="shared" si="2"/>
        <v>40700</v>
      </c>
      <c r="M124" s="231">
        <v>0</v>
      </c>
      <c r="N124" s="231">
        <v>0</v>
      </c>
      <c r="O124" s="231">
        <v>0</v>
      </c>
      <c r="P124" s="231">
        <v>0</v>
      </c>
      <c r="Q124" s="231">
        <v>0</v>
      </c>
      <c r="R124" s="231">
        <v>40700</v>
      </c>
      <c r="S124" s="231">
        <v>0</v>
      </c>
      <c r="T124" s="231">
        <v>0</v>
      </c>
      <c r="U124" s="231">
        <v>0</v>
      </c>
      <c r="V124" s="231">
        <v>0</v>
      </c>
      <c r="W124" s="231">
        <v>0</v>
      </c>
      <c r="X124" s="231">
        <v>0</v>
      </c>
      <c r="Y124" s="231">
        <v>0</v>
      </c>
      <c r="Z124" s="231">
        <v>0</v>
      </c>
      <c r="AA124" s="231">
        <v>0</v>
      </c>
      <c r="AB124" s="231">
        <v>0</v>
      </c>
      <c r="AC124" s="231">
        <v>0</v>
      </c>
      <c r="AD124" s="336" t="s">
        <v>199</v>
      </c>
      <c r="AE124" s="336" t="s">
        <v>200</v>
      </c>
      <c r="AF124" s="336" t="s">
        <v>256</v>
      </c>
      <c r="AG124" s="231">
        <f t="shared" si="3"/>
        <v>40700</v>
      </c>
      <c r="AH124" s="231">
        <v>0</v>
      </c>
      <c r="AI124" s="231">
        <v>0</v>
      </c>
      <c r="AJ124" s="231">
        <v>0</v>
      </c>
      <c r="AK124" s="231">
        <v>0</v>
      </c>
      <c r="AL124" s="231">
        <v>0</v>
      </c>
      <c r="AM124" s="231">
        <v>40700</v>
      </c>
      <c r="AN124" s="231">
        <v>0</v>
      </c>
      <c r="AO124" s="231">
        <v>0</v>
      </c>
      <c r="AP124" s="231">
        <v>0</v>
      </c>
      <c r="AQ124" s="231">
        <v>0</v>
      </c>
      <c r="AR124" s="231">
        <v>0</v>
      </c>
      <c r="AS124" s="231">
        <v>0</v>
      </c>
      <c r="AT124" s="231">
        <v>0</v>
      </c>
      <c r="AU124" s="231">
        <v>0</v>
      </c>
      <c r="AV124" s="231">
        <v>0</v>
      </c>
      <c r="AW124" s="231">
        <v>0</v>
      </c>
      <c r="AX124" s="231">
        <v>0</v>
      </c>
    </row>
    <row r="125" spans="2:50" ht="63.75" x14ac:dyDescent="0.2">
      <c r="B125" s="155" t="s">
        <v>192</v>
      </c>
      <c r="C125" s="332" t="s">
        <v>42</v>
      </c>
      <c r="D125" s="162" t="s">
        <v>312</v>
      </c>
      <c r="E125" s="75" t="s">
        <v>313</v>
      </c>
      <c r="F125" s="333">
        <v>2017730010075</v>
      </c>
      <c r="G125" s="334" t="s">
        <v>314</v>
      </c>
      <c r="H125" s="335" t="s">
        <v>319</v>
      </c>
      <c r="I125" s="70" t="s">
        <v>320</v>
      </c>
      <c r="J125" s="231">
        <v>1</v>
      </c>
      <c r="K125" s="155" t="s">
        <v>198</v>
      </c>
      <c r="L125" s="231">
        <f t="shared" si="2"/>
        <v>83697</v>
      </c>
      <c r="M125" s="231">
        <v>0</v>
      </c>
      <c r="N125" s="231">
        <v>0</v>
      </c>
      <c r="O125" s="231">
        <v>0</v>
      </c>
      <c r="P125" s="231">
        <v>0</v>
      </c>
      <c r="Q125" s="231">
        <v>0</v>
      </c>
      <c r="R125" s="231">
        <v>63097</v>
      </c>
      <c r="S125" s="231">
        <v>0</v>
      </c>
      <c r="T125" s="231">
        <v>0</v>
      </c>
      <c r="U125" s="231">
        <v>0</v>
      </c>
      <c r="V125" s="231">
        <v>0</v>
      </c>
      <c r="W125" s="231">
        <v>0</v>
      </c>
      <c r="X125" s="231">
        <v>0</v>
      </c>
      <c r="Y125" s="231">
        <v>20600</v>
      </c>
      <c r="Z125" s="231">
        <v>0</v>
      </c>
      <c r="AA125" s="231">
        <v>0</v>
      </c>
      <c r="AB125" s="231">
        <v>0</v>
      </c>
      <c r="AC125" s="231">
        <v>0</v>
      </c>
      <c r="AD125" s="336" t="s">
        <v>199</v>
      </c>
      <c r="AE125" s="336" t="s">
        <v>200</v>
      </c>
      <c r="AF125" s="336" t="s">
        <v>256</v>
      </c>
      <c r="AG125" s="231">
        <f t="shared" si="3"/>
        <v>80751</v>
      </c>
      <c r="AH125" s="231">
        <v>0</v>
      </c>
      <c r="AI125" s="231">
        <v>0</v>
      </c>
      <c r="AJ125" s="231">
        <v>0</v>
      </c>
      <c r="AK125" s="231">
        <v>0</v>
      </c>
      <c r="AL125" s="231">
        <v>0</v>
      </c>
      <c r="AM125" s="231">
        <v>60151</v>
      </c>
      <c r="AN125" s="231">
        <v>0</v>
      </c>
      <c r="AO125" s="231">
        <v>0</v>
      </c>
      <c r="AP125" s="231">
        <v>0</v>
      </c>
      <c r="AQ125" s="231">
        <v>0</v>
      </c>
      <c r="AR125" s="231">
        <v>0</v>
      </c>
      <c r="AS125" s="231">
        <v>0</v>
      </c>
      <c r="AT125" s="231">
        <v>20600</v>
      </c>
      <c r="AU125" s="231">
        <v>0</v>
      </c>
      <c r="AV125" s="231">
        <v>0</v>
      </c>
      <c r="AW125" s="231">
        <v>0</v>
      </c>
      <c r="AX125" s="231">
        <v>0</v>
      </c>
    </row>
    <row r="126" spans="2:50" ht="63.75" x14ac:dyDescent="0.2">
      <c r="B126" s="155" t="s">
        <v>192</v>
      </c>
      <c r="C126" s="332" t="s">
        <v>42</v>
      </c>
      <c r="D126" s="162" t="s">
        <v>312</v>
      </c>
      <c r="E126" s="75" t="s">
        <v>313</v>
      </c>
      <c r="F126" s="333">
        <v>2017730010075</v>
      </c>
      <c r="G126" s="334" t="s">
        <v>314</v>
      </c>
      <c r="H126" s="335" t="s">
        <v>321</v>
      </c>
      <c r="I126" s="70" t="s">
        <v>322</v>
      </c>
      <c r="J126" s="231">
        <v>0.99739999999999995</v>
      </c>
      <c r="K126" s="155" t="s">
        <v>198</v>
      </c>
      <c r="L126" s="231">
        <f t="shared" si="2"/>
        <v>60052</v>
      </c>
      <c r="M126" s="231">
        <v>0</v>
      </c>
      <c r="N126" s="231">
        <v>0</v>
      </c>
      <c r="O126" s="231">
        <v>0</v>
      </c>
      <c r="P126" s="231">
        <v>0</v>
      </c>
      <c r="Q126" s="231">
        <v>0</v>
      </c>
      <c r="R126" s="231">
        <v>60052</v>
      </c>
      <c r="S126" s="231">
        <v>0</v>
      </c>
      <c r="T126" s="231">
        <v>0</v>
      </c>
      <c r="U126" s="231">
        <v>0</v>
      </c>
      <c r="V126" s="231">
        <v>0</v>
      </c>
      <c r="W126" s="231">
        <v>0</v>
      </c>
      <c r="X126" s="231">
        <v>0</v>
      </c>
      <c r="Y126" s="231">
        <v>0</v>
      </c>
      <c r="Z126" s="231">
        <v>0</v>
      </c>
      <c r="AA126" s="231">
        <v>0</v>
      </c>
      <c r="AB126" s="231">
        <v>0</v>
      </c>
      <c r="AC126" s="231">
        <v>0</v>
      </c>
      <c r="AD126" s="336" t="s">
        <v>199</v>
      </c>
      <c r="AE126" s="336" t="s">
        <v>200</v>
      </c>
      <c r="AF126" s="336" t="s">
        <v>256</v>
      </c>
      <c r="AG126" s="231">
        <f t="shared" si="3"/>
        <v>60050</v>
      </c>
      <c r="AH126" s="231">
        <v>0</v>
      </c>
      <c r="AI126" s="231">
        <v>0</v>
      </c>
      <c r="AJ126" s="231">
        <v>0</v>
      </c>
      <c r="AK126" s="231">
        <v>0</v>
      </c>
      <c r="AL126" s="231">
        <v>0</v>
      </c>
      <c r="AM126" s="231">
        <v>60050</v>
      </c>
      <c r="AN126" s="231">
        <v>0</v>
      </c>
      <c r="AO126" s="231">
        <v>0</v>
      </c>
      <c r="AP126" s="231">
        <v>0</v>
      </c>
      <c r="AQ126" s="231">
        <v>0</v>
      </c>
      <c r="AR126" s="231">
        <v>0</v>
      </c>
      <c r="AS126" s="231">
        <v>0</v>
      </c>
      <c r="AT126" s="231">
        <v>0</v>
      </c>
      <c r="AU126" s="231">
        <v>0</v>
      </c>
      <c r="AV126" s="231">
        <v>0</v>
      </c>
      <c r="AW126" s="231">
        <v>0</v>
      </c>
      <c r="AX126" s="231">
        <v>0</v>
      </c>
    </row>
    <row r="127" spans="2:50" ht="63.75" x14ac:dyDescent="0.2">
      <c r="B127" s="155" t="s">
        <v>192</v>
      </c>
      <c r="C127" s="332" t="s">
        <v>42</v>
      </c>
      <c r="D127" s="162" t="s">
        <v>312</v>
      </c>
      <c r="E127" s="75" t="s">
        <v>313</v>
      </c>
      <c r="F127" s="333">
        <v>2017730010075</v>
      </c>
      <c r="G127" s="334" t="s">
        <v>314</v>
      </c>
      <c r="H127" s="335" t="s">
        <v>323</v>
      </c>
      <c r="I127" s="70" t="s">
        <v>324</v>
      </c>
      <c r="J127" s="231">
        <v>1</v>
      </c>
      <c r="K127" s="155" t="s">
        <v>198</v>
      </c>
      <c r="L127" s="231">
        <f t="shared" si="2"/>
        <v>157569</v>
      </c>
      <c r="M127" s="231">
        <v>0</v>
      </c>
      <c r="N127" s="231">
        <v>0</v>
      </c>
      <c r="O127" s="231">
        <v>0</v>
      </c>
      <c r="P127" s="231">
        <v>0</v>
      </c>
      <c r="Q127" s="231">
        <v>0</v>
      </c>
      <c r="R127" s="231">
        <v>157569</v>
      </c>
      <c r="S127" s="231">
        <v>0</v>
      </c>
      <c r="T127" s="231">
        <v>0</v>
      </c>
      <c r="U127" s="231">
        <v>0</v>
      </c>
      <c r="V127" s="231">
        <v>0</v>
      </c>
      <c r="W127" s="231">
        <v>0</v>
      </c>
      <c r="X127" s="231">
        <v>0</v>
      </c>
      <c r="Y127" s="231">
        <v>0</v>
      </c>
      <c r="Z127" s="231">
        <v>0</v>
      </c>
      <c r="AA127" s="231">
        <v>0</v>
      </c>
      <c r="AB127" s="231">
        <v>0</v>
      </c>
      <c r="AC127" s="231">
        <v>0</v>
      </c>
      <c r="AD127" s="336" t="s">
        <v>199</v>
      </c>
      <c r="AE127" s="336" t="s">
        <v>200</v>
      </c>
      <c r="AF127" s="336" t="s">
        <v>256</v>
      </c>
      <c r="AG127" s="231">
        <f t="shared" si="3"/>
        <v>57800</v>
      </c>
      <c r="AH127" s="231">
        <v>0</v>
      </c>
      <c r="AI127" s="231">
        <v>0</v>
      </c>
      <c r="AJ127" s="231">
        <v>0</v>
      </c>
      <c r="AK127" s="231">
        <v>0</v>
      </c>
      <c r="AL127" s="231">
        <v>0</v>
      </c>
      <c r="AM127" s="231">
        <v>57800</v>
      </c>
      <c r="AN127" s="231">
        <v>0</v>
      </c>
      <c r="AO127" s="231">
        <v>0</v>
      </c>
      <c r="AP127" s="231">
        <v>0</v>
      </c>
      <c r="AQ127" s="231">
        <v>0</v>
      </c>
      <c r="AR127" s="231">
        <v>0</v>
      </c>
      <c r="AS127" s="231">
        <v>0</v>
      </c>
      <c r="AT127" s="231">
        <v>0</v>
      </c>
      <c r="AU127" s="231">
        <v>0</v>
      </c>
      <c r="AV127" s="231">
        <v>0</v>
      </c>
      <c r="AW127" s="231">
        <v>0</v>
      </c>
      <c r="AX127" s="231">
        <v>0</v>
      </c>
    </row>
    <row r="128" spans="2:50" ht="63.75" x14ac:dyDescent="0.2">
      <c r="B128" s="155" t="s">
        <v>192</v>
      </c>
      <c r="C128" s="332" t="s">
        <v>42</v>
      </c>
      <c r="D128" s="162" t="s">
        <v>312</v>
      </c>
      <c r="E128" s="75" t="s">
        <v>313</v>
      </c>
      <c r="F128" s="333">
        <v>2017730010075</v>
      </c>
      <c r="G128" s="334" t="s">
        <v>314</v>
      </c>
      <c r="H128" s="335" t="s">
        <v>325</v>
      </c>
      <c r="I128" s="70" t="s">
        <v>326</v>
      </c>
      <c r="J128" s="231">
        <v>0</v>
      </c>
      <c r="K128" s="155" t="s">
        <v>198</v>
      </c>
      <c r="L128" s="231">
        <f t="shared" si="2"/>
        <v>0</v>
      </c>
      <c r="M128" s="231">
        <v>0</v>
      </c>
      <c r="N128" s="231">
        <v>0</v>
      </c>
      <c r="O128" s="231">
        <v>0</v>
      </c>
      <c r="P128" s="231">
        <v>0</v>
      </c>
      <c r="Q128" s="231">
        <v>0</v>
      </c>
      <c r="R128" s="231">
        <v>0</v>
      </c>
      <c r="S128" s="231">
        <v>0</v>
      </c>
      <c r="T128" s="231">
        <v>0</v>
      </c>
      <c r="U128" s="231">
        <v>0</v>
      </c>
      <c r="V128" s="231">
        <v>0</v>
      </c>
      <c r="W128" s="231">
        <v>0</v>
      </c>
      <c r="X128" s="231">
        <v>0</v>
      </c>
      <c r="Y128" s="231">
        <v>0</v>
      </c>
      <c r="Z128" s="231">
        <v>0</v>
      </c>
      <c r="AA128" s="231">
        <v>0</v>
      </c>
      <c r="AB128" s="231">
        <v>0</v>
      </c>
      <c r="AC128" s="231">
        <v>0</v>
      </c>
      <c r="AD128" s="336" t="s">
        <v>199</v>
      </c>
      <c r="AE128" s="336" t="s">
        <v>200</v>
      </c>
      <c r="AF128" s="336" t="s">
        <v>256</v>
      </c>
      <c r="AG128" s="231">
        <f t="shared" si="3"/>
        <v>0</v>
      </c>
      <c r="AH128" s="231">
        <v>0</v>
      </c>
      <c r="AI128" s="231">
        <v>0</v>
      </c>
      <c r="AJ128" s="231">
        <v>0</v>
      </c>
      <c r="AK128" s="231">
        <v>0</v>
      </c>
      <c r="AL128" s="231">
        <v>0</v>
      </c>
      <c r="AM128" s="231">
        <v>0</v>
      </c>
      <c r="AN128" s="231">
        <v>0</v>
      </c>
      <c r="AO128" s="231">
        <v>0</v>
      </c>
      <c r="AP128" s="231">
        <v>0</v>
      </c>
      <c r="AQ128" s="231">
        <v>0</v>
      </c>
      <c r="AR128" s="231">
        <v>0</v>
      </c>
      <c r="AS128" s="231">
        <v>0</v>
      </c>
      <c r="AT128" s="231">
        <v>0</v>
      </c>
      <c r="AU128" s="231">
        <v>0</v>
      </c>
      <c r="AV128" s="231">
        <v>0</v>
      </c>
      <c r="AW128" s="231">
        <v>0</v>
      </c>
      <c r="AX128" s="231">
        <v>0</v>
      </c>
    </row>
    <row r="129" spans="2:50" ht="63.75" x14ac:dyDescent="0.2">
      <c r="B129" s="155" t="s">
        <v>192</v>
      </c>
      <c r="C129" s="332" t="s">
        <v>42</v>
      </c>
      <c r="D129" s="162" t="s">
        <v>312</v>
      </c>
      <c r="E129" s="75" t="s">
        <v>313</v>
      </c>
      <c r="F129" s="333">
        <v>2017730010075</v>
      </c>
      <c r="G129" s="334" t="s">
        <v>314</v>
      </c>
      <c r="H129" s="335" t="s">
        <v>327</v>
      </c>
      <c r="I129" s="70" t="s">
        <v>328</v>
      </c>
      <c r="J129" s="231">
        <v>1</v>
      </c>
      <c r="K129" s="155" t="s">
        <v>198</v>
      </c>
      <c r="L129" s="231">
        <f t="shared" si="2"/>
        <v>0</v>
      </c>
      <c r="M129" s="231">
        <v>0</v>
      </c>
      <c r="N129" s="231">
        <v>0</v>
      </c>
      <c r="O129" s="231">
        <v>0</v>
      </c>
      <c r="P129" s="231">
        <v>0</v>
      </c>
      <c r="Q129" s="231">
        <v>0</v>
      </c>
      <c r="R129" s="231">
        <v>0</v>
      </c>
      <c r="S129" s="231">
        <v>0</v>
      </c>
      <c r="T129" s="231">
        <v>0</v>
      </c>
      <c r="U129" s="231">
        <v>0</v>
      </c>
      <c r="V129" s="231">
        <v>0</v>
      </c>
      <c r="W129" s="231">
        <v>0</v>
      </c>
      <c r="X129" s="231">
        <v>0</v>
      </c>
      <c r="Y129" s="231">
        <v>0</v>
      </c>
      <c r="Z129" s="231">
        <v>0</v>
      </c>
      <c r="AA129" s="231">
        <v>0</v>
      </c>
      <c r="AB129" s="231">
        <v>0</v>
      </c>
      <c r="AC129" s="231">
        <v>0</v>
      </c>
      <c r="AD129" s="336" t="s">
        <v>199</v>
      </c>
      <c r="AE129" s="336" t="s">
        <v>200</v>
      </c>
      <c r="AF129" s="336" t="s">
        <v>229</v>
      </c>
      <c r="AG129" s="231">
        <f t="shared" si="3"/>
        <v>0</v>
      </c>
      <c r="AH129" s="231">
        <v>0</v>
      </c>
      <c r="AI129" s="231">
        <v>0</v>
      </c>
      <c r="AJ129" s="231">
        <v>0</v>
      </c>
      <c r="AK129" s="231">
        <v>0</v>
      </c>
      <c r="AL129" s="231">
        <v>0</v>
      </c>
      <c r="AM129" s="231">
        <v>0</v>
      </c>
      <c r="AN129" s="231">
        <v>0</v>
      </c>
      <c r="AO129" s="231">
        <v>0</v>
      </c>
      <c r="AP129" s="231">
        <v>0</v>
      </c>
      <c r="AQ129" s="231">
        <v>0</v>
      </c>
      <c r="AR129" s="231">
        <v>0</v>
      </c>
      <c r="AS129" s="231">
        <v>0</v>
      </c>
      <c r="AT129" s="231">
        <v>0</v>
      </c>
      <c r="AU129" s="231">
        <v>0</v>
      </c>
      <c r="AV129" s="231">
        <v>0</v>
      </c>
      <c r="AW129" s="231">
        <v>0</v>
      </c>
      <c r="AX129" s="231">
        <v>0</v>
      </c>
    </row>
    <row r="130" spans="2:50" ht="63.75" x14ac:dyDescent="0.2">
      <c r="B130" s="155" t="s">
        <v>192</v>
      </c>
      <c r="C130" s="332" t="s">
        <v>42</v>
      </c>
      <c r="D130" s="162" t="s">
        <v>312</v>
      </c>
      <c r="E130" s="75" t="s">
        <v>313</v>
      </c>
      <c r="F130" s="333">
        <v>2017730010075</v>
      </c>
      <c r="G130" s="334" t="s">
        <v>314</v>
      </c>
      <c r="H130" s="335" t="s">
        <v>329</v>
      </c>
      <c r="I130" s="70" t="s">
        <v>330</v>
      </c>
      <c r="J130" s="231">
        <v>1</v>
      </c>
      <c r="K130" s="155" t="s">
        <v>198</v>
      </c>
      <c r="L130" s="231">
        <f t="shared" si="2"/>
        <v>25200</v>
      </c>
      <c r="M130" s="231">
        <v>0</v>
      </c>
      <c r="N130" s="231">
        <v>0</v>
      </c>
      <c r="O130" s="231">
        <v>0</v>
      </c>
      <c r="P130" s="231">
        <v>0</v>
      </c>
      <c r="Q130" s="231">
        <v>0</v>
      </c>
      <c r="R130" s="231">
        <v>25200</v>
      </c>
      <c r="S130" s="231">
        <v>0</v>
      </c>
      <c r="T130" s="231">
        <v>0</v>
      </c>
      <c r="U130" s="231">
        <v>0</v>
      </c>
      <c r="V130" s="231">
        <v>0</v>
      </c>
      <c r="W130" s="231">
        <v>0</v>
      </c>
      <c r="X130" s="231">
        <v>0</v>
      </c>
      <c r="Y130" s="231">
        <v>0</v>
      </c>
      <c r="Z130" s="231">
        <v>0</v>
      </c>
      <c r="AA130" s="231">
        <v>0</v>
      </c>
      <c r="AB130" s="231">
        <v>0</v>
      </c>
      <c r="AC130" s="231">
        <v>0</v>
      </c>
      <c r="AD130" s="336" t="s">
        <v>199</v>
      </c>
      <c r="AE130" s="336" t="s">
        <v>200</v>
      </c>
      <c r="AF130" s="336" t="s">
        <v>229</v>
      </c>
      <c r="AG130" s="231">
        <f t="shared" si="3"/>
        <v>25200</v>
      </c>
      <c r="AH130" s="231">
        <v>0</v>
      </c>
      <c r="AI130" s="231">
        <v>0</v>
      </c>
      <c r="AJ130" s="231">
        <v>0</v>
      </c>
      <c r="AK130" s="231">
        <v>0</v>
      </c>
      <c r="AL130" s="231">
        <v>0</v>
      </c>
      <c r="AM130" s="231">
        <v>25200</v>
      </c>
      <c r="AN130" s="231">
        <v>0</v>
      </c>
      <c r="AO130" s="231">
        <v>0</v>
      </c>
      <c r="AP130" s="231">
        <v>0</v>
      </c>
      <c r="AQ130" s="231">
        <v>0</v>
      </c>
      <c r="AR130" s="231">
        <v>0</v>
      </c>
      <c r="AS130" s="231">
        <v>0</v>
      </c>
      <c r="AT130" s="231">
        <v>0</v>
      </c>
      <c r="AU130" s="231">
        <v>0</v>
      </c>
      <c r="AV130" s="231">
        <v>0</v>
      </c>
      <c r="AW130" s="231">
        <v>0</v>
      </c>
      <c r="AX130" s="231">
        <v>0</v>
      </c>
    </row>
    <row r="131" spans="2:50" ht="63.75" x14ac:dyDescent="0.2">
      <c r="B131" s="155"/>
      <c r="C131" s="332"/>
      <c r="D131" s="162" t="s">
        <v>312</v>
      </c>
      <c r="E131" s="75" t="s">
        <v>313</v>
      </c>
      <c r="F131" s="333">
        <v>2017730010075</v>
      </c>
      <c r="G131" s="334" t="s">
        <v>314</v>
      </c>
      <c r="H131" s="335" t="s">
        <v>331</v>
      </c>
      <c r="I131" s="70" t="s">
        <v>332</v>
      </c>
      <c r="J131" s="231">
        <v>1</v>
      </c>
      <c r="K131" s="155" t="s">
        <v>198</v>
      </c>
      <c r="L131" s="231">
        <f t="shared" si="2"/>
        <v>353546</v>
      </c>
      <c r="M131" s="231">
        <v>0</v>
      </c>
      <c r="N131" s="231">
        <v>0</v>
      </c>
      <c r="O131" s="231">
        <v>0</v>
      </c>
      <c r="P131" s="231">
        <v>0</v>
      </c>
      <c r="Q131" s="231">
        <v>0</v>
      </c>
      <c r="R131" s="231">
        <v>157546</v>
      </c>
      <c r="S131" s="231">
        <v>0</v>
      </c>
      <c r="T131" s="231">
        <v>0</v>
      </c>
      <c r="U131" s="231">
        <v>0</v>
      </c>
      <c r="V131" s="231">
        <v>0</v>
      </c>
      <c r="W131" s="231">
        <v>0</v>
      </c>
      <c r="X131" s="231">
        <v>0</v>
      </c>
      <c r="Y131" s="231">
        <v>196000</v>
      </c>
      <c r="Z131" s="231">
        <v>0</v>
      </c>
      <c r="AA131" s="231">
        <v>0</v>
      </c>
      <c r="AB131" s="231">
        <v>0</v>
      </c>
      <c r="AC131" s="231">
        <v>0</v>
      </c>
      <c r="AD131" s="336" t="s">
        <v>199</v>
      </c>
      <c r="AE131" s="336" t="s">
        <v>200</v>
      </c>
      <c r="AF131" s="336" t="s">
        <v>256</v>
      </c>
      <c r="AG131" s="231">
        <f t="shared" si="3"/>
        <v>385775</v>
      </c>
      <c r="AH131" s="231">
        <v>0</v>
      </c>
      <c r="AI131" s="231">
        <v>0</v>
      </c>
      <c r="AJ131" s="231">
        <v>0</v>
      </c>
      <c r="AK131" s="231">
        <v>0</v>
      </c>
      <c r="AL131" s="231">
        <v>0</v>
      </c>
      <c r="AM131" s="231">
        <v>205575</v>
      </c>
      <c r="AN131" s="231">
        <v>0</v>
      </c>
      <c r="AO131" s="231">
        <v>0</v>
      </c>
      <c r="AP131" s="231">
        <v>0</v>
      </c>
      <c r="AQ131" s="231">
        <v>0</v>
      </c>
      <c r="AR131" s="231">
        <v>0</v>
      </c>
      <c r="AS131" s="231">
        <v>0</v>
      </c>
      <c r="AT131" s="231">
        <v>180200</v>
      </c>
      <c r="AU131" s="231">
        <v>0</v>
      </c>
      <c r="AV131" s="231">
        <v>0</v>
      </c>
      <c r="AW131" s="231">
        <v>0</v>
      </c>
      <c r="AX131" s="231">
        <v>0</v>
      </c>
    </row>
    <row r="132" spans="2:50" ht="63.75" x14ac:dyDescent="0.2">
      <c r="B132" s="155" t="s">
        <v>192</v>
      </c>
      <c r="C132" s="332" t="s">
        <v>42</v>
      </c>
      <c r="D132" s="162" t="s">
        <v>333</v>
      </c>
      <c r="E132" s="75" t="s">
        <v>334</v>
      </c>
      <c r="F132" s="333">
        <v>2017730010078</v>
      </c>
      <c r="G132" s="334" t="s">
        <v>335</v>
      </c>
      <c r="H132" s="335" t="s">
        <v>336</v>
      </c>
      <c r="I132" s="70" t="s">
        <v>337</v>
      </c>
      <c r="J132" s="231">
        <v>1</v>
      </c>
      <c r="K132" s="155" t="s">
        <v>198</v>
      </c>
      <c r="L132" s="231">
        <f t="shared" si="2"/>
        <v>189292861</v>
      </c>
      <c r="M132" s="231">
        <v>0</v>
      </c>
      <c r="N132" s="231">
        <v>0</v>
      </c>
      <c r="O132" s="231">
        <v>10985750</v>
      </c>
      <c r="P132" s="231">
        <v>116532991</v>
      </c>
      <c r="Q132" s="231">
        <v>0</v>
      </c>
      <c r="R132" s="231">
        <v>61619453</v>
      </c>
      <c r="S132" s="231">
        <v>0</v>
      </c>
      <c r="T132" s="231">
        <v>0</v>
      </c>
      <c r="U132" s="231">
        <v>0</v>
      </c>
      <c r="V132" s="231">
        <v>0</v>
      </c>
      <c r="W132" s="231">
        <v>0</v>
      </c>
      <c r="X132" s="231">
        <v>0</v>
      </c>
      <c r="Y132" s="231">
        <v>154667</v>
      </c>
      <c r="Z132" s="231">
        <v>0</v>
      </c>
      <c r="AA132" s="231">
        <v>0</v>
      </c>
      <c r="AB132" s="231">
        <v>0</v>
      </c>
      <c r="AC132" s="231">
        <v>0</v>
      </c>
      <c r="AD132" s="336" t="s">
        <v>199</v>
      </c>
      <c r="AE132" s="336" t="s">
        <v>200</v>
      </c>
      <c r="AF132" s="336" t="s">
        <v>338</v>
      </c>
      <c r="AG132" s="231">
        <f t="shared" si="3"/>
        <v>97144728</v>
      </c>
      <c r="AH132" s="231">
        <v>0</v>
      </c>
      <c r="AI132" s="231">
        <v>0</v>
      </c>
      <c r="AJ132" s="231">
        <v>5238553</v>
      </c>
      <c r="AK132" s="231">
        <v>61271476</v>
      </c>
      <c r="AL132" s="231">
        <v>0</v>
      </c>
      <c r="AM132" s="231">
        <v>30500032</v>
      </c>
      <c r="AN132" s="231">
        <v>0</v>
      </c>
      <c r="AO132" s="231">
        <v>0</v>
      </c>
      <c r="AP132" s="231">
        <v>0</v>
      </c>
      <c r="AQ132" s="231">
        <v>0</v>
      </c>
      <c r="AR132" s="231">
        <v>0</v>
      </c>
      <c r="AS132" s="231">
        <v>0</v>
      </c>
      <c r="AT132" s="231">
        <v>134667</v>
      </c>
      <c r="AU132" s="231">
        <v>0</v>
      </c>
      <c r="AV132" s="231">
        <v>0</v>
      </c>
      <c r="AW132" s="231">
        <v>0</v>
      </c>
      <c r="AX132" s="231">
        <v>0</v>
      </c>
    </row>
    <row r="133" spans="2:50" ht="63.75" x14ac:dyDescent="0.2">
      <c r="B133" s="155" t="s">
        <v>192</v>
      </c>
      <c r="C133" s="332" t="s">
        <v>42</v>
      </c>
      <c r="D133" s="162" t="s">
        <v>333</v>
      </c>
      <c r="E133" s="75" t="s">
        <v>334</v>
      </c>
      <c r="F133" s="333">
        <v>2017730010078</v>
      </c>
      <c r="G133" s="334" t="s">
        <v>335</v>
      </c>
      <c r="H133" s="335" t="s">
        <v>339</v>
      </c>
      <c r="I133" s="70" t="s">
        <v>340</v>
      </c>
      <c r="J133" s="231">
        <v>1</v>
      </c>
      <c r="K133" s="155" t="s">
        <v>198</v>
      </c>
      <c r="L133" s="231">
        <f t="shared" si="2"/>
        <v>1919251</v>
      </c>
      <c r="M133" s="231">
        <v>0</v>
      </c>
      <c r="N133" s="231">
        <v>0</v>
      </c>
      <c r="O133" s="231">
        <v>0</v>
      </c>
      <c r="P133" s="231">
        <v>9910</v>
      </c>
      <c r="Q133" s="231">
        <v>0</v>
      </c>
      <c r="R133" s="231">
        <v>1853951</v>
      </c>
      <c r="S133" s="231">
        <v>0</v>
      </c>
      <c r="T133" s="231">
        <v>0</v>
      </c>
      <c r="U133" s="231">
        <v>0</v>
      </c>
      <c r="V133" s="231">
        <v>0</v>
      </c>
      <c r="W133" s="231">
        <v>0</v>
      </c>
      <c r="X133" s="231">
        <v>0</v>
      </c>
      <c r="Y133" s="231">
        <v>55390</v>
      </c>
      <c r="Z133" s="231">
        <v>0</v>
      </c>
      <c r="AA133" s="231">
        <v>0</v>
      </c>
      <c r="AB133" s="231">
        <v>0</v>
      </c>
      <c r="AC133" s="231">
        <v>0</v>
      </c>
      <c r="AD133" s="336" t="s">
        <v>199</v>
      </c>
      <c r="AE133" s="336" t="s">
        <v>200</v>
      </c>
      <c r="AF133" s="336" t="s">
        <v>338</v>
      </c>
      <c r="AG133" s="231">
        <f t="shared" si="3"/>
        <v>1180702</v>
      </c>
      <c r="AH133" s="231">
        <v>0</v>
      </c>
      <c r="AI133" s="231">
        <v>0</v>
      </c>
      <c r="AJ133" s="231">
        <v>0</v>
      </c>
      <c r="AK133" s="231">
        <v>7222</v>
      </c>
      <c r="AL133" s="231">
        <v>0</v>
      </c>
      <c r="AM133" s="231">
        <v>1137080</v>
      </c>
      <c r="AN133" s="231">
        <v>0</v>
      </c>
      <c r="AO133" s="231">
        <v>0</v>
      </c>
      <c r="AP133" s="231">
        <v>0</v>
      </c>
      <c r="AQ133" s="231">
        <v>0</v>
      </c>
      <c r="AR133" s="231">
        <v>0</v>
      </c>
      <c r="AS133" s="231">
        <v>0</v>
      </c>
      <c r="AT133" s="231">
        <v>36400</v>
      </c>
      <c r="AU133" s="231">
        <v>0</v>
      </c>
      <c r="AV133" s="231">
        <v>0</v>
      </c>
      <c r="AW133" s="231">
        <v>0</v>
      </c>
      <c r="AX133" s="231">
        <v>0</v>
      </c>
    </row>
    <row r="134" spans="2:50" ht="63.75" x14ac:dyDescent="0.2">
      <c r="B134" s="155" t="s">
        <v>192</v>
      </c>
      <c r="C134" s="332" t="s">
        <v>42</v>
      </c>
      <c r="D134" s="162" t="s">
        <v>333</v>
      </c>
      <c r="E134" s="75" t="s">
        <v>334</v>
      </c>
      <c r="F134" s="333">
        <v>2017730010078</v>
      </c>
      <c r="G134" s="334" t="s">
        <v>335</v>
      </c>
      <c r="H134" s="335" t="s">
        <v>341</v>
      </c>
      <c r="I134" s="70" t="s">
        <v>342</v>
      </c>
      <c r="J134" s="231">
        <v>0</v>
      </c>
      <c r="K134" s="155" t="s">
        <v>198</v>
      </c>
      <c r="L134" s="231">
        <f t="shared" si="2"/>
        <v>390133</v>
      </c>
      <c r="M134" s="231">
        <v>0</v>
      </c>
      <c r="N134" s="231">
        <v>0</v>
      </c>
      <c r="O134" s="231">
        <v>0</v>
      </c>
      <c r="P134" s="231">
        <v>0</v>
      </c>
      <c r="Q134" s="231">
        <v>0</v>
      </c>
      <c r="R134" s="231">
        <v>0</v>
      </c>
      <c r="S134" s="231">
        <v>0</v>
      </c>
      <c r="T134" s="231">
        <v>0</v>
      </c>
      <c r="U134" s="231">
        <v>0</v>
      </c>
      <c r="V134" s="231">
        <v>0</v>
      </c>
      <c r="W134" s="231">
        <v>0</v>
      </c>
      <c r="X134" s="231">
        <v>0</v>
      </c>
      <c r="Y134" s="231">
        <v>390133</v>
      </c>
      <c r="Z134" s="231">
        <v>0</v>
      </c>
      <c r="AA134" s="231">
        <v>0</v>
      </c>
      <c r="AB134" s="231">
        <v>0</v>
      </c>
      <c r="AC134" s="231">
        <v>0</v>
      </c>
      <c r="AD134" s="336" t="s">
        <v>199</v>
      </c>
      <c r="AE134" s="336" t="s">
        <v>200</v>
      </c>
      <c r="AF134" s="336" t="s">
        <v>338</v>
      </c>
      <c r="AG134" s="231">
        <f t="shared" si="3"/>
        <v>347400</v>
      </c>
      <c r="AH134" s="231">
        <v>0</v>
      </c>
      <c r="AI134" s="231">
        <v>0</v>
      </c>
      <c r="AJ134" s="231">
        <v>0</v>
      </c>
      <c r="AK134" s="231">
        <v>0</v>
      </c>
      <c r="AL134" s="231">
        <v>0</v>
      </c>
      <c r="AM134" s="231">
        <v>0</v>
      </c>
      <c r="AN134" s="231">
        <v>0</v>
      </c>
      <c r="AO134" s="231">
        <v>0</v>
      </c>
      <c r="AP134" s="231">
        <v>0</v>
      </c>
      <c r="AQ134" s="231">
        <v>0</v>
      </c>
      <c r="AR134" s="231">
        <v>0</v>
      </c>
      <c r="AS134" s="231">
        <v>0</v>
      </c>
      <c r="AT134" s="231">
        <v>347400</v>
      </c>
      <c r="AU134" s="231">
        <v>0</v>
      </c>
      <c r="AV134" s="231">
        <v>0</v>
      </c>
      <c r="AW134" s="231">
        <v>0</v>
      </c>
      <c r="AX134" s="231">
        <v>0</v>
      </c>
    </row>
    <row r="135" spans="2:50" ht="63.75" x14ac:dyDescent="0.2">
      <c r="B135" s="155" t="s">
        <v>192</v>
      </c>
      <c r="C135" s="332" t="s">
        <v>42</v>
      </c>
      <c r="D135" s="162" t="s">
        <v>333</v>
      </c>
      <c r="E135" s="75" t="s">
        <v>334</v>
      </c>
      <c r="F135" s="333">
        <v>2017730010078</v>
      </c>
      <c r="G135" s="334" t="s">
        <v>335</v>
      </c>
      <c r="H135" s="335" t="s">
        <v>343</v>
      </c>
      <c r="I135" s="70" t="s">
        <v>344</v>
      </c>
      <c r="J135" s="231">
        <v>1</v>
      </c>
      <c r="K135" s="155" t="s">
        <v>198</v>
      </c>
      <c r="L135" s="231">
        <f t="shared" si="2"/>
        <v>3565997</v>
      </c>
      <c r="M135" s="231">
        <v>0</v>
      </c>
      <c r="N135" s="231">
        <v>0</v>
      </c>
      <c r="O135" s="231">
        <v>0</v>
      </c>
      <c r="P135" s="231">
        <v>0</v>
      </c>
      <c r="Q135" s="231">
        <v>0</v>
      </c>
      <c r="R135" s="231">
        <v>0</v>
      </c>
      <c r="S135" s="231">
        <v>0</v>
      </c>
      <c r="T135" s="231">
        <v>0</v>
      </c>
      <c r="U135" s="231">
        <v>0</v>
      </c>
      <c r="V135" s="231">
        <v>0</v>
      </c>
      <c r="W135" s="231">
        <v>0</v>
      </c>
      <c r="X135" s="231">
        <v>0</v>
      </c>
      <c r="Y135" s="231">
        <v>3565997</v>
      </c>
      <c r="Z135" s="231">
        <v>0</v>
      </c>
      <c r="AA135" s="231">
        <v>0</v>
      </c>
      <c r="AB135" s="231">
        <v>0</v>
      </c>
      <c r="AC135" s="231">
        <v>0</v>
      </c>
      <c r="AD135" s="336" t="s">
        <v>199</v>
      </c>
      <c r="AE135" s="336" t="s">
        <v>200</v>
      </c>
      <c r="AF135" s="336" t="s">
        <v>345</v>
      </c>
      <c r="AG135" s="231">
        <f t="shared" si="3"/>
        <v>3565997</v>
      </c>
      <c r="AH135" s="231">
        <v>0</v>
      </c>
      <c r="AI135" s="231">
        <v>0</v>
      </c>
      <c r="AJ135" s="231">
        <v>0</v>
      </c>
      <c r="AK135" s="231">
        <v>0</v>
      </c>
      <c r="AL135" s="231">
        <v>0</v>
      </c>
      <c r="AM135" s="231">
        <v>0</v>
      </c>
      <c r="AN135" s="231">
        <v>0</v>
      </c>
      <c r="AO135" s="231">
        <v>0</v>
      </c>
      <c r="AP135" s="231">
        <v>0</v>
      </c>
      <c r="AQ135" s="231">
        <v>0</v>
      </c>
      <c r="AR135" s="231">
        <v>0</v>
      </c>
      <c r="AS135" s="231">
        <v>0</v>
      </c>
      <c r="AT135" s="231">
        <v>3565997</v>
      </c>
      <c r="AU135" s="231">
        <v>0</v>
      </c>
      <c r="AV135" s="231">
        <v>0</v>
      </c>
      <c r="AW135" s="231">
        <v>0</v>
      </c>
      <c r="AX135" s="231">
        <v>0</v>
      </c>
    </row>
    <row r="136" spans="2:50" ht="63.75" x14ac:dyDescent="0.2">
      <c r="B136" s="155" t="s">
        <v>192</v>
      </c>
      <c r="C136" s="332" t="s">
        <v>42</v>
      </c>
      <c r="D136" s="162" t="s">
        <v>333</v>
      </c>
      <c r="E136" s="75" t="s">
        <v>334</v>
      </c>
      <c r="F136" s="333">
        <v>2017730010078</v>
      </c>
      <c r="G136" s="334" t="s">
        <v>335</v>
      </c>
      <c r="H136" s="335" t="s">
        <v>346</v>
      </c>
      <c r="I136" s="70" t="s">
        <v>347</v>
      </c>
      <c r="J136" s="231">
        <v>1</v>
      </c>
      <c r="K136" s="155" t="s">
        <v>198</v>
      </c>
      <c r="L136" s="231">
        <f t="shared" si="2"/>
        <v>0</v>
      </c>
      <c r="M136" s="231">
        <v>0</v>
      </c>
      <c r="N136" s="231">
        <v>0</v>
      </c>
      <c r="O136" s="231">
        <v>0</v>
      </c>
      <c r="P136" s="231">
        <v>0</v>
      </c>
      <c r="Q136" s="231">
        <v>0</v>
      </c>
      <c r="R136" s="231">
        <v>0</v>
      </c>
      <c r="S136" s="231">
        <v>0</v>
      </c>
      <c r="T136" s="231">
        <v>0</v>
      </c>
      <c r="U136" s="231">
        <v>0</v>
      </c>
      <c r="V136" s="231">
        <v>0</v>
      </c>
      <c r="W136" s="231">
        <v>0</v>
      </c>
      <c r="X136" s="231">
        <v>0</v>
      </c>
      <c r="Y136" s="231">
        <v>0</v>
      </c>
      <c r="Z136" s="231">
        <v>0</v>
      </c>
      <c r="AA136" s="231">
        <v>0</v>
      </c>
      <c r="AB136" s="231">
        <v>0</v>
      </c>
      <c r="AC136" s="231">
        <v>0</v>
      </c>
      <c r="AD136" s="336" t="s">
        <v>199</v>
      </c>
      <c r="AE136" s="336" t="s">
        <v>200</v>
      </c>
      <c r="AF136" s="336" t="s">
        <v>338</v>
      </c>
      <c r="AG136" s="231">
        <f t="shared" si="3"/>
        <v>0</v>
      </c>
      <c r="AH136" s="231">
        <v>0</v>
      </c>
      <c r="AI136" s="231">
        <v>0</v>
      </c>
      <c r="AJ136" s="231">
        <v>0</v>
      </c>
      <c r="AK136" s="231">
        <v>0</v>
      </c>
      <c r="AL136" s="231">
        <v>0</v>
      </c>
      <c r="AM136" s="231">
        <v>0</v>
      </c>
      <c r="AN136" s="231">
        <v>0</v>
      </c>
      <c r="AO136" s="231">
        <v>0</v>
      </c>
      <c r="AP136" s="231">
        <v>0</v>
      </c>
      <c r="AQ136" s="231">
        <v>0</v>
      </c>
      <c r="AR136" s="231">
        <v>0</v>
      </c>
      <c r="AS136" s="231">
        <v>0</v>
      </c>
      <c r="AT136" s="231">
        <v>0</v>
      </c>
      <c r="AU136" s="231">
        <v>0</v>
      </c>
      <c r="AV136" s="231">
        <v>0</v>
      </c>
      <c r="AW136" s="231">
        <v>0</v>
      </c>
      <c r="AX136" s="231">
        <v>0</v>
      </c>
    </row>
    <row r="137" spans="2:50" ht="63.75" x14ac:dyDescent="0.2">
      <c r="B137" s="155" t="s">
        <v>192</v>
      </c>
      <c r="C137" s="332" t="s">
        <v>42</v>
      </c>
      <c r="D137" s="162" t="s">
        <v>333</v>
      </c>
      <c r="E137" s="75" t="s">
        <v>334</v>
      </c>
      <c r="F137" s="333">
        <v>2017730010078</v>
      </c>
      <c r="G137" s="334" t="s">
        <v>335</v>
      </c>
      <c r="H137" s="335" t="s">
        <v>348</v>
      </c>
      <c r="I137" s="70" t="s">
        <v>349</v>
      </c>
      <c r="J137" s="231">
        <v>1</v>
      </c>
      <c r="K137" s="155" t="s">
        <v>198</v>
      </c>
      <c r="L137" s="231">
        <f t="shared" si="2"/>
        <v>3808292</v>
      </c>
      <c r="M137" s="231">
        <v>0</v>
      </c>
      <c r="N137" s="231">
        <v>0</v>
      </c>
      <c r="O137" s="231">
        <v>0</v>
      </c>
      <c r="P137" s="231">
        <v>47165</v>
      </c>
      <c r="Q137" s="231">
        <v>0</v>
      </c>
      <c r="R137" s="231">
        <v>0</v>
      </c>
      <c r="S137" s="231">
        <v>0</v>
      </c>
      <c r="T137" s="231">
        <v>0</v>
      </c>
      <c r="U137" s="231">
        <v>0</v>
      </c>
      <c r="V137" s="231">
        <v>0</v>
      </c>
      <c r="W137" s="231">
        <v>0</v>
      </c>
      <c r="X137" s="231">
        <v>0</v>
      </c>
      <c r="Y137" s="231">
        <v>3761127</v>
      </c>
      <c r="Z137" s="231">
        <v>0</v>
      </c>
      <c r="AA137" s="231">
        <v>0</v>
      </c>
      <c r="AB137" s="231">
        <v>0</v>
      </c>
      <c r="AC137" s="231">
        <v>0</v>
      </c>
      <c r="AD137" s="336" t="s">
        <v>199</v>
      </c>
      <c r="AE137" s="336" t="s">
        <v>200</v>
      </c>
      <c r="AF137" s="336" t="s">
        <v>345</v>
      </c>
      <c r="AG137" s="231">
        <f t="shared" si="3"/>
        <v>3629394</v>
      </c>
      <c r="AH137" s="231">
        <v>0</v>
      </c>
      <c r="AI137" s="231">
        <v>0</v>
      </c>
      <c r="AJ137" s="231">
        <v>0</v>
      </c>
      <c r="AK137" s="231">
        <v>0</v>
      </c>
      <c r="AL137" s="231">
        <v>0</v>
      </c>
      <c r="AM137" s="231">
        <v>0</v>
      </c>
      <c r="AN137" s="231">
        <v>0</v>
      </c>
      <c r="AO137" s="231">
        <v>0</v>
      </c>
      <c r="AP137" s="231">
        <v>0</v>
      </c>
      <c r="AQ137" s="231">
        <v>0</v>
      </c>
      <c r="AR137" s="231">
        <v>0</v>
      </c>
      <c r="AS137" s="231">
        <v>0</v>
      </c>
      <c r="AT137" s="231">
        <v>3629394</v>
      </c>
      <c r="AU137" s="231">
        <v>0</v>
      </c>
      <c r="AV137" s="231">
        <v>0</v>
      </c>
      <c r="AW137" s="231">
        <v>0</v>
      </c>
      <c r="AX137" s="231">
        <v>0</v>
      </c>
    </row>
    <row r="138" spans="2:50" ht="63.75" x14ac:dyDescent="0.2">
      <c r="B138" s="155" t="s">
        <v>192</v>
      </c>
      <c r="C138" s="332" t="s">
        <v>42</v>
      </c>
      <c r="D138" s="162" t="s">
        <v>333</v>
      </c>
      <c r="E138" s="75" t="s">
        <v>334</v>
      </c>
      <c r="F138" s="333">
        <v>2017730010078</v>
      </c>
      <c r="G138" s="334" t="s">
        <v>335</v>
      </c>
      <c r="H138" s="335" t="s">
        <v>350</v>
      </c>
      <c r="I138" s="70" t="s">
        <v>351</v>
      </c>
      <c r="J138" s="231">
        <v>1</v>
      </c>
      <c r="K138" s="155" t="s">
        <v>198</v>
      </c>
      <c r="L138" s="231">
        <f t="shared" si="2"/>
        <v>0</v>
      </c>
      <c r="M138" s="231">
        <v>0</v>
      </c>
      <c r="N138" s="231">
        <v>0</v>
      </c>
      <c r="O138" s="231">
        <v>0</v>
      </c>
      <c r="P138" s="231">
        <v>0</v>
      </c>
      <c r="Q138" s="231">
        <v>0</v>
      </c>
      <c r="R138" s="231">
        <v>0</v>
      </c>
      <c r="S138" s="231">
        <v>0</v>
      </c>
      <c r="T138" s="231">
        <v>0</v>
      </c>
      <c r="U138" s="231">
        <v>0</v>
      </c>
      <c r="V138" s="231">
        <v>0</v>
      </c>
      <c r="W138" s="231">
        <v>0</v>
      </c>
      <c r="X138" s="231">
        <v>0</v>
      </c>
      <c r="Y138" s="231">
        <v>0</v>
      </c>
      <c r="Z138" s="231">
        <v>0</v>
      </c>
      <c r="AA138" s="231">
        <v>0</v>
      </c>
      <c r="AB138" s="231">
        <v>0</v>
      </c>
      <c r="AC138" s="231">
        <v>0</v>
      </c>
      <c r="AD138" s="336" t="s">
        <v>199</v>
      </c>
      <c r="AE138" s="336" t="s">
        <v>200</v>
      </c>
      <c r="AF138" s="336" t="s">
        <v>345</v>
      </c>
      <c r="AG138" s="231">
        <f t="shared" si="3"/>
        <v>0</v>
      </c>
      <c r="AH138" s="231">
        <v>0</v>
      </c>
      <c r="AI138" s="231">
        <v>0</v>
      </c>
      <c r="AJ138" s="231">
        <v>0</v>
      </c>
      <c r="AK138" s="231">
        <v>0</v>
      </c>
      <c r="AL138" s="231">
        <v>0</v>
      </c>
      <c r="AM138" s="231">
        <v>0</v>
      </c>
      <c r="AN138" s="231">
        <v>0</v>
      </c>
      <c r="AO138" s="231">
        <v>0</v>
      </c>
      <c r="AP138" s="231">
        <v>0</v>
      </c>
      <c r="AQ138" s="231">
        <v>0</v>
      </c>
      <c r="AR138" s="231">
        <v>0</v>
      </c>
      <c r="AS138" s="231">
        <v>0</v>
      </c>
      <c r="AT138" s="231">
        <v>0</v>
      </c>
      <c r="AU138" s="231">
        <v>0</v>
      </c>
      <c r="AV138" s="231">
        <v>0</v>
      </c>
      <c r="AW138" s="231">
        <v>0</v>
      </c>
      <c r="AX138" s="231">
        <v>0</v>
      </c>
    </row>
    <row r="139" spans="2:50" ht="63.75" x14ac:dyDescent="0.2">
      <c r="B139" s="155" t="s">
        <v>192</v>
      </c>
      <c r="C139" s="332" t="s">
        <v>42</v>
      </c>
      <c r="D139" s="162" t="s">
        <v>333</v>
      </c>
      <c r="E139" s="75" t="s">
        <v>334</v>
      </c>
      <c r="F139" s="333">
        <v>2017730010078</v>
      </c>
      <c r="G139" s="334" t="s">
        <v>335</v>
      </c>
      <c r="H139" s="335" t="s">
        <v>352</v>
      </c>
      <c r="I139" s="70" t="s">
        <v>353</v>
      </c>
      <c r="J139" s="231">
        <v>1</v>
      </c>
      <c r="K139" s="155" t="s">
        <v>198</v>
      </c>
      <c r="L139" s="231">
        <f t="shared" si="2"/>
        <v>605900</v>
      </c>
      <c r="M139" s="231">
        <v>0</v>
      </c>
      <c r="N139" s="231">
        <v>0</v>
      </c>
      <c r="O139" s="231">
        <v>0</v>
      </c>
      <c r="P139" s="231">
        <v>0</v>
      </c>
      <c r="Q139" s="231">
        <v>0</v>
      </c>
      <c r="R139" s="231">
        <v>0</v>
      </c>
      <c r="S139" s="231">
        <v>0</v>
      </c>
      <c r="T139" s="231">
        <v>0</v>
      </c>
      <c r="U139" s="231">
        <v>0</v>
      </c>
      <c r="V139" s="231">
        <v>0</v>
      </c>
      <c r="W139" s="231">
        <v>0</v>
      </c>
      <c r="X139" s="231">
        <v>0</v>
      </c>
      <c r="Y139" s="231">
        <v>605900</v>
      </c>
      <c r="Z139" s="231">
        <v>0</v>
      </c>
      <c r="AA139" s="231">
        <v>0</v>
      </c>
      <c r="AB139" s="231">
        <v>0</v>
      </c>
      <c r="AC139" s="231">
        <v>0</v>
      </c>
      <c r="AD139" s="336" t="s">
        <v>199</v>
      </c>
      <c r="AE139" s="336" t="s">
        <v>200</v>
      </c>
      <c r="AF139" s="336" t="s">
        <v>345</v>
      </c>
      <c r="AG139" s="231">
        <f t="shared" si="3"/>
        <v>605900</v>
      </c>
      <c r="AH139" s="231">
        <v>0</v>
      </c>
      <c r="AI139" s="231">
        <v>0</v>
      </c>
      <c r="AJ139" s="231">
        <v>0</v>
      </c>
      <c r="AK139" s="231">
        <v>0</v>
      </c>
      <c r="AL139" s="231">
        <v>0</v>
      </c>
      <c r="AM139" s="231">
        <v>0</v>
      </c>
      <c r="AN139" s="231">
        <v>0</v>
      </c>
      <c r="AO139" s="231">
        <v>0</v>
      </c>
      <c r="AP139" s="231">
        <v>0</v>
      </c>
      <c r="AQ139" s="231">
        <v>0</v>
      </c>
      <c r="AR139" s="231">
        <v>0</v>
      </c>
      <c r="AS139" s="231">
        <v>0</v>
      </c>
      <c r="AT139" s="231">
        <v>605900</v>
      </c>
      <c r="AU139" s="231">
        <v>0</v>
      </c>
      <c r="AV139" s="231">
        <v>0</v>
      </c>
      <c r="AW139" s="231">
        <v>0</v>
      </c>
      <c r="AX139" s="231">
        <v>0</v>
      </c>
    </row>
    <row r="140" spans="2:50" ht="75" x14ac:dyDescent="0.2">
      <c r="B140" s="155" t="s">
        <v>192</v>
      </c>
      <c r="C140" s="332" t="s">
        <v>42</v>
      </c>
      <c r="D140" s="162" t="s">
        <v>333</v>
      </c>
      <c r="E140" s="75" t="s">
        <v>334</v>
      </c>
      <c r="F140" s="333">
        <v>2017730010078</v>
      </c>
      <c r="G140" s="334" t="s">
        <v>335</v>
      </c>
      <c r="H140" s="335" t="s">
        <v>354</v>
      </c>
      <c r="I140" s="70" t="s">
        <v>355</v>
      </c>
      <c r="J140" s="231">
        <v>1</v>
      </c>
      <c r="K140" s="155" t="s">
        <v>198</v>
      </c>
      <c r="L140" s="231">
        <f t="shared" si="2"/>
        <v>265904</v>
      </c>
      <c r="M140" s="231">
        <v>0</v>
      </c>
      <c r="N140" s="231">
        <v>0</v>
      </c>
      <c r="O140" s="231">
        <v>0</v>
      </c>
      <c r="P140" s="231">
        <v>0</v>
      </c>
      <c r="Q140" s="231">
        <v>0</v>
      </c>
      <c r="R140" s="231">
        <v>0</v>
      </c>
      <c r="S140" s="231">
        <v>0</v>
      </c>
      <c r="T140" s="231">
        <v>0</v>
      </c>
      <c r="U140" s="231">
        <v>0</v>
      </c>
      <c r="V140" s="231">
        <v>0</v>
      </c>
      <c r="W140" s="231">
        <v>0</v>
      </c>
      <c r="X140" s="231">
        <v>0</v>
      </c>
      <c r="Y140" s="231">
        <v>265904</v>
      </c>
      <c r="Z140" s="231">
        <v>0</v>
      </c>
      <c r="AA140" s="231">
        <v>0</v>
      </c>
      <c r="AB140" s="231">
        <v>0</v>
      </c>
      <c r="AC140" s="231">
        <v>0</v>
      </c>
      <c r="AD140" s="336" t="s">
        <v>199</v>
      </c>
      <c r="AE140" s="336" t="s">
        <v>200</v>
      </c>
      <c r="AF140" s="336" t="s">
        <v>356</v>
      </c>
      <c r="AG140" s="231">
        <f t="shared" si="3"/>
        <v>265904</v>
      </c>
      <c r="AH140" s="231">
        <v>0</v>
      </c>
      <c r="AI140" s="231">
        <v>0</v>
      </c>
      <c r="AJ140" s="231">
        <v>0</v>
      </c>
      <c r="AK140" s="231">
        <v>0</v>
      </c>
      <c r="AL140" s="231">
        <v>0</v>
      </c>
      <c r="AM140" s="231">
        <v>0</v>
      </c>
      <c r="AN140" s="231">
        <v>0</v>
      </c>
      <c r="AO140" s="231">
        <v>0</v>
      </c>
      <c r="AP140" s="231">
        <v>0</v>
      </c>
      <c r="AQ140" s="231">
        <v>0</v>
      </c>
      <c r="AR140" s="231">
        <v>0</v>
      </c>
      <c r="AS140" s="231">
        <v>0</v>
      </c>
      <c r="AT140" s="231">
        <v>265904</v>
      </c>
      <c r="AU140" s="231">
        <v>0</v>
      </c>
      <c r="AV140" s="231">
        <v>0</v>
      </c>
      <c r="AW140" s="231">
        <v>0</v>
      </c>
      <c r="AX140" s="231">
        <v>0</v>
      </c>
    </row>
    <row r="141" spans="2:50" ht="63.75" x14ac:dyDescent="0.2">
      <c r="B141" s="155" t="s">
        <v>192</v>
      </c>
      <c r="C141" s="332" t="s">
        <v>42</v>
      </c>
      <c r="D141" s="162" t="s">
        <v>333</v>
      </c>
      <c r="E141" s="75" t="s">
        <v>334</v>
      </c>
      <c r="F141" s="333">
        <v>2017730010078</v>
      </c>
      <c r="G141" s="334" t="s">
        <v>335</v>
      </c>
      <c r="H141" s="335" t="s">
        <v>357</v>
      </c>
      <c r="I141" s="70" t="s">
        <v>358</v>
      </c>
      <c r="J141" s="231">
        <v>0.95</v>
      </c>
      <c r="K141" s="155" t="s">
        <v>198</v>
      </c>
      <c r="L141" s="231">
        <f t="shared" si="2"/>
        <v>230553</v>
      </c>
      <c r="M141" s="231">
        <v>0</v>
      </c>
      <c r="N141" s="231">
        <v>0</v>
      </c>
      <c r="O141" s="231">
        <v>0</v>
      </c>
      <c r="P141" s="231">
        <v>0</v>
      </c>
      <c r="Q141" s="231">
        <v>0</v>
      </c>
      <c r="R141" s="231">
        <v>158659</v>
      </c>
      <c r="S141" s="231">
        <v>0</v>
      </c>
      <c r="T141" s="231">
        <v>0</v>
      </c>
      <c r="U141" s="231">
        <v>0</v>
      </c>
      <c r="V141" s="231">
        <v>0</v>
      </c>
      <c r="W141" s="231">
        <v>0</v>
      </c>
      <c r="X141" s="231">
        <v>0</v>
      </c>
      <c r="Y141" s="231">
        <v>71894</v>
      </c>
      <c r="Z141" s="231">
        <v>0</v>
      </c>
      <c r="AA141" s="231">
        <v>0</v>
      </c>
      <c r="AB141" s="231">
        <v>0</v>
      </c>
      <c r="AC141" s="231">
        <v>0</v>
      </c>
      <c r="AD141" s="336" t="s">
        <v>199</v>
      </c>
      <c r="AE141" s="336" t="s">
        <v>200</v>
      </c>
      <c r="AF141" s="336" t="s">
        <v>359</v>
      </c>
      <c r="AG141" s="231">
        <f t="shared" si="3"/>
        <v>207932.66666666666</v>
      </c>
      <c r="AH141" s="231">
        <v>0</v>
      </c>
      <c r="AI141" s="231">
        <v>0</v>
      </c>
      <c r="AJ141" s="231">
        <v>0</v>
      </c>
      <c r="AK141" s="231">
        <v>0</v>
      </c>
      <c r="AL141" s="231">
        <v>0</v>
      </c>
      <c r="AM141" s="231">
        <v>145666</v>
      </c>
      <c r="AN141" s="231">
        <v>0</v>
      </c>
      <c r="AO141" s="231">
        <v>0</v>
      </c>
      <c r="AP141" s="231">
        <v>0</v>
      </c>
      <c r="AQ141" s="231">
        <v>0</v>
      </c>
      <c r="AR141" s="231">
        <v>0</v>
      </c>
      <c r="AS141" s="231">
        <v>0</v>
      </c>
      <c r="AT141" s="231">
        <v>62266.666666666664</v>
      </c>
      <c r="AU141" s="231">
        <v>0</v>
      </c>
      <c r="AV141" s="231">
        <v>0</v>
      </c>
      <c r="AW141" s="231">
        <v>0</v>
      </c>
      <c r="AX141" s="231">
        <v>0</v>
      </c>
    </row>
    <row r="142" spans="2:50" ht="63.75" x14ac:dyDescent="0.2">
      <c r="B142" s="155" t="s">
        <v>192</v>
      </c>
      <c r="C142" s="332" t="s">
        <v>42</v>
      </c>
      <c r="D142" s="162" t="s">
        <v>333</v>
      </c>
      <c r="E142" s="75" t="s">
        <v>334</v>
      </c>
      <c r="F142" s="333">
        <v>2017730010078</v>
      </c>
      <c r="G142" s="334" t="s">
        <v>335</v>
      </c>
      <c r="H142" s="335" t="s">
        <v>360</v>
      </c>
      <c r="I142" s="70" t="s">
        <v>361</v>
      </c>
      <c r="J142" s="231">
        <v>1</v>
      </c>
      <c r="K142" s="155" t="s">
        <v>198</v>
      </c>
      <c r="L142" s="231">
        <f t="shared" si="2"/>
        <v>230552</v>
      </c>
      <c r="M142" s="231">
        <v>0</v>
      </c>
      <c r="N142" s="231">
        <v>0</v>
      </c>
      <c r="O142" s="231">
        <v>0</v>
      </c>
      <c r="P142" s="231">
        <v>0</v>
      </c>
      <c r="Q142" s="231">
        <v>0</v>
      </c>
      <c r="R142" s="231">
        <v>158659</v>
      </c>
      <c r="S142" s="231">
        <v>0</v>
      </c>
      <c r="T142" s="231">
        <v>0</v>
      </c>
      <c r="U142" s="231">
        <v>0</v>
      </c>
      <c r="V142" s="231">
        <v>0</v>
      </c>
      <c r="W142" s="231">
        <v>0</v>
      </c>
      <c r="X142" s="231">
        <v>0</v>
      </c>
      <c r="Y142" s="231">
        <v>71893</v>
      </c>
      <c r="Z142" s="231">
        <v>0</v>
      </c>
      <c r="AA142" s="231">
        <v>0</v>
      </c>
      <c r="AB142" s="231">
        <v>0</v>
      </c>
      <c r="AC142" s="231">
        <v>0</v>
      </c>
      <c r="AD142" s="336" t="s">
        <v>199</v>
      </c>
      <c r="AE142" s="336" t="s">
        <v>200</v>
      </c>
      <c r="AF142" s="336" t="s">
        <v>362</v>
      </c>
      <c r="AG142" s="231">
        <f t="shared" si="3"/>
        <v>207933</v>
      </c>
      <c r="AH142" s="231">
        <v>0</v>
      </c>
      <c r="AI142" s="231">
        <v>0</v>
      </c>
      <c r="AJ142" s="231">
        <v>0</v>
      </c>
      <c r="AK142" s="231">
        <v>0</v>
      </c>
      <c r="AL142" s="231">
        <v>0</v>
      </c>
      <c r="AM142" s="231">
        <v>145666</v>
      </c>
      <c r="AN142" s="231">
        <v>0</v>
      </c>
      <c r="AO142" s="231">
        <v>0</v>
      </c>
      <c r="AP142" s="231">
        <v>0</v>
      </c>
      <c r="AQ142" s="231">
        <v>0</v>
      </c>
      <c r="AR142" s="231">
        <v>0</v>
      </c>
      <c r="AS142" s="231">
        <v>0</v>
      </c>
      <c r="AT142" s="231">
        <v>62267</v>
      </c>
      <c r="AU142" s="231">
        <v>0</v>
      </c>
      <c r="AV142" s="231">
        <v>0</v>
      </c>
      <c r="AW142" s="231">
        <v>0</v>
      </c>
      <c r="AX142" s="231">
        <v>0</v>
      </c>
    </row>
    <row r="143" spans="2:50" ht="63.75" x14ac:dyDescent="0.2">
      <c r="B143" s="155" t="s">
        <v>192</v>
      </c>
      <c r="C143" s="332" t="s">
        <v>42</v>
      </c>
      <c r="D143" s="162" t="s">
        <v>333</v>
      </c>
      <c r="E143" s="75" t="s">
        <v>334</v>
      </c>
      <c r="F143" s="333">
        <v>2017730010078</v>
      </c>
      <c r="G143" s="334" t="s">
        <v>335</v>
      </c>
      <c r="H143" s="335" t="s">
        <v>363</v>
      </c>
      <c r="I143" s="70" t="s">
        <v>364</v>
      </c>
      <c r="J143" s="231">
        <v>1</v>
      </c>
      <c r="K143" s="155" t="s">
        <v>198</v>
      </c>
      <c r="L143" s="231">
        <f t="shared" si="2"/>
        <v>230552</v>
      </c>
      <c r="M143" s="231">
        <v>0</v>
      </c>
      <c r="N143" s="231">
        <v>0</v>
      </c>
      <c r="O143" s="231">
        <v>0</v>
      </c>
      <c r="P143" s="231">
        <v>0</v>
      </c>
      <c r="Q143" s="231">
        <v>0</v>
      </c>
      <c r="R143" s="231">
        <v>158659</v>
      </c>
      <c r="S143" s="231">
        <v>0</v>
      </c>
      <c r="T143" s="231">
        <v>0</v>
      </c>
      <c r="U143" s="231">
        <v>0</v>
      </c>
      <c r="V143" s="231">
        <v>0</v>
      </c>
      <c r="W143" s="231">
        <v>0</v>
      </c>
      <c r="X143" s="231">
        <v>0</v>
      </c>
      <c r="Y143" s="231">
        <v>71893</v>
      </c>
      <c r="Z143" s="231">
        <v>0</v>
      </c>
      <c r="AA143" s="231">
        <v>0</v>
      </c>
      <c r="AB143" s="231">
        <v>0</v>
      </c>
      <c r="AC143" s="231">
        <v>0</v>
      </c>
      <c r="AD143" s="336" t="s">
        <v>199</v>
      </c>
      <c r="AE143" s="336" t="s">
        <v>200</v>
      </c>
      <c r="AF143" s="336" t="s">
        <v>362</v>
      </c>
      <c r="AG143" s="231">
        <f t="shared" si="3"/>
        <v>207932</v>
      </c>
      <c r="AH143" s="231">
        <v>0</v>
      </c>
      <c r="AI143" s="231">
        <v>0</v>
      </c>
      <c r="AJ143" s="231">
        <v>0</v>
      </c>
      <c r="AK143" s="231">
        <v>0</v>
      </c>
      <c r="AL143" s="231">
        <v>0</v>
      </c>
      <c r="AM143" s="231">
        <v>145666</v>
      </c>
      <c r="AN143" s="231">
        <v>0</v>
      </c>
      <c r="AO143" s="231">
        <v>0</v>
      </c>
      <c r="AP143" s="231">
        <v>0</v>
      </c>
      <c r="AQ143" s="231">
        <v>0</v>
      </c>
      <c r="AR143" s="231">
        <v>0</v>
      </c>
      <c r="AS143" s="231">
        <v>0</v>
      </c>
      <c r="AT143" s="231">
        <v>62266</v>
      </c>
      <c r="AU143" s="231">
        <v>0</v>
      </c>
      <c r="AV143" s="231">
        <v>0</v>
      </c>
      <c r="AW143" s="231">
        <v>0</v>
      </c>
      <c r="AX143" s="231">
        <v>0</v>
      </c>
    </row>
    <row r="144" spans="2:50" ht="63.75" x14ac:dyDescent="0.2">
      <c r="B144" s="155" t="s">
        <v>192</v>
      </c>
      <c r="C144" s="332" t="s">
        <v>42</v>
      </c>
      <c r="D144" s="162" t="s">
        <v>333</v>
      </c>
      <c r="E144" s="75" t="s">
        <v>334</v>
      </c>
      <c r="F144" s="333">
        <v>2017730010078</v>
      </c>
      <c r="G144" s="334" t="s">
        <v>335</v>
      </c>
      <c r="H144" s="335" t="s">
        <v>365</v>
      </c>
      <c r="I144" s="70" t="s">
        <v>366</v>
      </c>
      <c r="J144" s="231">
        <v>0</v>
      </c>
      <c r="K144" s="155" t="s">
        <v>198</v>
      </c>
      <c r="L144" s="231">
        <f t="shared" si="2"/>
        <v>2525000</v>
      </c>
      <c r="M144" s="231">
        <v>0</v>
      </c>
      <c r="N144" s="231">
        <v>0</v>
      </c>
      <c r="O144" s="231">
        <v>0</v>
      </c>
      <c r="P144" s="231">
        <v>0</v>
      </c>
      <c r="Q144" s="231">
        <v>0</v>
      </c>
      <c r="R144" s="231">
        <v>0</v>
      </c>
      <c r="S144" s="231">
        <v>0</v>
      </c>
      <c r="T144" s="231">
        <v>0</v>
      </c>
      <c r="U144" s="231">
        <v>0</v>
      </c>
      <c r="V144" s="231">
        <v>0</v>
      </c>
      <c r="W144" s="231">
        <v>0</v>
      </c>
      <c r="X144" s="231">
        <v>0</v>
      </c>
      <c r="Y144" s="231">
        <v>2525000</v>
      </c>
      <c r="Z144" s="231">
        <v>0</v>
      </c>
      <c r="AA144" s="231">
        <v>0</v>
      </c>
      <c r="AB144" s="231">
        <v>0</v>
      </c>
      <c r="AC144" s="231">
        <v>0</v>
      </c>
      <c r="AD144" s="336" t="s">
        <v>199</v>
      </c>
      <c r="AE144" s="336"/>
      <c r="AF144" s="336"/>
      <c r="AG144" s="231">
        <f t="shared" si="3"/>
        <v>0</v>
      </c>
      <c r="AH144" s="231">
        <v>0</v>
      </c>
      <c r="AI144" s="231">
        <v>0</v>
      </c>
      <c r="AJ144" s="231">
        <v>0</v>
      </c>
      <c r="AK144" s="231">
        <v>0</v>
      </c>
      <c r="AL144" s="231">
        <v>0</v>
      </c>
      <c r="AM144" s="231">
        <v>0</v>
      </c>
      <c r="AN144" s="231">
        <v>0</v>
      </c>
      <c r="AO144" s="231">
        <v>0</v>
      </c>
      <c r="AP144" s="231">
        <v>0</v>
      </c>
      <c r="AQ144" s="231">
        <v>0</v>
      </c>
      <c r="AR144" s="231">
        <v>0</v>
      </c>
      <c r="AS144" s="231">
        <v>0</v>
      </c>
      <c r="AT144" s="231">
        <v>0</v>
      </c>
      <c r="AU144" s="231">
        <v>0</v>
      </c>
      <c r="AV144" s="231">
        <v>0</v>
      </c>
      <c r="AW144" s="231">
        <v>0</v>
      </c>
      <c r="AX144" s="231">
        <v>0</v>
      </c>
    </row>
    <row r="145" spans="2:50" ht="63.75" x14ac:dyDescent="0.2">
      <c r="B145" s="155"/>
      <c r="C145" s="332"/>
      <c r="D145" s="162" t="s">
        <v>333</v>
      </c>
      <c r="E145" s="75" t="s">
        <v>334</v>
      </c>
      <c r="F145" s="333">
        <v>2017730010078</v>
      </c>
      <c r="G145" s="334" t="s">
        <v>335</v>
      </c>
      <c r="H145" s="335" t="s">
        <v>367</v>
      </c>
      <c r="I145" s="70" t="s">
        <v>368</v>
      </c>
      <c r="J145" s="231">
        <v>1</v>
      </c>
      <c r="K145" s="155" t="s">
        <v>198</v>
      </c>
      <c r="L145" s="231">
        <f t="shared" si="2"/>
        <v>298410</v>
      </c>
      <c r="M145" s="231">
        <v>0</v>
      </c>
      <c r="N145" s="231">
        <v>0</v>
      </c>
      <c r="O145" s="231">
        <v>0</v>
      </c>
      <c r="P145" s="231">
        <v>0</v>
      </c>
      <c r="Q145" s="231">
        <v>0</v>
      </c>
      <c r="R145" s="231">
        <v>0</v>
      </c>
      <c r="S145" s="231">
        <v>0</v>
      </c>
      <c r="T145" s="231">
        <v>0</v>
      </c>
      <c r="U145" s="231">
        <v>0</v>
      </c>
      <c r="V145" s="231">
        <v>0</v>
      </c>
      <c r="W145" s="231">
        <v>0</v>
      </c>
      <c r="X145" s="231">
        <v>0</v>
      </c>
      <c r="Y145" s="231">
        <v>298410</v>
      </c>
      <c r="Z145" s="231">
        <v>0</v>
      </c>
      <c r="AA145" s="231">
        <v>0</v>
      </c>
      <c r="AB145" s="231">
        <v>0</v>
      </c>
      <c r="AC145" s="231">
        <v>0</v>
      </c>
      <c r="AD145" s="336" t="s">
        <v>199</v>
      </c>
      <c r="AE145" s="336" t="s">
        <v>200</v>
      </c>
      <c r="AF145" s="336" t="s">
        <v>338</v>
      </c>
      <c r="AG145" s="231">
        <f t="shared" si="3"/>
        <v>240000</v>
      </c>
      <c r="AH145" s="231">
        <v>0</v>
      </c>
      <c r="AI145" s="231">
        <v>0</v>
      </c>
      <c r="AJ145" s="231">
        <v>0</v>
      </c>
      <c r="AK145" s="231">
        <v>0</v>
      </c>
      <c r="AL145" s="231">
        <v>0</v>
      </c>
      <c r="AM145" s="231">
        <v>0</v>
      </c>
      <c r="AN145" s="231">
        <v>0</v>
      </c>
      <c r="AO145" s="231">
        <v>0</v>
      </c>
      <c r="AP145" s="231">
        <v>0</v>
      </c>
      <c r="AQ145" s="231">
        <v>0</v>
      </c>
      <c r="AR145" s="231">
        <v>0</v>
      </c>
      <c r="AS145" s="231">
        <v>0</v>
      </c>
      <c r="AT145" s="231">
        <v>240000</v>
      </c>
      <c r="AU145" s="231">
        <v>0</v>
      </c>
      <c r="AV145" s="231">
        <v>0</v>
      </c>
      <c r="AW145" s="231">
        <v>0</v>
      </c>
      <c r="AX145" s="231">
        <v>0</v>
      </c>
    </row>
    <row r="146" spans="2:50" ht="63.75" x14ac:dyDescent="0.2">
      <c r="B146" s="155" t="s">
        <v>192</v>
      </c>
      <c r="C146" s="332" t="s">
        <v>42</v>
      </c>
      <c r="D146" s="162" t="s">
        <v>369</v>
      </c>
      <c r="E146" s="75" t="s">
        <v>370</v>
      </c>
      <c r="F146" s="333">
        <v>2017730010099</v>
      </c>
      <c r="G146" s="334" t="s">
        <v>371</v>
      </c>
      <c r="H146" s="335" t="s">
        <v>372</v>
      </c>
      <c r="I146" s="70" t="s">
        <v>373</v>
      </c>
      <c r="J146" s="231">
        <v>2</v>
      </c>
      <c r="K146" s="155" t="s">
        <v>374</v>
      </c>
      <c r="L146" s="231">
        <f>SUM(M146:AC146)</f>
        <v>596000</v>
      </c>
      <c r="M146" s="231">
        <v>0</v>
      </c>
      <c r="N146" s="231">
        <f>470000+126000</f>
        <v>596000</v>
      </c>
      <c r="O146" s="231">
        <v>0</v>
      </c>
      <c r="P146" s="231">
        <v>0</v>
      </c>
      <c r="Q146" s="231">
        <v>0</v>
      </c>
      <c r="R146" s="231">
        <v>0</v>
      </c>
      <c r="S146" s="231">
        <v>0</v>
      </c>
      <c r="T146" s="231">
        <v>0</v>
      </c>
      <c r="U146" s="231">
        <v>0</v>
      </c>
      <c r="V146" s="231">
        <v>0</v>
      </c>
      <c r="W146" s="231">
        <v>0</v>
      </c>
      <c r="X146" s="231">
        <v>0</v>
      </c>
      <c r="Y146" s="231">
        <v>0</v>
      </c>
      <c r="Z146" s="231">
        <v>0</v>
      </c>
      <c r="AA146" s="231">
        <v>0</v>
      </c>
      <c r="AB146" s="231">
        <v>0</v>
      </c>
      <c r="AC146" s="231">
        <v>0</v>
      </c>
      <c r="AD146" s="336" t="s">
        <v>187</v>
      </c>
      <c r="AE146" s="336" t="s">
        <v>375</v>
      </c>
      <c r="AF146" s="336" t="s">
        <v>376</v>
      </c>
      <c r="AG146" s="231">
        <f>SUM(AH146:AX146)</f>
        <v>436800</v>
      </c>
      <c r="AH146" s="231">
        <v>0</v>
      </c>
      <c r="AI146" s="231">
        <v>436800</v>
      </c>
      <c r="AJ146" s="231">
        <v>0</v>
      </c>
      <c r="AK146" s="231">
        <v>0</v>
      </c>
      <c r="AL146" s="231">
        <v>0</v>
      </c>
      <c r="AM146" s="231">
        <v>0</v>
      </c>
      <c r="AN146" s="231">
        <v>0</v>
      </c>
      <c r="AO146" s="231">
        <v>0</v>
      </c>
      <c r="AP146" s="231">
        <v>0</v>
      </c>
      <c r="AQ146" s="231">
        <v>0</v>
      </c>
      <c r="AR146" s="231">
        <v>0</v>
      </c>
      <c r="AS146" s="231">
        <v>0</v>
      </c>
      <c r="AT146" s="231">
        <v>0</v>
      </c>
      <c r="AU146" s="231">
        <v>0</v>
      </c>
      <c r="AV146" s="231">
        <v>0</v>
      </c>
      <c r="AW146" s="231">
        <v>0</v>
      </c>
      <c r="AX146" s="231">
        <v>0</v>
      </c>
    </row>
    <row r="147" spans="2:50" ht="63.75" x14ac:dyDescent="0.2">
      <c r="B147" s="155" t="s">
        <v>192</v>
      </c>
      <c r="C147" s="332" t="s">
        <v>42</v>
      </c>
      <c r="D147" s="162" t="s">
        <v>369</v>
      </c>
      <c r="E147" s="75" t="s">
        <v>370</v>
      </c>
      <c r="F147" s="333">
        <v>2017730010099</v>
      </c>
      <c r="G147" s="334" t="s">
        <v>371</v>
      </c>
      <c r="H147" s="335" t="s">
        <v>377</v>
      </c>
      <c r="I147" s="70" t="s">
        <v>378</v>
      </c>
      <c r="J147" s="231">
        <v>2</v>
      </c>
      <c r="K147" s="155" t="s">
        <v>374</v>
      </c>
      <c r="L147" s="231">
        <f t="shared" ref="L147:L177" si="4">SUM(M147:AC147)</f>
        <v>40000</v>
      </c>
      <c r="M147" s="231">
        <v>0</v>
      </c>
      <c r="N147" s="231">
        <v>40000</v>
      </c>
      <c r="O147" s="231">
        <v>0</v>
      </c>
      <c r="P147" s="231">
        <v>0</v>
      </c>
      <c r="Q147" s="231">
        <v>0</v>
      </c>
      <c r="R147" s="231">
        <v>0</v>
      </c>
      <c r="S147" s="231">
        <v>0</v>
      </c>
      <c r="T147" s="231">
        <v>0</v>
      </c>
      <c r="U147" s="231">
        <v>0</v>
      </c>
      <c r="V147" s="231">
        <v>0</v>
      </c>
      <c r="W147" s="231">
        <v>0</v>
      </c>
      <c r="X147" s="231">
        <v>0</v>
      </c>
      <c r="Y147" s="231">
        <v>0</v>
      </c>
      <c r="Z147" s="231">
        <v>0</v>
      </c>
      <c r="AA147" s="231">
        <v>0</v>
      </c>
      <c r="AB147" s="231">
        <v>0</v>
      </c>
      <c r="AC147" s="231">
        <v>0</v>
      </c>
      <c r="AD147" s="336" t="s">
        <v>187</v>
      </c>
      <c r="AE147" s="336" t="s">
        <v>375</v>
      </c>
      <c r="AF147" s="336" t="s">
        <v>376</v>
      </c>
      <c r="AG147" s="231">
        <f t="shared" ref="AG147:AG177" si="5">SUM(AH147:AX147)</f>
        <v>20000</v>
      </c>
      <c r="AH147" s="231">
        <v>0</v>
      </c>
      <c r="AI147" s="231">
        <v>20000</v>
      </c>
      <c r="AJ147" s="231">
        <v>0</v>
      </c>
      <c r="AK147" s="231">
        <v>0</v>
      </c>
      <c r="AL147" s="231">
        <v>0</v>
      </c>
      <c r="AM147" s="231">
        <v>0</v>
      </c>
      <c r="AN147" s="231">
        <v>0</v>
      </c>
      <c r="AO147" s="231">
        <v>0</v>
      </c>
      <c r="AP147" s="231">
        <v>0</v>
      </c>
      <c r="AQ147" s="231">
        <v>0</v>
      </c>
      <c r="AR147" s="231">
        <v>0</v>
      </c>
      <c r="AS147" s="231">
        <v>0</v>
      </c>
      <c r="AT147" s="231">
        <v>0</v>
      </c>
      <c r="AU147" s="231">
        <v>0</v>
      </c>
      <c r="AV147" s="231">
        <v>0</v>
      </c>
      <c r="AW147" s="231">
        <v>0</v>
      </c>
      <c r="AX147" s="231">
        <v>0</v>
      </c>
    </row>
    <row r="148" spans="2:50" ht="63.75" x14ac:dyDescent="0.2">
      <c r="B148" s="155" t="s">
        <v>192</v>
      </c>
      <c r="C148" s="332" t="s">
        <v>42</v>
      </c>
      <c r="D148" s="162" t="s">
        <v>369</v>
      </c>
      <c r="E148" s="75" t="s">
        <v>370</v>
      </c>
      <c r="F148" s="333">
        <v>2017730010099</v>
      </c>
      <c r="G148" s="334" t="s">
        <v>371</v>
      </c>
      <c r="H148" s="335" t="s">
        <v>379</v>
      </c>
      <c r="I148" s="70" t="s">
        <v>380</v>
      </c>
      <c r="J148" s="231">
        <v>0</v>
      </c>
      <c r="K148" s="155" t="s">
        <v>374</v>
      </c>
      <c r="L148" s="231">
        <f t="shared" si="4"/>
        <v>0</v>
      </c>
      <c r="M148" s="231">
        <v>0</v>
      </c>
      <c r="N148" s="231">
        <v>0</v>
      </c>
      <c r="O148" s="231">
        <v>0</v>
      </c>
      <c r="P148" s="231">
        <v>0</v>
      </c>
      <c r="Q148" s="231">
        <v>0</v>
      </c>
      <c r="R148" s="231">
        <v>0</v>
      </c>
      <c r="S148" s="231">
        <v>0</v>
      </c>
      <c r="T148" s="231">
        <v>0</v>
      </c>
      <c r="U148" s="231">
        <v>0</v>
      </c>
      <c r="V148" s="231">
        <v>0</v>
      </c>
      <c r="W148" s="231">
        <v>0</v>
      </c>
      <c r="X148" s="231">
        <v>0</v>
      </c>
      <c r="Y148" s="231">
        <v>0</v>
      </c>
      <c r="Z148" s="231">
        <v>0</v>
      </c>
      <c r="AA148" s="231">
        <v>0</v>
      </c>
      <c r="AB148" s="231">
        <v>0</v>
      </c>
      <c r="AC148" s="231">
        <v>0</v>
      </c>
      <c r="AD148" s="336" t="s">
        <v>187</v>
      </c>
      <c r="AE148" s="336" t="s">
        <v>375</v>
      </c>
      <c r="AF148" s="336" t="s">
        <v>376</v>
      </c>
      <c r="AG148" s="231">
        <f t="shared" si="5"/>
        <v>0</v>
      </c>
      <c r="AH148" s="231">
        <v>0</v>
      </c>
      <c r="AI148" s="231">
        <v>0</v>
      </c>
      <c r="AJ148" s="231">
        <v>0</v>
      </c>
      <c r="AK148" s="231">
        <v>0</v>
      </c>
      <c r="AL148" s="231">
        <v>0</v>
      </c>
      <c r="AM148" s="231">
        <v>0</v>
      </c>
      <c r="AN148" s="231">
        <v>0</v>
      </c>
      <c r="AO148" s="231">
        <v>0</v>
      </c>
      <c r="AP148" s="231">
        <v>0</v>
      </c>
      <c r="AQ148" s="231">
        <v>0</v>
      </c>
      <c r="AR148" s="231">
        <v>0</v>
      </c>
      <c r="AS148" s="231">
        <v>0</v>
      </c>
      <c r="AT148" s="231">
        <v>0</v>
      </c>
      <c r="AU148" s="231">
        <v>0</v>
      </c>
      <c r="AV148" s="231">
        <v>0</v>
      </c>
      <c r="AW148" s="231">
        <v>0</v>
      </c>
      <c r="AX148" s="231">
        <v>0</v>
      </c>
    </row>
    <row r="149" spans="2:50" ht="63.75" x14ac:dyDescent="0.2">
      <c r="B149" s="155" t="s">
        <v>192</v>
      </c>
      <c r="C149" s="332" t="s">
        <v>42</v>
      </c>
      <c r="D149" s="162" t="s">
        <v>369</v>
      </c>
      <c r="E149" s="75" t="s">
        <v>370</v>
      </c>
      <c r="F149" s="333">
        <v>2017730010099</v>
      </c>
      <c r="G149" s="334" t="s">
        <v>371</v>
      </c>
      <c r="H149" s="335" t="s">
        <v>381</v>
      </c>
      <c r="I149" s="70" t="s">
        <v>382</v>
      </c>
      <c r="J149" s="231">
        <v>0</v>
      </c>
      <c r="K149" s="155" t="s">
        <v>374</v>
      </c>
      <c r="L149" s="231">
        <f t="shared" si="4"/>
        <v>0</v>
      </c>
      <c r="M149" s="231">
        <v>0</v>
      </c>
      <c r="N149" s="231">
        <v>0</v>
      </c>
      <c r="O149" s="231">
        <v>0</v>
      </c>
      <c r="P149" s="231">
        <v>0</v>
      </c>
      <c r="Q149" s="231">
        <v>0</v>
      </c>
      <c r="R149" s="231">
        <v>0</v>
      </c>
      <c r="S149" s="231">
        <v>0</v>
      </c>
      <c r="T149" s="231">
        <v>0</v>
      </c>
      <c r="U149" s="231">
        <v>0</v>
      </c>
      <c r="V149" s="231">
        <v>0</v>
      </c>
      <c r="W149" s="231">
        <v>0</v>
      </c>
      <c r="X149" s="231">
        <v>0</v>
      </c>
      <c r="Y149" s="231">
        <v>0</v>
      </c>
      <c r="Z149" s="231">
        <v>0</v>
      </c>
      <c r="AA149" s="231">
        <v>0</v>
      </c>
      <c r="AB149" s="231">
        <v>0</v>
      </c>
      <c r="AC149" s="231">
        <v>0</v>
      </c>
      <c r="AD149" s="336" t="s">
        <v>187</v>
      </c>
      <c r="AE149" s="336" t="s">
        <v>375</v>
      </c>
      <c r="AF149" s="336" t="s">
        <v>376</v>
      </c>
      <c r="AG149" s="231">
        <f t="shared" si="5"/>
        <v>0</v>
      </c>
      <c r="AH149" s="231">
        <v>0</v>
      </c>
      <c r="AI149" s="231">
        <v>0</v>
      </c>
      <c r="AJ149" s="231">
        <v>0</v>
      </c>
      <c r="AK149" s="231">
        <v>0</v>
      </c>
      <c r="AL149" s="231">
        <v>0</v>
      </c>
      <c r="AM149" s="231">
        <v>0</v>
      </c>
      <c r="AN149" s="231">
        <v>0</v>
      </c>
      <c r="AO149" s="231">
        <v>0</v>
      </c>
      <c r="AP149" s="231">
        <v>0</v>
      </c>
      <c r="AQ149" s="231">
        <v>0</v>
      </c>
      <c r="AR149" s="231">
        <v>0</v>
      </c>
      <c r="AS149" s="231">
        <v>0</v>
      </c>
      <c r="AT149" s="231">
        <v>0</v>
      </c>
      <c r="AU149" s="231">
        <v>0</v>
      </c>
      <c r="AV149" s="231">
        <v>0</v>
      </c>
      <c r="AW149" s="231">
        <v>0</v>
      </c>
      <c r="AX149" s="231">
        <v>0</v>
      </c>
    </row>
    <row r="150" spans="2:50" ht="63.75" x14ac:dyDescent="0.2">
      <c r="B150" s="155" t="s">
        <v>192</v>
      </c>
      <c r="C150" s="332" t="s">
        <v>42</v>
      </c>
      <c r="D150" s="162" t="s">
        <v>369</v>
      </c>
      <c r="E150" s="75" t="s">
        <v>370</v>
      </c>
      <c r="F150" s="333">
        <v>2017730010077</v>
      </c>
      <c r="G150" s="334" t="s">
        <v>371</v>
      </c>
      <c r="H150" s="335" t="s">
        <v>383</v>
      </c>
      <c r="I150" s="70" t="s">
        <v>384</v>
      </c>
      <c r="J150" s="231">
        <v>0</v>
      </c>
      <c r="K150" s="155" t="s">
        <v>374</v>
      </c>
      <c r="L150" s="231">
        <f t="shared" si="4"/>
        <v>0</v>
      </c>
      <c r="M150" s="231">
        <v>0</v>
      </c>
      <c r="N150" s="231">
        <v>0</v>
      </c>
      <c r="O150" s="231">
        <v>0</v>
      </c>
      <c r="P150" s="231">
        <v>0</v>
      </c>
      <c r="Q150" s="231">
        <v>0</v>
      </c>
      <c r="R150" s="231">
        <v>0</v>
      </c>
      <c r="S150" s="231">
        <v>0</v>
      </c>
      <c r="T150" s="231">
        <v>0</v>
      </c>
      <c r="U150" s="231">
        <v>0</v>
      </c>
      <c r="V150" s="231">
        <v>0</v>
      </c>
      <c r="W150" s="231">
        <v>0</v>
      </c>
      <c r="X150" s="231">
        <v>0</v>
      </c>
      <c r="Y150" s="231">
        <v>0</v>
      </c>
      <c r="Z150" s="231">
        <v>0</v>
      </c>
      <c r="AA150" s="231">
        <v>0</v>
      </c>
      <c r="AB150" s="231">
        <v>0</v>
      </c>
      <c r="AC150" s="231">
        <v>0</v>
      </c>
      <c r="AD150" s="336" t="s">
        <v>187</v>
      </c>
      <c r="AE150" s="336" t="s">
        <v>375</v>
      </c>
      <c r="AF150" s="336" t="s">
        <v>376</v>
      </c>
      <c r="AG150" s="231">
        <f t="shared" si="5"/>
        <v>0</v>
      </c>
      <c r="AH150" s="231">
        <v>0</v>
      </c>
      <c r="AI150" s="231">
        <v>0</v>
      </c>
      <c r="AJ150" s="231">
        <v>0</v>
      </c>
      <c r="AK150" s="231">
        <v>0</v>
      </c>
      <c r="AL150" s="231">
        <v>0</v>
      </c>
      <c r="AM150" s="231">
        <v>0</v>
      </c>
      <c r="AN150" s="231">
        <v>0</v>
      </c>
      <c r="AO150" s="231">
        <v>0</v>
      </c>
      <c r="AP150" s="231">
        <v>0</v>
      </c>
      <c r="AQ150" s="231">
        <v>0</v>
      </c>
      <c r="AR150" s="231">
        <v>0</v>
      </c>
      <c r="AS150" s="231">
        <v>0</v>
      </c>
      <c r="AT150" s="231">
        <v>0</v>
      </c>
      <c r="AU150" s="231">
        <v>0</v>
      </c>
      <c r="AV150" s="231">
        <v>0</v>
      </c>
      <c r="AW150" s="231">
        <v>0</v>
      </c>
      <c r="AX150" s="231">
        <v>0</v>
      </c>
    </row>
    <row r="151" spans="2:50" ht="63.75" x14ac:dyDescent="0.2">
      <c r="B151" s="155" t="s">
        <v>192</v>
      </c>
      <c r="C151" s="332" t="s">
        <v>42</v>
      </c>
      <c r="D151" s="162" t="s">
        <v>369</v>
      </c>
      <c r="E151" s="75" t="s">
        <v>370</v>
      </c>
      <c r="F151" s="333">
        <v>2017730010077</v>
      </c>
      <c r="G151" s="334" t="s">
        <v>371</v>
      </c>
      <c r="H151" s="335" t="s">
        <v>385</v>
      </c>
      <c r="I151" s="70" t="s">
        <v>386</v>
      </c>
      <c r="J151" s="231">
        <v>0</v>
      </c>
      <c r="K151" s="155" t="s">
        <v>374</v>
      </c>
      <c r="L151" s="231">
        <f t="shared" si="4"/>
        <v>0</v>
      </c>
      <c r="M151" s="231">
        <v>0</v>
      </c>
      <c r="N151" s="231">
        <v>0</v>
      </c>
      <c r="O151" s="231">
        <v>0</v>
      </c>
      <c r="P151" s="231">
        <v>0</v>
      </c>
      <c r="Q151" s="231">
        <v>0</v>
      </c>
      <c r="R151" s="231">
        <v>0</v>
      </c>
      <c r="S151" s="231">
        <v>0</v>
      </c>
      <c r="T151" s="231">
        <v>0</v>
      </c>
      <c r="U151" s="231">
        <v>0</v>
      </c>
      <c r="V151" s="231">
        <v>0</v>
      </c>
      <c r="W151" s="231">
        <v>0</v>
      </c>
      <c r="X151" s="231">
        <v>0</v>
      </c>
      <c r="Y151" s="231">
        <v>0</v>
      </c>
      <c r="Z151" s="231">
        <v>0</v>
      </c>
      <c r="AA151" s="231">
        <v>0</v>
      </c>
      <c r="AB151" s="231">
        <v>0</v>
      </c>
      <c r="AC151" s="231">
        <v>0</v>
      </c>
      <c r="AD151" s="336" t="s">
        <v>187</v>
      </c>
      <c r="AE151" s="336" t="s">
        <v>375</v>
      </c>
      <c r="AF151" s="336" t="s">
        <v>376</v>
      </c>
      <c r="AG151" s="231">
        <f t="shared" si="5"/>
        <v>0</v>
      </c>
      <c r="AH151" s="231">
        <v>0</v>
      </c>
      <c r="AI151" s="231">
        <v>0</v>
      </c>
      <c r="AJ151" s="231">
        <v>0</v>
      </c>
      <c r="AK151" s="231">
        <v>0</v>
      </c>
      <c r="AL151" s="231">
        <v>0</v>
      </c>
      <c r="AM151" s="231">
        <v>0</v>
      </c>
      <c r="AN151" s="231">
        <v>0</v>
      </c>
      <c r="AO151" s="231">
        <v>0</v>
      </c>
      <c r="AP151" s="231">
        <v>0</v>
      </c>
      <c r="AQ151" s="231">
        <v>0</v>
      </c>
      <c r="AR151" s="231">
        <v>0</v>
      </c>
      <c r="AS151" s="231">
        <v>0</v>
      </c>
      <c r="AT151" s="231">
        <v>0</v>
      </c>
      <c r="AU151" s="231">
        <v>0</v>
      </c>
      <c r="AV151" s="231">
        <v>0</v>
      </c>
      <c r="AW151" s="231">
        <v>0</v>
      </c>
      <c r="AX151" s="231">
        <v>0</v>
      </c>
    </row>
    <row r="152" spans="2:50" ht="63.75" x14ac:dyDescent="0.2">
      <c r="B152" s="155" t="s">
        <v>192</v>
      </c>
      <c r="C152" s="332" t="s">
        <v>42</v>
      </c>
      <c r="D152" s="162" t="s">
        <v>387</v>
      </c>
      <c r="E152" s="75" t="s">
        <v>388</v>
      </c>
      <c r="F152" s="333">
        <v>2017730010077</v>
      </c>
      <c r="G152" s="334" t="s">
        <v>389</v>
      </c>
      <c r="H152" s="335" t="s">
        <v>390</v>
      </c>
      <c r="I152" s="70" t="s">
        <v>391</v>
      </c>
      <c r="J152" s="231">
        <v>25</v>
      </c>
      <c r="K152" s="155" t="s">
        <v>374</v>
      </c>
      <c r="L152" s="231">
        <f t="shared" si="4"/>
        <v>6938545</v>
      </c>
      <c r="M152" s="231">
        <v>0</v>
      </c>
      <c r="N152" s="231">
        <v>1830600</v>
      </c>
      <c r="O152" s="231">
        <v>0</v>
      </c>
      <c r="P152" s="231">
        <v>0</v>
      </c>
      <c r="Q152" s="231">
        <v>0</v>
      </c>
      <c r="R152" s="231">
        <v>0</v>
      </c>
      <c r="S152" s="231">
        <v>0</v>
      </c>
      <c r="T152" s="231">
        <v>225091</v>
      </c>
      <c r="U152" s="231">
        <v>1677000</v>
      </c>
      <c r="V152" s="231">
        <v>0</v>
      </c>
      <c r="W152" s="231">
        <v>0</v>
      </c>
      <c r="X152" s="231">
        <v>0</v>
      </c>
      <c r="Y152" s="231">
        <v>0</v>
      </c>
      <c r="Z152" s="231">
        <v>0</v>
      </c>
      <c r="AA152" s="231">
        <v>0</v>
      </c>
      <c r="AB152" s="231">
        <v>0</v>
      </c>
      <c r="AC152" s="231">
        <v>3205854</v>
      </c>
      <c r="AD152" s="336" t="s">
        <v>187</v>
      </c>
      <c r="AE152" s="336" t="s">
        <v>375</v>
      </c>
      <c r="AF152" s="336" t="s">
        <v>376</v>
      </c>
      <c r="AG152" s="231">
        <f t="shared" si="5"/>
        <v>6765342</v>
      </c>
      <c r="AH152" s="231">
        <v>0</v>
      </c>
      <c r="AI152" s="231">
        <v>1768329</v>
      </c>
      <c r="AJ152" s="231">
        <v>0</v>
      </c>
      <c r="AK152" s="231">
        <v>0</v>
      </c>
      <c r="AL152" s="231">
        <v>0</v>
      </c>
      <c r="AM152" s="231">
        <v>0</v>
      </c>
      <c r="AN152" s="231">
        <v>0</v>
      </c>
      <c r="AO152" s="231">
        <v>1677000</v>
      </c>
      <c r="AP152" s="231">
        <v>165076</v>
      </c>
      <c r="AQ152" s="231">
        <v>0</v>
      </c>
      <c r="AR152" s="231">
        <v>0</v>
      </c>
      <c r="AS152" s="231">
        <v>0</v>
      </c>
      <c r="AT152" s="231">
        <v>0</v>
      </c>
      <c r="AU152" s="231">
        <v>0</v>
      </c>
      <c r="AV152" s="231">
        <v>0</v>
      </c>
      <c r="AW152" s="231">
        <v>0</v>
      </c>
      <c r="AX152" s="231">
        <v>3154937</v>
      </c>
    </row>
    <row r="153" spans="2:50" ht="63.75" x14ac:dyDescent="0.2">
      <c r="B153" s="155" t="s">
        <v>192</v>
      </c>
      <c r="C153" s="332" t="s">
        <v>42</v>
      </c>
      <c r="D153" s="162" t="s">
        <v>387</v>
      </c>
      <c r="E153" s="75" t="s">
        <v>388</v>
      </c>
      <c r="F153" s="333">
        <v>2017730010077</v>
      </c>
      <c r="G153" s="334" t="s">
        <v>389</v>
      </c>
      <c r="H153" s="335" t="s">
        <v>392</v>
      </c>
      <c r="I153" s="70" t="s">
        <v>393</v>
      </c>
      <c r="J153" s="231">
        <v>67</v>
      </c>
      <c r="K153" s="155" t="s">
        <v>374</v>
      </c>
      <c r="L153" s="231">
        <f t="shared" si="4"/>
        <v>502400</v>
      </c>
      <c r="M153" s="231">
        <v>0</v>
      </c>
      <c r="N153" s="231">
        <v>22400</v>
      </c>
      <c r="O153" s="231">
        <v>0</v>
      </c>
      <c r="P153" s="231">
        <v>0</v>
      </c>
      <c r="Q153" s="231">
        <v>0</v>
      </c>
      <c r="R153" s="231">
        <v>0</v>
      </c>
      <c r="S153" s="231">
        <v>0</v>
      </c>
      <c r="T153" s="231">
        <v>130000</v>
      </c>
      <c r="U153" s="231">
        <v>0</v>
      </c>
      <c r="V153" s="231">
        <v>0</v>
      </c>
      <c r="W153" s="231">
        <v>0</v>
      </c>
      <c r="X153" s="231">
        <v>0</v>
      </c>
      <c r="Y153" s="231">
        <v>0</v>
      </c>
      <c r="Z153" s="231">
        <v>0</v>
      </c>
      <c r="AA153" s="231">
        <v>0</v>
      </c>
      <c r="AB153" s="231">
        <v>0</v>
      </c>
      <c r="AC153" s="231">
        <v>350000</v>
      </c>
      <c r="AD153" s="336" t="s">
        <v>187</v>
      </c>
      <c r="AE153" s="336" t="s">
        <v>375</v>
      </c>
      <c r="AF153" s="336" t="s">
        <v>376</v>
      </c>
      <c r="AG153" s="231">
        <f t="shared" si="5"/>
        <v>186100</v>
      </c>
      <c r="AH153" s="231">
        <v>0</v>
      </c>
      <c r="AI153" s="231">
        <v>22400</v>
      </c>
      <c r="AJ153" s="231">
        <v>0</v>
      </c>
      <c r="AK153" s="231">
        <v>0</v>
      </c>
      <c r="AL153" s="231">
        <v>0</v>
      </c>
      <c r="AM153" s="231">
        <v>0</v>
      </c>
      <c r="AN153" s="231">
        <v>0</v>
      </c>
      <c r="AO153" s="231">
        <v>0</v>
      </c>
      <c r="AP153" s="231">
        <v>0</v>
      </c>
      <c r="AQ153" s="231">
        <v>0</v>
      </c>
      <c r="AR153" s="231">
        <v>0</v>
      </c>
      <c r="AS153" s="231">
        <v>0</v>
      </c>
      <c r="AT153" s="231">
        <v>0</v>
      </c>
      <c r="AU153" s="231">
        <v>0</v>
      </c>
      <c r="AV153" s="231">
        <v>0</v>
      </c>
      <c r="AW153" s="231">
        <v>0</v>
      </c>
      <c r="AX153" s="231">
        <v>163700</v>
      </c>
    </row>
    <row r="154" spans="2:50" ht="89.25" x14ac:dyDescent="0.2">
      <c r="B154" s="155" t="s">
        <v>192</v>
      </c>
      <c r="C154" s="332" t="s">
        <v>42</v>
      </c>
      <c r="D154" s="162" t="s">
        <v>394</v>
      </c>
      <c r="E154" s="75" t="s">
        <v>395</v>
      </c>
      <c r="F154" s="333">
        <v>2017730010077</v>
      </c>
      <c r="G154" s="334" t="s">
        <v>396</v>
      </c>
      <c r="H154" s="335" t="s">
        <v>397</v>
      </c>
      <c r="I154" s="70" t="s">
        <v>398</v>
      </c>
      <c r="J154" s="231">
        <v>18</v>
      </c>
      <c r="K154" s="155" t="s">
        <v>374</v>
      </c>
      <c r="L154" s="231">
        <f t="shared" si="4"/>
        <v>132227.82999999999</v>
      </c>
      <c r="M154" s="231">
        <v>0</v>
      </c>
      <c r="N154" s="231">
        <v>0</v>
      </c>
      <c r="O154" s="231">
        <v>0</v>
      </c>
      <c r="P154" s="231">
        <v>0</v>
      </c>
      <c r="Q154" s="231">
        <v>0</v>
      </c>
      <c r="R154" s="231">
        <v>0</v>
      </c>
      <c r="S154" s="231">
        <v>0</v>
      </c>
      <c r="T154" s="231">
        <f>132227.83</f>
        <v>132227.82999999999</v>
      </c>
      <c r="U154" s="231">
        <v>0</v>
      </c>
      <c r="V154" s="231">
        <v>0</v>
      </c>
      <c r="W154" s="231">
        <v>0</v>
      </c>
      <c r="X154" s="231">
        <v>0</v>
      </c>
      <c r="Y154" s="231">
        <v>0</v>
      </c>
      <c r="Z154" s="231">
        <v>0</v>
      </c>
      <c r="AA154" s="231">
        <v>0</v>
      </c>
      <c r="AB154" s="231">
        <v>0</v>
      </c>
      <c r="AC154" s="231">
        <v>0</v>
      </c>
      <c r="AD154" s="336" t="s">
        <v>187</v>
      </c>
      <c r="AE154" s="336" t="s">
        <v>375</v>
      </c>
      <c r="AF154" s="336" t="s">
        <v>376</v>
      </c>
      <c r="AG154" s="231">
        <f t="shared" si="5"/>
        <v>92423</v>
      </c>
      <c r="AH154" s="231">
        <v>0</v>
      </c>
      <c r="AI154" s="231">
        <v>0</v>
      </c>
      <c r="AJ154" s="231">
        <v>0</v>
      </c>
      <c r="AK154" s="231">
        <v>0</v>
      </c>
      <c r="AL154" s="231">
        <v>0</v>
      </c>
      <c r="AM154" s="231">
        <v>0</v>
      </c>
      <c r="AN154" s="231">
        <v>0</v>
      </c>
      <c r="AO154" s="231">
        <v>92423</v>
      </c>
      <c r="AP154" s="231">
        <v>0</v>
      </c>
      <c r="AQ154" s="231">
        <v>0</v>
      </c>
      <c r="AR154" s="231">
        <v>0</v>
      </c>
      <c r="AS154" s="231">
        <v>0</v>
      </c>
      <c r="AT154" s="231">
        <v>0</v>
      </c>
      <c r="AU154" s="231">
        <v>0</v>
      </c>
      <c r="AV154" s="231">
        <v>0</v>
      </c>
      <c r="AW154" s="231">
        <v>0</v>
      </c>
      <c r="AX154" s="231">
        <v>0</v>
      </c>
    </row>
    <row r="155" spans="2:50" ht="89.25" x14ac:dyDescent="0.2">
      <c r="B155" s="155" t="s">
        <v>192</v>
      </c>
      <c r="C155" s="332" t="s">
        <v>42</v>
      </c>
      <c r="D155" s="162" t="s">
        <v>394</v>
      </c>
      <c r="E155" s="75" t="s">
        <v>395</v>
      </c>
      <c r="F155" s="333">
        <v>2017730010077</v>
      </c>
      <c r="G155" s="334" t="s">
        <v>396</v>
      </c>
      <c r="H155" s="335" t="s">
        <v>399</v>
      </c>
      <c r="I155" s="70" t="s">
        <v>400</v>
      </c>
      <c r="J155" s="231">
        <v>13</v>
      </c>
      <c r="K155" s="155" t="s">
        <v>374</v>
      </c>
      <c r="L155" s="231">
        <f t="shared" si="4"/>
        <v>65100</v>
      </c>
      <c r="M155" s="231">
        <v>0</v>
      </c>
      <c r="N155" s="231">
        <v>0</v>
      </c>
      <c r="O155" s="231">
        <v>0</v>
      </c>
      <c r="P155" s="231">
        <v>0</v>
      </c>
      <c r="Q155" s="231">
        <v>0</v>
      </c>
      <c r="R155" s="231">
        <v>0</v>
      </c>
      <c r="S155" s="231">
        <v>0</v>
      </c>
      <c r="T155" s="231">
        <v>65100</v>
      </c>
      <c r="U155" s="231">
        <v>0</v>
      </c>
      <c r="V155" s="231">
        <v>0</v>
      </c>
      <c r="W155" s="231">
        <v>0</v>
      </c>
      <c r="X155" s="231">
        <v>0</v>
      </c>
      <c r="Y155" s="231">
        <v>0</v>
      </c>
      <c r="Z155" s="231">
        <v>0</v>
      </c>
      <c r="AA155" s="231">
        <v>0</v>
      </c>
      <c r="AB155" s="231">
        <v>0</v>
      </c>
      <c r="AC155" s="231">
        <v>0</v>
      </c>
      <c r="AD155" s="336" t="s">
        <v>187</v>
      </c>
      <c r="AE155" s="336" t="s">
        <v>375</v>
      </c>
      <c r="AF155" s="336" t="s">
        <v>376</v>
      </c>
      <c r="AG155" s="231">
        <f t="shared" si="5"/>
        <v>65100</v>
      </c>
      <c r="AH155" s="231">
        <v>0</v>
      </c>
      <c r="AI155" s="231">
        <v>0</v>
      </c>
      <c r="AJ155" s="231">
        <v>0</v>
      </c>
      <c r="AK155" s="231">
        <v>0</v>
      </c>
      <c r="AL155" s="231">
        <v>0</v>
      </c>
      <c r="AM155" s="231">
        <v>0</v>
      </c>
      <c r="AN155" s="231">
        <v>0</v>
      </c>
      <c r="AO155" s="231">
        <v>65100</v>
      </c>
      <c r="AP155" s="231">
        <v>0</v>
      </c>
      <c r="AQ155" s="231">
        <v>0</v>
      </c>
      <c r="AR155" s="231">
        <v>0</v>
      </c>
      <c r="AS155" s="231">
        <v>0</v>
      </c>
      <c r="AT155" s="231">
        <v>0</v>
      </c>
      <c r="AU155" s="231">
        <v>0</v>
      </c>
      <c r="AV155" s="231">
        <v>0</v>
      </c>
      <c r="AW155" s="231">
        <v>0</v>
      </c>
      <c r="AX155" s="231">
        <v>0</v>
      </c>
    </row>
    <row r="156" spans="2:50" ht="89.25" x14ac:dyDescent="0.2">
      <c r="B156" s="155" t="s">
        <v>192</v>
      </c>
      <c r="C156" s="332" t="s">
        <v>42</v>
      </c>
      <c r="D156" s="162" t="s">
        <v>394</v>
      </c>
      <c r="E156" s="75" t="s">
        <v>395</v>
      </c>
      <c r="F156" s="333">
        <v>2017730010060</v>
      </c>
      <c r="G156" s="334" t="s">
        <v>396</v>
      </c>
      <c r="H156" s="335" t="s">
        <v>401</v>
      </c>
      <c r="I156" s="70" t="s">
        <v>402</v>
      </c>
      <c r="J156" s="231">
        <v>60</v>
      </c>
      <c r="K156" s="155" t="s">
        <v>374</v>
      </c>
      <c r="L156" s="231">
        <f t="shared" si="4"/>
        <v>0</v>
      </c>
      <c r="M156" s="231">
        <v>0</v>
      </c>
      <c r="N156" s="231">
        <v>0</v>
      </c>
      <c r="O156" s="231">
        <v>0</v>
      </c>
      <c r="P156" s="231">
        <v>0</v>
      </c>
      <c r="Q156" s="231">
        <v>0</v>
      </c>
      <c r="R156" s="231">
        <v>0</v>
      </c>
      <c r="S156" s="231">
        <v>0</v>
      </c>
      <c r="T156" s="231">
        <v>0</v>
      </c>
      <c r="U156" s="231">
        <v>0</v>
      </c>
      <c r="V156" s="231">
        <v>0</v>
      </c>
      <c r="W156" s="231">
        <v>0</v>
      </c>
      <c r="X156" s="231">
        <v>0</v>
      </c>
      <c r="Y156" s="231">
        <v>0</v>
      </c>
      <c r="Z156" s="231">
        <v>0</v>
      </c>
      <c r="AA156" s="231">
        <v>0</v>
      </c>
      <c r="AB156" s="231">
        <v>0</v>
      </c>
      <c r="AC156" s="231">
        <v>0</v>
      </c>
      <c r="AD156" s="336" t="s">
        <v>187</v>
      </c>
      <c r="AE156" s="336" t="s">
        <v>375</v>
      </c>
      <c r="AF156" s="336" t="s">
        <v>376</v>
      </c>
      <c r="AG156" s="231">
        <f t="shared" si="5"/>
        <v>0</v>
      </c>
      <c r="AH156" s="231">
        <v>0</v>
      </c>
      <c r="AI156" s="231">
        <v>0</v>
      </c>
      <c r="AJ156" s="231">
        <v>0</v>
      </c>
      <c r="AK156" s="231">
        <v>0</v>
      </c>
      <c r="AL156" s="231">
        <v>0</v>
      </c>
      <c r="AM156" s="231">
        <v>0</v>
      </c>
      <c r="AN156" s="231">
        <v>0</v>
      </c>
      <c r="AO156" s="231">
        <v>0</v>
      </c>
      <c r="AP156" s="231">
        <v>0</v>
      </c>
      <c r="AQ156" s="231">
        <v>0</v>
      </c>
      <c r="AR156" s="231">
        <v>0</v>
      </c>
      <c r="AS156" s="231">
        <v>0</v>
      </c>
      <c r="AT156" s="231">
        <v>0</v>
      </c>
      <c r="AU156" s="231">
        <v>0</v>
      </c>
      <c r="AV156" s="231">
        <v>0</v>
      </c>
      <c r="AW156" s="231">
        <v>0</v>
      </c>
      <c r="AX156" s="231">
        <v>0</v>
      </c>
    </row>
    <row r="157" spans="2:50" ht="89.25" x14ac:dyDescent="0.2">
      <c r="B157" s="155" t="s">
        <v>192</v>
      </c>
      <c r="C157" s="332" t="s">
        <v>42</v>
      </c>
      <c r="D157" s="162" t="s">
        <v>394</v>
      </c>
      <c r="E157" s="75" t="s">
        <v>395</v>
      </c>
      <c r="F157" s="333">
        <v>2017730010060</v>
      </c>
      <c r="G157" s="334" t="s">
        <v>396</v>
      </c>
      <c r="H157" s="335" t="s">
        <v>403</v>
      </c>
      <c r="I157" s="70" t="s">
        <v>404</v>
      </c>
      <c r="J157" s="231">
        <v>120</v>
      </c>
      <c r="K157" s="155" t="s">
        <v>374</v>
      </c>
      <c r="L157" s="231">
        <f t="shared" si="4"/>
        <v>3500851</v>
      </c>
      <c r="M157" s="231">
        <v>0</v>
      </c>
      <c r="N157" s="231">
        <v>0</v>
      </c>
      <c r="O157" s="231">
        <v>0</v>
      </c>
      <c r="P157" s="231">
        <v>0</v>
      </c>
      <c r="Q157" s="231">
        <v>0</v>
      </c>
      <c r="R157" s="231">
        <v>0</v>
      </c>
      <c r="S157" s="231">
        <v>0</v>
      </c>
      <c r="T157" s="231">
        <v>0</v>
      </c>
      <c r="U157" s="231">
        <v>0</v>
      </c>
      <c r="V157" s="231">
        <v>0</v>
      </c>
      <c r="W157" s="231">
        <v>0</v>
      </c>
      <c r="X157" s="231">
        <v>0</v>
      </c>
      <c r="Y157" s="231">
        <v>0</v>
      </c>
      <c r="Z157" s="231">
        <v>0</v>
      </c>
      <c r="AA157" s="231">
        <v>0</v>
      </c>
      <c r="AB157" s="231">
        <v>0</v>
      </c>
      <c r="AC157" s="231">
        <v>3500851</v>
      </c>
      <c r="AD157" s="336" t="s">
        <v>187</v>
      </c>
      <c r="AE157" s="336" t="s">
        <v>375</v>
      </c>
      <c r="AF157" s="336" t="s">
        <v>376</v>
      </c>
      <c r="AG157" s="231">
        <f t="shared" si="5"/>
        <v>0</v>
      </c>
      <c r="AH157" s="231">
        <v>0</v>
      </c>
      <c r="AI157" s="231">
        <v>0</v>
      </c>
      <c r="AJ157" s="231">
        <v>0</v>
      </c>
      <c r="AK157" s="231">
        <v>0</v>
      </c>
      <c r="AL157" s="231">
        <v>0</v>
      </c>
      <c r="AM157" s="231">
        <v>0</v>
      </c>
      <c r="AN157" s="231">
        <v>0</v>
      </c>
      <c r="AO157" s="231">
        <v>0</v>
      </c>
      <c r="AP157" s="231">
        <v>0</v>
      </c>
      <c r="AQ157" s="231">
        <v>0</v>
      </c>
      <c r="AR157" s="231">
        <v>0</v>
      </c>
      <c r="AS157" s="231">
        <v>0</v>
      </c>
      <c r="AT157" s="231">
        <v>0</v>
      </c>
      <c r="AU157" s="231">
        <v>0</v>
      </c>
      <c r="AV157" s="231">
        <v>0</v>
      </c>
      <c r="AW157" s="231">
        <v>0</v>
      </c>
      <c r="AX157" s="231">
        <v>0</v>
      </c>
    </row>
    <row r="158" spans="2:50" ht="89.25" x14ac:dyDescent="0.2">
      <c r="B158" s="155" t="s">
        <v>192</v>
      </c>
      <c r="C158" s="332" t="s">
        <v>42</v>
      </c>
      <c r="D158" s="162" t="s">
        <v>394</v>
      </c>
      <c r="E158" s="75" t="s">
        <v>395</v>
      </c>
      <c r="F158" s="333">
        <v>2017730010060</v>
      </c>
      <c r="G158" s="334" t="s">
        <v>396</v>
      </c>
      <c r="H158" s="335" t="s">
        <v>405</v>
      </c>
      <c r="I158" s="70" t="s">
        <v>406</v>
      </c>
      <c r="J158" s="231">
        <v>1025</v>
      </c>
      <c r="K158" s="155" t="s">
        <v>374</v>
      </c>
      <c r="L158" s="231">
        <f t="shared" si="4"/>
        <v>154627.83600000001</v>
      </c>
      <c r="M158" s="231">
        <v>0</v>
      </c>
      <c r="N158" s="231">
        <v>22400</v>
      </c>
      <c r="O158" s="231">
        <v>0</v>
      </c>
      <c r="P158" s="231">
        <v>0</v>
      </c>
      <c r="Q158" s="231">
        <v>0</v>
      </c>
      <c r="R158" s="231">
        <v>0</v>
      </c>
      <c r="S158" s="231">
        <v>0</v>
      </c>
      <c r="T158" s="231">
        <v>132227.83600000001</v>
      </c>
      <c r="U158" s="231">
        <v>0</v>
      </c>
      <c r="V158" s="231">
        <v>0</v>
      </c>
      <c r="W158" s="231">
        <v>0</v>
      </c>
      <c r="X158" s="231">
        <v>0</v>
      </c>
      <c r="Y158" s="231">
        <v>0</v>
      </c>
      <c r="Z158" s="231">
        <v>0</v>
      </c>
      <c r="AA158" s="231">
        <v>0</v>
      </c>
      <c r="AB158" s="231">
        <v>0</v>
      </c>
      <c r="AC158" s="231">
        <v>0</v>
      </c>
      <c r="AD158" s="336" t="s">
        <v>187</v>
      </c>
      <c r="AE158" s="336" t="s">
        <v>375</v>
      </c>
      <c r="AF158" s="336" t="s">
        <v>376</v>
      </c>
      <c r="AG158" s="231">
        <f t="shared" si="5"/>
        <v>92423</v>
      </c>
      <c r="AH158" s="231">
        <v>0</v>
      </c>
      <c r="AI158" s="231">
        <v>22400</v>
      </c>
      <c r="AJ158" s="231">
        <v>0</v>
      </c>
      <c r="AK158" s="231">
        <v>0</v>
      </c>
      <c r="AL158" s="231">
        <v>0</v>
      </c>
      <c r="AM158" s="231">
        <v>0</v>
      </c>
      <c r="AN158" s="231">
        <v>0</v>
      </c>
      <c r="AO158" s="231">
        <v>70023</v>
      </c>
      <c r="AP158" s="231">
        <v>0</v>
      </c>
      <c r="AQ158" s="231">
        <v>0</v>
      </c>
      <c r="AR158" s="231">
        <v>0</v>
      </c>
      <c r="AS158" s="231">
        <v>0</v>
      </c>
      <c r="AT158" s="231">
        <v>0</v>
      </c>
      <c r="AU158" s="231">
        <v>0</v>
      </c>
      <c r="AV158" s="231">
        <v>0</v>
      </c>
      <c r="AW158" s="231">
        <v>0</v>
      </c>
      <c r="AX158" s="231">
        <v>0</v>
      </c>
    </row>
    <row r="159" spans="2:50" ht="89.25" x14ac:dyDescent="0.2">
      <c r="B159" s="155" t="s">
        <v>192</v>
      </c>
      <c r="C159" s="332" t="s">
        <v>42</v>
      </c>
      <c r="D159" s="162" t="s">
        <v>394</v>
      </c>
      <c r="E159" s="75" t="s">
        <v>395</v>
      </c>
      <c r="F159" s="333">
        <v>2017730010060</v>
      </c>
      <c r="G159" s="334" t="s">
        <v>396</v>
      </c>
      <c r="H159" s="335" t="s">
        <v>407</v>
      </c>
      <c r="I159" s="70" t="s">
        <v>408</v>
      </c>
      <c r="J159" s="231">
        <v>60</v>
      </c>
      <c r="K159" s="155" t="s">
        <v>374</v>
      </c>
      <c r="L159" s="231">
        <f t="shared" si="4"/>
        <v>25000</v>
      </c>
      <c r="M159" s="231">
        <v>0</v>
      </c>
      <c r="N159" s="231">
        <v>0</v>
      </c>
      <c r="O159" s="231">
        <v>0</v>
      </c>
      <c r="P159" s="231">
        <v>0</v>
      </c>
      <c r="Q159" s="231">
        <v>0</v>
      </c>
      <c r="R159" s="231">
        <v>0</v>
      </c>
      <c r="S159" s="231">
        <v>0</v>
      </c>
      <c r="T159" s="231">
        <v>25000</v>
      </c>
      <c r="U159" s="231">
        <v>0</v>
      </c>
      <c r="V159" s="231">
        <v>0</v>
      </c>
      <c r="W159" s="231">
        <v>0</v>
      </c>
      <c r="X159" s="231">
        <v>0</v>
      </c>
      <c r="Y159" s="231">
        <v>0</v>
      </c>
      <c r="Z159" s="231">
        <v>0</v>
      </c>
      <c r="AA159" s="231">
        <v>0</v>
      </c>
      <c r="AB159" s="231">
        <v>0</v>
      </c>
      <c r="AC159" s="231">
        <v>0</v>
      </c>
      <c r="AD159" s="336" t="s">
        <v>187</v>
      </c>
      <c r="AE159" s="336" t="s">
        <v>375</v>
      </c>
      <c r="AF159" s="336" t="s">
        <v>376</v>
      </c>
      <c r="AG159" s="231">
        <f t="shared" si="5"/>
        <v>0</v>
      </c>
      <c r="AH159" s="231">
        <v>0</v>
      </c>
      <c r="AI159" s="231">
        <v>0</v>
      </c>
      <c r="AJ159" s="231">
        <v>0</v>
      </c>
      <c r="AK159" s="231">
        <v>0</v>
      </c>
      <c r="AL159" s="231">
        <v>0</v>
      </c>
      <c r="AM159" s="231">
        <v>0</v>
      </c>
      <c r="AN159" s="231">
        <v>0</v>
      </c>
      <c r="AO159" s="231">
        <v>0</v>
      </c>
      <c r="AP159" s="231">
        <v>0</v>
      </c>
      <c r="AQ159" s="231">
        <v>0</v>
      </c>
      <c r="AR159" s="231">
        <v>0</v>
      </c>
      <c r="AS159" s="231">
        <v>0</v>
      </c>
      <c r="AT159" s="231">
        <v>0</v>
      </c>
      <c r="AU159" s="231">
        <v>0</v>
      </c>
      <c r="AV159" s="231">
        <v>0</v>
      </c>
      <c r="AW159" s="231">
        <v>0</v>
      </c>
      <c r="AX159" s="231">
        <v>0</v>
      </c>
    </row>
    <row r="160" spans="2:50" ht="89.25" x14ac:dyDescent="0.2">
      <c r="B160" s="155" t="s">
        <v>192</v>
      </c>
      <c r="C160" s="332" t="s">
        <v>42</v>
      </c>
      <c r="D160" s="162" t="s">
        <v>394</v>
      </c>
      <c r="E160" s="75" t="s">
        <v>395</v>
      </c>
      <c r="F160" s="333">
        <v>2017730010060</v>
      </c>
      <c r="G160" s="334" t="s">
        <v>396</v>
      </c>
      <c r="H160" s="335" t="s">
        <v>409</v>
      </c>
      <c r="I160" s="70" t="s">
        <v>410</v>
      </c>
      <c r="J160" s="231">
        <v>100</v>
      </c>
      <c r="K160" s="155" t="s">
        <v>374</v>
      </c>
      <c r="L160" s="231">
        <f t="shared" si="4"/>
        <v>1018228</v>
      </c>
      <c r="M160" s="231">
        <v>0</v>
      </c>
      <c r="N160" s="231">
        <v>0</v>
      </c>
      <c r="O160" s="231">
        <v>0</v>
      </c>
      <c r="P160" s="231">
        <v>0</v>
      </c>
      <c r="Q160" s="231">
        <v>0</v>
      </c>
      <c r="R160" s="231">
        <v>0</v>
      </c>
      <c r="S160" s="231">
        <v>0</v>
      </c>
      <c r="T160" s="231">
        <v>190000</v>
      </c>
      <c r="U160" s="231">
        <v>0</v>
      </c>
      <c r="V160" s="231">
        <v>0</v>
      </c>
      <c r="W160" s="231">
        <v>0</v>
      </c>
      <c r="X160" s="231">
        <v>0</v>
      </c>
      <c r="Y160" s="231">
        <v>0</v>
      </c>
      <c r="Z160" s="231">
        <v>0</v>
      </c>
      <c r="AA160" s="231">
        <v>0</v>
      </c>
      <c r="AB160" s="231">
        <v>0</v>
      </c>
      <c r="AC160" s="231">
        <v>828228</v>
      </c>
      <c r="AD160" s="336" t="s">
        <v>187</v>
      </c>
      <c r="AE160" s="336" t="s">
        <v>375</v>
      </c>
      <c r="AF160" s="336" t="s">
        <v>376</v>
      </c>
      <c r="AG160" s="231">
        <f t="shared" si="5"/>
        <v>451000</v>
      </c>
      <c r="AH160" s="231">
        <v>0</v>
      </c>
      <c r="AI160" s="231">
        <v>0</v>
      </c>
      <c r="AJ160" s="231">
        <v>0</v>
      </c>
      <c r="AK160" s="231">
        <v>0</v>
      </c>
      <c r="AL160" s="231">
        <v>0</v>
      </c>
      <c r="AM160" s="231">
        <v>0</v>
      </c>
      <c r="AN160" s="231">
        <v>0</v>
      </c>
      <c r="AO160" s="231">
        <v>119200</v>
      </c>
      <c r="AP160" s="231">
        <v>0</v>
      </c>
      <c r="AQ160" s="231">
        <v>0</v>
      </c>
      <c r="AR160" s="231">
        <v>0</v>
      </c>
      <c r="AS160" s="231">
        <v>0</v>
      </c>
      <c r="AT160" s="231">
        <v>0</v>
      </c>
      <c r="AU160" s="231">
        <v>0</v>
      </c>
      <c r="AV160" s="231">
        <v>0</v>
      </c>
      <c r="AW160" s="231">
        <v>0</v>
      </c>
      <c r="AX160" s="231">
        <v>331800</v>
      </c>
    </row>
    <row r="161" spans="2:50" ht="89.25" x14ac:dyDescent="0.2">
      <c r="B161" s="155" t="s">
        <v>192</v>
      </c>
      <c r="C161" s="332" t="s">
        <v>42</v>
      </c>
      <c r="D161" s="162" t="s">
        <v>394</v>
      </c>
      <c r="E161" s="75" t="s">
        <v>395</v>
      </c>
      <c r="F161" s="333">
        <v>2017730010060</v>
      </c>
      <c r="G161" s="334" t="s">
        <v>396</v>
      </c>
      <c r="H161" s="335" t="s">
        <v>411</v>
      </c>
      <c r="I161" s="70" t="s">
        <v>412</v>
      </c>
      <c r="J161" s="231">
        <v>2</v>
      </c>
      <c r="K161" s="155" t="s">
        <v>374</v>
      </c>
      <c r="L161" s="231">
        <f t="shared" si="4"/>
        <v>2000</v>
      </c>
      <c r="M161" s="231">
        <v>0</v>
      </c>
      <c r="N161" s="231">
        <v>0</v>
      </c>
      <c r="O161" s="231">
        <v>0</v>
      </c>
      <c r="P161" s="231">
        <v>0</v>
      </c>
      <c r="Q161" s="231">
        <v>0</v>
      </c>
      <c r="R161" s="231">
        <v>0</v>
      </c>
      <c r="S161" s="231">
        <v>0</v>
      </c>
      <c r="T161" s="231">
        <v>2000</v>
      </c>
      <c r="U161" s="231">
        <v>0</v>
      </c>
      <c r="V161" s="231">
        <v>0</v>
      </c>
      <c r="W161" s="231">
        <v>0</v>
      </c>
      <c r="X161" s="231">
        <v>0</v>
      </c>
      <c r="Y161" s="231">
        <v>0</v>
      </c>
      <c r="Z161" s="231">
        <v>0</v>
      </c>
      <c r="AA161" s="231">
        <v>0</v>
      </c>
      <c r="AB161" s="231">
        <v>0</v>
      </c>
      <c r="AC161" s="231">
        <v>0</v>
      </c>
      <c r="AD161" s="336" t="s">
        <v>187</v>
      </c>
      <c r="AE161" s="336" t="s">
        <v>375</v>
      </c>
      <c r="AF161" s="336" t="s">
        <v>376</v>
      </c>
      <c r="AG161" s="231">
        <f t="shared" si="5"/>
        <v>0</v>
      </c>
      <c r="AH161" s="231">
        <v>0</v>
      </c>
      <c r="AI161" s="231">
        <v>0</v>
      </c>
      <c r="AJ161" s="231">
        <v>0</v>
      </c>
      <c r="AK161" s="231">
        <v>0</v>
      </c>
      <c r="AL161" s="231">
        <v>0</v>
      </c>
      <c r="AM161" s="231">
        <v>0</v>
      </c>
      <c r="AN161" s="231">
        <v>0</v>
      </c>
      <c r="AO161" s="231">
        <v>0</v>
      </c>
      <c r="AP161" s="231">
        <v>0</v>
      </c>
      <c r="AQ161" s="231">
        <v>0</v>
      </c>
      <c r="AR161" s="231">
        <v>0</v>
      </c>
      <c r="AS161" s="231">
        <v>0</v>
      </c>
      <c r="AT161" s="231">
        <v>0</v>
      </c>
      <c r="AU161" s="231">
        <v>0</v>
      </c>
      <c r="AV161" s="231">
        <v>0</v>
      </c>
      <c r="AW161" s="231">
        <v>0</v>
      </c>
      <c r="AX161" s="231">
        <v>0</v>
      </c>
    </row>
    <row r="162" spans="2:50" ht="89.25" x14ac:dyDescent="0.2">
      <c r="B162" s="155" t="s">
        <v>192</v>
      </c>
      <c r="C162" s="332" t="s">
        <v>42</v>
      </c>
      <c r="D162" s="162" t="s">
        <v>394</v>
      </c>
      <c r="E162" s="75" t="s">
        <v>395</v>
      </c>
      <c r="F162" s="333">
        <v>2017730010060</v>
      </c>
      <c r="G162" s="334" t="s">
        <v>396</v>
      </c>
      <c r="H162" s="335" t="s">
        <v>413</v>
      </c>
      <c r="I162" s="70" t="s">
        <v>414</v>
      </c>
      <c r="J162" s="231">
        <v>1</v>
      </c>
      <c r="K162" s="155" t="s">
        <v>374</v>
      </c>
      <c r="L162" s="231">
        <f t="shared" si="4"/>
        <v>0</v>
      </c>
      <c r="M162" s="231">
        <v>0</v>
      </c>
      <c r="N162" s="231">
        <v>0</v>
      </c>
      <c r="O162" s="231">
        <v>0</v>
      </c>
      <c r="P162" s="231">
        <v>0</v>
      </c>
      <c r="Q162" s="231">
        <v>0</v>
      </c>
      <c r="R162" s="231">
        <v>0</v>
      </c>
      <c r="S162" s="231">
        <v>0</v>
      </c>
      <c r="T162" s="231">
        <v>0</v>
      </c>
      <c r="U162" s="231">
        <v>0</v>
      </c>
      <c r="V162" s="231">
        <v>0</v>
      </c>
      <c r="W162" s="231">
        <v>0</v>
      </c>
      <c r="X162" s="231">
        <v>0</v>
      </c>
      <c r="Y162" s="231">
        <v>0</v>
      </c>
      <c r="Z162" s="231">
        <v>0</v>
      </c>
      <c r="AA162" s="231">
        <v>0</v>
      </c>
      <c r="AB162" s="231">
        <v>0</v>
      </c>
      <c r="AC162" s="231">
        <v>0</v>
      </c>
      <c r="AD162" s="336" t="s">
        <v>187</v>
      </c>
      <c r="AE162" s="336" t="s">
        <v>375</v>
      </c>
      <c r="AF162" s="336" t="s">
        <v>376</v>
      </c>
      <c r="AG162" s="231">
        <f t="shared" si="5"/>
        <v>0</v>
      </c>
      <c r="AH162" s="231">
        <v>0</v>
      </c>
      <c r="AI162" s="231">
        <v>0</v>
      </c>
      <c r="AJ162" s="231">
        <v>0</v>
      </c>
      <c r="AK162" s="231">
        <v>0</v>
      </c>
      <c r="AL162" s="231">
        <v>0</v>
      </c>
      <c r="AM162" s="231">
        <v>0</v>
      </c>
      <c r="AN162" s="231">
        <v>0</v>
      </c>
      <c r="AO162" s="231">
        <v>0</v>
      </c>
      <c r="AP162" s="231">
        <v>0</v>
      </c>
      <c r="AQ162" s="231">
        <v>0</v>
      </c>
      <c r="AR162" s="231">
        <v>0</v>
      </c>
      <c r="AS162" s="231">
        <v>0</v>
      </c>
      <c r="AT162" s="231">
        <v>0</v>
      </c>
      <c r="AU162" s="231">
        <v>0</v>
      </c>
      <c r="AV162" s="231">
        <v>0</v>
      </c>
      <c r="AW162" s="231">
        <v>0</v>
      </c>
      <c r="AX162" s="231">
        <v>0</v>
      </c>
    </row>
    <row r="163" spans="2:50" ht="89.25" x14ac:dyDescent="0.2">
      <c r="B163" s="155" t="s">
        <v>192</v>
      </c>
      <c r="C163" s="332" t="s">
        <v>42</v>
      </c>
      <c r="D163" s="162" t="s">
        <v>394</v>
      </c>
      <c r="E163" s="75" t="s">
        <v>395</v>
      </c>
      <c r="F163" s="333">
        <v>2017730010060</v>
      </c>
      <c r="G163" s="334" t="s">
        <v>396</v>
      </c>
      <c r="H163" s="335" t="s">
        <v>415</v>
      </c>
      <c r="I163" s="70" t="s">
        <v>416</v>
      </c>
      <c r="J163" s="231">
        <v>1</v>
      </c>
      <c r="K163" s="155" t="s">
        <v>374</v>
      </c>
      <c r="L163" s="231">
        <f t="shared" si="4"/>
        <v>22400</v>
      </c>
      <c r="M163" s="231">
        <v>0</v>
      </c>
      <c r="N163" s="231">
        <v>22400</v>
      </c>
      <c r="O163" s="231">
        <v>0</v>
      </c>
      <c r="P163" s="231">
        <v>0</v>
      </c>
      <c r="Q163" s="231">
        <v>0</v>
      </c>
      <c r="R163" s="231">
        <v>0</v>
      </c>
      <c r="S163" s="231">
        <v>0</v>
      </c>
      <c r="T163" s="231">
        <v>0</v>
      </c>
      <c r="U163" s="231">
        <v>0</v>
      </c>
      <c r="V163" s="231">
        <v>0</v>
      </c>
      <c r="W163" s="231">
        <v>0</v>
      </c>
      <c r="X163" s="231">
        <v>0</v>
      </c>
      <c r="Y163" s="231">
        <v>0</v>
      </c>
      <c r="Z163" s="231">
        <v>0</v>
      </c>
      <c r="AA163" s="231">
        <v>0</v>
      </c>
      <c r="AB163" s="231">
        <v>0</v>
      </c>
      <c r="AC163" s="231">
        <v>0</v>
      </c>
      <c r="AD163" s="336" t="s">
        <v>187</v>
      </c>
      <c r="AE163" s="336" t="s">
        <v>375</v>
      </c>
      <c r="AF163" s="336" t="s">
        <v>376</v>
      </c>
      <c r="AG163" s="231">
        <f t="shared" si="5"/>
        <v>22400</v>
      </c>
      <c r="AH163" s="231">
        <v>0</v>
      </c>
      <c r="AI163" s="231">
        <v>22400</v>
      </c>
      <c r="AJ163" s="231">
        <v>0</v>
      </c>
      <c r="AK163" s="231">
        <v>0</v>
      </c>
      <c r="AL163" s="231">
        <v>0</v>
      </c>
      <c r="AM163" s="231">
        <v>0</v>
      </c>
      <c r="AN163" s="231">
        <v>0</v>
      </c>
      <c r="AO163" s="231">
        <v>0</v>
      </c>
      <c r="AP163" s="231">
        <v>0</v>
      </c>
      <c r="AQ163" s="231">
        <v>0</v>
      </c>
      <c r="AR163" s="231">
        <v>0</v>
      </c>
      <c r="AS163" s="231">
        <v>0</v>
      </c>
      <c r="AT163" s="231">
        <v>0</v>
      </c>
      <c r="AU163" s="231">
        <v>0</v>
      </c>
      <c r="AV163" s="231">
        <v>0</v>
      </c>
      <c r="AW163" s="231">
        <v>0</v>
      </c>
      <c r="AX163" s="231">
        <v>0</v>
      </c>
    </row>
    <row r="164" spans="2:50" ht="89.25" x14ac:dyDescent="0.2">
      <c r="B164" s="155" t="s">
        <v>192</v>
      </c>
      <c r="C164" s="332" t="s">
        <v>42</v>
      </c>
      <c r="D164" s="162" t="s">
        <v>394</v>
      </c>
      <c r="E164" s="75" t="s">
        <v>395</v>
      </c>
      <c r="F164" s="333">
        <v>2017730010060</v>
      </c>
      <c r="G164" s="334" t="s">
        <v>396</v>
      </c>
      <c r="H164" s="335" t="s">
        <v>417</v>
      </c>
      <c r="I164" s="70" t="s">
        <v>418</v>
      </c>
      <c r="J164" s="231">
        <v>1</v>
      </c>
      <c r="K164" s="155" t="s">
        <v>374</v>
      </c>
      <c r="L164" s="231">
        <f t="shared" si="4"/>
        <v>27200</v>
      </c>
      <c r="M164" s="231">
        <v>0</v>
      </c>
      <c r="N164" s="231">
        <v>27200</v>
      </c>
      <c r="O164" s="231">
        <v>0</v>
      </c>
      <c r="P164" s="231">
        <v>0</v>
      </c>
      <c r="Q164" s="231">
        <v>0</v>
      </c>
      <c r="R164" s="231">
        <v>0</v>
      </c>
      <c r="S164" s="231">
        <v>0</v>
      </c>
      <c r="T164" s="231">
        <v>0</v>
      </c>
      <c r="U164" s="231">
        <v>0</v>
      </c>
      <c r="V164" s="231">
        <v>0</v>
      </c>
      <c r="W164" s="231">
        <v>0</v>
      </c>
      <c r="X164" s="231">
        <v>0</v>
      </c>
      <c r="Y164" s="231">
        <v>0</v>
      </c>
      <c r="Z164" s="231">
        <v>0</v>
      </c>
      <c r="AA164" s="231">
        <v>0</v>
      </c>
      <c r="AB164" s="231">
        <v>0</v>
      </c>
      <c r="AC164" s="231">
        <v>0</v>
      </c>
      <c r="AD164" s="336" t="s">
        <v>187</v>
      </c>
      <c r="AE164" s="336" t="s">
        <v>375</v>
      </c>
      <c r="AF164" s="336" t="s">
        <v>376</v>
      </c>
      <c r="AG164" s="231">
        <f t="shared" si="5"/>
        <v>27200</v>
      </c>
      <c r="AH164" s="231">
        <v>0</v>
      </c>
      <c r="AI164" s="231">
        <v>27200</v>
      </c>
      <c r="AJ164" s="231">
        <v>0</v>
      </c>
      <c r="AK164" s="231">
        <v>0</v>
      </c>
      <c r="AL164" s="231">
        <v>0</v>
      </c>
      <c r="AM164" s="231">
        <v>0</v>
      </c>
      <c r="AN164" s="231">
        <v>0</v>
      </c>
      <c r="AO164" s="231">
        <v>0</v>
      </c>
      <c r="AP164" s="231">
        <v>0</v>
      </c>
      <c r="AQ164" s="231">
        <v>0</v>
      </c>
      <c r="AR164" s="231">
        <v>0</v>
      </c>
      <c r="AS164" s="231">
        <v>0</v>
      </c>
      <c r="AT164" s="231">
        <v>0</v>
      </c>
      <c r="AU164" s="231">
        <v>0</v>
      </c>
      <c r="AV164" s="231">
        <v>0</v>
      </c>
      <c r="AW164" s="231">
        <v>0</v>
      </c>
      <c r="AX164" s="231">
        <v>0</v>
      </c>
    </row>
    <row r="165" spans="2:50" ht="89.25" x14ac:dyDescent="0.2">
      <c r="B165" s="155" t="s">
        <v>192</v>
      </c>
      <c r="C165" s="332" t="s">
        <v>42</v>
      </c>
      <c r="D165" s="162" t="s">
        <v>394</v>
      </c>
      <c r="E165" s="75" t="s">
        <v>395</v>
      </c>
      <c r="F165" s="333">
        <v>2017730010060</v>
      </c>
      <c r="G165" s="334" t="s">
        <v>396</v>
      </c>
      <c r="H165" s="335" t="s">
        <v>419</v>
      </c>
      <c r="I165" s="70" t="s">
        <v>420</v>
      </c>
      <c r="J165" s="231">
        <v>1</v>
      </c>
      <c r="K165" s="155" t="s">
        <v>374</v>
      </c>
      <c r="L165" s="231">
        <f t="shared" si="4"/>
        <v>2000</v>
      </c>
      <c r="M165" s="231">
        <v>0</v>
      </c>
      <c r="N165" s="231">
        <v>0</v>
      </c>
      <c r="O165" s="231">
        <v>0</v>
      </c>
      <c r="P165" s="231">
        <v>0</v>
      </c>
      <c r="Q165" s="231">
        <v>0</v>
      </c>
      <c r="R165" s="231">
        <v>0</v>
      </c>
      <c r="S165" s="231">
        <v>0</v>
      </c>
      <c r="T165" s="231">
        <v>2000</v>
      </c>
      <c r="U165" s="231">
        <v>0</v>
      </c>
      <c r="V165" s="231">
        <v>0</v>
      </c>
      <c r="W165" s="231">
        <v>0</v>
      </c>
      <c r="X165" s="231">
        <v>0</v>
      </c>
      <c r="Y165" s="231">
        <v>0</v>
      </c>
      <c r="Z165" s="231">
        <v>0</v>
      </c>
      <c r="AA165" s="231">
        <v>0</v>
      </c>
      <c r="AB165" s="231">
        <v>0</v>
      </c>
      <c r="AC165" s="231">
        <v>0</v>
      </c>
      <c r="AD165" s="336" t="s">
        <v>187</v>
      </c>
      <c r="AE165" s="336" t="s">
        <v>375</v>
      </c>
      <c r="AF165" s="336" t="s">
        <v>376</v>
      </c>
      <c r="AG165" s="231">
        <f t="shared" si="5"/>
        <v>0</v>
      </c>
      <c r="AH165" s="231">
        <v>0</v>
      </c>
      <c r="AI165" s="231">
        <v>0</v>
      </c>
      <c r="AJ165" s="231">
        <v>0</v>
      </c>
      <c r="AK165" s="231">
        <v>0</v>
      </c>
      <c r="AL165" s="231">
        <v>0</v>
      </c>
      <c r="AM165" s="231">
        <v>0</v>
      </c>
      <c r="AN165" s="231">
        <v>0</v>
      </c>
      <c r="AO165" s="231">
        <v>0</v>
      </c>
      <c r="AP165" s="231">
        <v>0</v>
      </c>
      <c r="AQ165" s="231">
        <v>0</v>
      </c>
      <c r="AR165" s="231">
        <v>0</v>
      </c>
      <c r="AS165" s="231">
        <v>0</v>
      </c>
      <c r="AT165" s="231">
        <v>0</v>
      </c>
      <c r="AU165" s="231">
        <v>0</v>
      </c>
      <c r="AV165" s="231">
        <v>0</v>
      </c>
      <c r="AW165" s="231">
        <v>0</v>
      </c>
      <c r="AX165" s="231">
        <v>0</v>
      </c>
    </row>
    <row r="166" spans="2:50" ht="89.25" x14ac:dyDescent="0.2">
      <c r="B166" s="155" t="s">
        <v>192</v>
      </c>
      <c r="C166" s="332" t="s">
        <v>42</v>
      </c>
      <c r="D166" s="162" t="s">
        <v>394</v>
      </c>
      <c r="E166" s="75" t="s">
        <v>395</v>
      </c>
      <c r="F166" s="333">
        <v>2017730010060</v>
      </c>
      <c r="G166" s="334" t="s">
        <v>396</v>
      </c>
      <c r="H166" s="335" t="s">
        <v>421</v>
      </c>
      <c r="I166" s="70" t="s">
        <v>422</v>
      </c>
      <c r="J166" s="231">
        <v>1</v>
      </c>
      <c r="K166" s="155" t="s">
        <v>374</v>
      </c>
      <c r="L166" s="231">
        <f t="shared" si="4"/>
        <v>19200</v>
      </c>
      <c r="M166" s="231">
        <v>0</v>
      </c>
      <c r="N166" s="231">
        <v>19200</v>
      </c>
      <c r="O166" s="231">
        <v>0</v>
      </c>
      <c r="P166" s="231">
        <v>0</v>
      </c>
      <c r="Q166" s="231">
        <v>0</v>
      </c>
      <c r="R166" s="231">
        <v>0</v>
      </c>
      <c r="S166" s="231">
        <v>0</v>
      </c>
      <c r="T166" s="231">
        <v>0</v>
      </c>
      <c r="U166" s="231">
        <v>0</v>
      </c>
      <c r="V166" s="231">
        <v>0</v>
      </c>
      <c r="W166" s="231">
        <v>0</v>
      </c>
      <c r="X166" s="231">
        <v>0</v>
      </c>
      <c r="Y166" s="231">
        <v>0</v>
      </c>
      <c r="Z166" s="231">
        <v>0</v>
      </c>
      <c r="AA166" s="231">
        <v>0</v>
      </c>
      <c r="AB166" s="231">
        <v>0</v>
      </c>
      <c r="AC166" s="231">
        <v>0</v>
      </c>
      <c r="AD166" s="336" t="s">
        <v>187</v>
      </c>
      <c r="AE166" s="336" t="s">
        <v>375</v>
      </c>
      <c r="AF166" s="336" t="s">
        <v>376</v>
      </c>
      <c r="AG166" s="231">
        <f t="shared" si="5"/>
        <v>19200</v>
      </c>
      <c r="AH166" s="231">
        <v>0</v>
      </c>
      <c r="AI166" s="231">
        <v>19200</v>
      </c>
      <c r="AJ166" s="231">
        <v>0</v>
      </c>
      <c r="AK166" s="231">
        <v>0</v>
      </c>
      <c r="AL166" s="231">
        <v>0</v>
      </c>
      <c r="AM166" s="231">
        <v>0</v>
      </c>
      <c r="AN166" s="231">
        <v>0</v>
      </c>
      <c r="AO166" s="231">
        <v>0</v>
      </c>
      <c r="AP166" s="231">
        <v>0</v>
      </c>
      <c r="AQ166" s="231">
        <v>0</v>
      </c>
      <c r="AR166" s="231">
        <v>0</v>
      </c>
      <c r="AS166" s="231">
        <v>0</v>
      </c>
      <c r="AT166" s="231">
        <v>0</v>
      </c>
      <c r="AU166" s="231">
        <v>0</v>
      </c>
      <c r="AV166" s="231">
        <v>0</v>
      </c>
      <c r="AW166" s="231">
        <v>0</v>
      </c>
      <c r="AX166" s="231">
        <v>0</v>
      </c>
    </row>
    <row r="167" spans="2:50" ht="89.25" x14ac:dyDescent="0.2">
      <c r="B167" s="155" t="s">
        <v>192</v>
      </c>
      <c r="C167" s="332" t="s">
        <v>42</v>
      </c>
      <c r="D167" s="162" t="s">
        <v>394</v>
      </c>
      <c r="E167" s="75" t="s">
        <v>395</v>
      </c>
      <c r="F167" s="333">
        <v>2017730010060</v>
      </c>
      <c r="G167" s="334" t="s">
        <v>396</v>
      </c>
      <c r="H167" s="335" t="s">
        <v>423</v>
      </c>
      <c r="I167" s="70" t="s">
        <v>424</v>
      </c>
      <c r="J167" s="231">
        <v>1</v>
      </c>
      <c r="K167" s="155" t="s">
        <v>374</v>
      </c>
      <c r="L167" s="231">
        <f t="shared" si="4"/>
        <v>2000</v>
      </c>
      <c r="M167" s="231">
        <v>0</v>
      </c>
      <c r="N167" s="231"/>
      <c r="O167" s="231">
        <v>0</v>
      </c>
      <c r="P167" s="231">
        <v>0</v>
      </c>
      <c r="Q167" s="231">
        <v>0</v>
      </c>
      <c r="R167" s="231">
        <v>0</v>
      </c>
      <c r="S167" s="231">
        <v>0</v>
      </c>
      <c r="T167" s="231">
        <v>2000</v>
      </c>
      <c r="U167" s="231">
        <v>0</v>
      </c>
      <c r="V167" s="231">
        <v>0</v>
      </c>
      <c r="W167" s="231">
        <v>0</v>
      </c>
      <c r="X167" s="231">
        <v>0</v>
      </c>
      <c r="Y167" s="231">
        <v>0</v>
      </c>
      <c r="Z167" s="231">
        <v>0</v>
      </c>
      <c r="AA167" s="231">
        <v>0</v>
      </c>
      <c r="AB167" s="231">
        <v>0</v>
      </c>
      <c r="AC167" s="231">
        <v>0</v>
      </c>
      <c r="AD167" s="336" t="s">
        <v>187</v>
      </c>
      <c r="AE167" s="336" t="s">
        <v>375</v>
      </c>
      <c r="AF167" s="336" t="s">
        <v>376</v>
      </c>
      <c r="AG167" s="231">
        <f t="shared" si="5"/>
        <v>0</v>
      </c>
      <c r="AH167" s="231">
        <v>0</v>
      </c>
      <c r="AI167" s="231">
        <v>0</v>
      </c>
      <c r="AJ167" s="231">
        <v>0</v>
      </c>
      <c r="AK167" s="231">
        <v>0</v>
      </c>
      <c r="AL167" s="231">
        <v>0</v>
      </c>
      <c r="AM167" s="231">
        <v>0</v>
      </c>
      <c r="AN167" s="231">
        <v>0</v>
      </c>
      <c r="AO167" s="231">
        <v>0</v>
      </c>
      <c r="AP167" s="231">
        <v>0</v>
      </c>
      <c r="AQ167" s="231">
        <v>0</v>
      </c>
      <c r="AR167" s="231">
        <v>0</v>
      </c>
      <c r="AS167" s="231">
        <v>0</v>
      </c>
      <c r="AT167" s="231">
        <v>0</v>
      </c>
      <c r="AU167" s="231">
        <v>0</v>
      </c>
      <c r="AV167" s="231">
        <v>0</v>
      </c>
      <c r="AW167" s="231">
        <v>0</v>
      </c>
      <c r="AX167" s="231">
        <v>0</v>
      </c>
    </row>
    <row r="168" spans="2:50" ht="89.25" x14ac:dyDescent="0.2">
      <c r="B168" s="155" t="s">
        <v>192</v>
      </c>
      <c r="C168" s="332" t="s">
        <v>42</v>
      </c>
      <c r="D168" s="162" t="s">
        <v>394</v>
      </c>
      <c r="E168" s="75" t="s">
        <v>395</v>
      </c>
      <c r="F168" s="333">
        <v>2017730010060</v>
      </c>
      <c r="G168" s="334" t="s">
        <v>396</v>
      </c>
      <c r="H168" s="335" t="s">
        <v>425</v>
      </c>
      <c r="I168" s="70" t="s">
        <v>426</v>
      </c>
      <c r="J168" s="231">
        <v>10</v>
      </c>
      <c r="K168" s="155" t="s">
        <v>374</v>
      </c>
      <c r="L168" s="231">
        <f t="shared" si="4"/>
        <v>1900</v>
      </c>
      <c r="M168" s="231">
        <v>0</v>
      </c>
      <c r="N168" s="231"/>
      <c r="O168" s="231">
        <v>0</v>
      </c>
      <c r="P168" s="231">
        <v>0</v>
      </c>
      <c r="Q168" s="231">
        <v>0</v>
      </c>
      <c r="R168" s="231">
        <v>0</v>
      </c>
      <c r="S168" s="231">
        <v>0</v>
      </c>
      <c r="T168" s="231">
        <v>1900</v>
      </c>
      <c r="U168" s="231">
        <v>0</v>
      </c>
      <c r="V168" s="231">
        <v>0</v>
      </c>
      <c r="W168" s="231">
        <v>0</v>
      </c>
      <c r="X168" s="231">
        <v>0</v>
      </c>
      <c r="Y168" s="231">
        <v>0</v>
      </c>
      <c r="Z168" s="231">
        <v>0</v>
      </c>
      <c r="AA168" s="231">
        <v>0</v>
      </c>
      <c r="AB168" s="231">
        <v>0</v>
      </c>
      <c r="AC168" s="231">
        <v>0</v>
      </c>
      <c r="AD168" s="336" t="s">
        <v>187</v>
      </c>
      <c r="AE168" s="336" t="s">
        <v>375</v>
      </c>
      <c r="AF168" s="336" t="s">
        <v>376</v>
      </c>
      <c r="AG168" s="231">
        <f t="shared" si="5"/>
        <v>0</v>
      </c>
      <c r="AH168" s="231">
        <v>0</v>
      </c>
      <c r="AI168" s="231">
        <v>0</v>
      </c>
      <c r="AJ168" s="231">
        <v>0</v>
      </c>
      <c r="AK168" s="231">
        <v>0</v>
      </c>
      <c r="AL168" s="231">
        <v>0</v>
      </c>
      <c r="AM168" s="231">
        <v>0</v>
      </c>
      <c r="AN168" s="231">
        <v>0</v>
      </c>
      <c r="AO168" s="231">
        <v>0</v>
      </c>
      <c r="AP168" s="231">
        <v>0</v>
      </c>
      <c r="AQ168" s="231">
        <v>0</v>
      </c>
      <c r="AR168" s="231">
        <v>0</v>
      </c>
      <c r="AS168" s="231">
        <v>0</v>
      </c>
      <c r="AT168" s="231">
        <v>0</v>
      </c>
      <c r="AU168" s="231">
        <v>0</v>
      </c>
      <c r="AV168" s="231">
        <v>0</v>
      </c>
      <c r="AW168" s="231">
        <v>0</v>
      </c>
      <c r="AX168" s="231">
        <v>0</v>
      </c>
    </row>
    <row r="169" spans="2:50" ht="63.75" x14ac:dyDescent="0.2">
      <c r="B169" s="155" t="s">
        <v>192</v>
      </c>
      <c r="C169" s="332" t="s">
        <v>42</v>
      </c>
      <c r="D169" s="162" t="s">
        <v>427</v>
      </c>
      <c r="E169" s="75" t="s">
        <v>428</v>
      </c>
      <c r="F169" s="333">
        <v>2017730010038</v>
      </c>
      <c r="G169" s="334" t="s">
        <v>429</v>
      </c>
      <c r="H169" s="335" t="s">
        <v>430</v>
      </c>
      <c r="I169" s="70" t="s">
        <v>431</v>
      </c>
      <c r="J169" s="231">
        <v>1</v>
      </c>
      <c r="K169" s="155" t="s">
        <v>374</v>
      </c>
      <c r="L169" s="231">
        <f t="shared" si="4"/>
        <v>200000</v>
      </c>
      <c r="M169" s="231">
        <v>0</v>
      </c>
      <c r="N169" s="231">
        <v>100000</v>
      </c>
      <c r="O169" s="231">
        <v>0</v>
      </c>
      <c r="P169" s="231">
        <v>0</v>
      </c>
      <c r="Q169" s="231">
        <v>0</v>
      </c>
      <c r="R169" s="231">
        <v>0</v>
      </c>
      <c r="S169" s="231">
        <v>0</v>
      </c>
      <c r="T169" s="231">
        <v>100000</v>
      </c>
      <c r="U169" s="231">
        <v>0</v>
      </c>
      <c r="V169" s="231">
        <v>0</v>
      </c>
      <c r="W169" s="231">
        <v>0</v>
      </c>
      <c r="X169" s="231">
        <v>0</v>
      </c>
      <c r="Y169" s="231">
        <v>0</v>
      </c>
      <c r="Z169" s="231">
        <v>0</v>
      </c>
      <c r="AA169" s="231">
        <v>0</v>
      </c>
      <c r="AB169" s="231">
        <v>0</v>
      </c>
      <c r="AC169" s="231">
        <v>0</v>
      </c>
      <c r="AD169" s="336" t="s">
        <v>187</v>
      </c>
      <c r="AE169" s="336" t="s">
        <v>375</v>
      </c>
      <c r="AF169" s="336" t="s">
        <v>376</v>
      </c>
      <c r="AG169" s="231">
        <f t="shared" si="5"/>
        <v>0</v>
      </c>
      <c r="AH169" s="231">
        <v>0</v>
      </c>
      <c r="AI169" s="231">
        <v>0</v>
      </c>
      <c r="AJ169" s="231">
        <v>0</v>
      </c>
      <c r="AK169" s="231">
        <v>0</v>
      </c>
      <c r="AL169" s="231">
        <v>0</v>
      </c>
      <c r="AM169" s="231">
        <v>0</v>
      </c>
      <c r="AN169" s="231">
        <v>0</v>
      </c>
      <c r="AO169" s="231">
        <v>0</v>
      </c>
      <c r="AP169" s="231">
        <v>0</v>
      </c>
      <c r="AQ169" s="231">
        <v>0</v>
      </c>
      <c r="AR169" s="231">
        <v>0</v>
      </c>
      <c r="AS169" s="231">
        <v>0</v>
      </c>
      <c r="AT169" s="231">
        <v>0</v>
      </c>
      <c r="AU169" s="231">
        <v>0</v>
      </c>
      <c r="AV169" s="231">
        <v>0</v>
      </c>
      <c r="AW169" s="231">
        <v>0</v>
      </c>
      <c r="AX169" s="231">
        <v>0</v>
      </c>
    </row>
    <row r="170" spans="2:50" ht="63.75" x14ac:dyDescent="0.2">
      <c r="B170" s="155" t="s">
        <v>192</v>
      </c>
      <c r="C170" s="332" t="s">
        <v>42</v>
      </c>
      <c r="D170" s="162" t="s">
        <v>427</v>
      </c>
      <c r="E170" s="75" t="s">
        <v>428</v>
      </c>
      <c r="F170" s="333">
        <v>2017730010038</v>
      </c>
      <c r="G170" s="334" t="s">
        <v>429</v>
      </c>
      <c r="H170" s="335" t="s">
        <v>432</v>
      </c>
      <c r="I170" s="70" t="s">
        <v>433</v>
      </c>
      <c r="J170" s="231">
        <v>5</v>
      </c>
      <c r="K170" s="155" t="s">
        <v>374</v>
      </c>
      <c r="L170" s="231">
        <f t="shared" si="4"/>
        <v>42533.333333333299</v>
      </c>
      <c r="M170" s="231">
        <v>0</v>
      </c>
      <c r="N170" s="231">
        <v>12533.333333333299</v>
      </c>
      <c r="O170" s="231">
        <v>0</v>
      </c>
      <c r="P170" s="231">
        <v>0</v>
      </c>
      <c r="Q170" s="231">
        <v>0</v>
      </c>
      <c r="R170" s="231">
        <v>0</v>
      </c>
      <c r="S170" s="231">
        <v>0</v>
      </c>
      <c r="T170" s="231">
        <f>30000</f>
        <v>30000</v>
      </c>
      <c r="U170" s="231">
        <v>0</v>
      </c>
      <c r="V170" s="231">
        <v>0</v>
      </c>
      <c r="W170" s="231">
        <v>0</v>
      </c>
      <c r="X170" s="231">
        <v>0</v>
      </c>
      <c r="Y170" s="231">
        <v>0</v>
      </c>
      <c r="Z170" s="231">
        <v>0</v>
      </c>
      <c r="AA170" s="231">
        <v>0</v>
      </c>
      <c r="AB170" s="231">
        <v>0</v>
      </c>
      <c r="AC170" s="231">
        <v>0</v>
      </c>
      <c r="AD170" s="336" t="s">
        <v>187</v>
      </c>
      <c r="AE170" s="336" t="s">
        <v>375</v>
      </c>
      <c r="AF170" s="336" t="s">
        <v>376</v>
      </c>
      <c r="AG170" s="231">
        <f t="shared" si="5"/>
        <v>36533.333333333299</v>
      </c>
      <c r="AH170" s="231">
        <v>0</v>
      </c>
      <c r="AI170" s="231">
        <v>12533.333333333299</v>
      </c>
      <c r="AJ170" s="231">
        <v>0</v>
      </c>
      <c r="AK170" s="231">
        <v>0</v>
      </c>
      <c r="AL170" s="231">
        <v>0</v>
      </c>
      <c r="AM170" s="231">
        <v>0</v>
      </c>
      <c r="AN170" s="231">
        <v>0</v>
      </c>
      <c r="AO170" s="231">
        <v>24000</v>
      </c>
      <c r="AP170" s="231">
        <v>0</v>
      </c>
      <c r="AQ170" s="231">
        <v>0</v>
      </c>
      <c r="AR170" s="231">
        <v>0</v>
      </c>
      <c r="AS170" s="231">
        <v>0</v>
      </c>
      <c r="AT170" s="231">
        <v>0</v>
      </c>
      <c r="AU170" s="231">
        <v>0</v>
      </c>
      <c r="AV170" s="231">
        <v>0</v>
      </c>
      <c r="AW170" s="231">
        <v>0</v>
      </c>
      <c r="AX170" s="231">
        <v>0</v>
      </c>
    </row>
    <row r="171" spans="2:50" ht="63.75" x14ac:dyDescent="0.2">
      <c r="B171" s="155" t="s">
        <v>192</v>
      </c>
      <c r="C171" s="332" t="s">
        <v>42</v>
      </c>
      <c r="D171" s="162" t="s">
        <v>427</v>
      </c>
      <c r="E171" s="75" t="s">
        <v>428</v>
      </c>
      <c r="F171" s="333">
        <v>2017730010038</v>
      </c>
      <c r="G171" s="334" t="s">
        <v>429</v>
      </c>
      <c r="H171" s="335" t="s">
        <v>434</v>
      </c>
      <c r="I171" s="70" t="s">
        <v>435</v>
      </c>
      <c r="J171" s="231">
        <v>2</v>
      </c>
      <c r="K171" s="155" t="s">
        <v>374</v>
      </c>
      <c r="L171" s="231">
        <f t="shared" si="4"/>
        <v>191614.33333333331</v>
      </c>
      <c r="M171" s="231">
        <v>0</v>
      </c>
      <c r="N171" s="231">
        <v>12533.333333333299</v>
      </c>
      <c r="O171" s="231">
        <v>0</v>
      </c>
      <c r="P171" s="231">
        <v>0</v>
      </c>
      <c r="Q171" s="231">
        <v>0</v>
      </c>
      <c r="R171" s="231">
        <v>0</v>
      </c>
      <c r="S171" s="231">
        <v>0</v>
      </c>
      <c r="T171" s="231">
        <f>183667-4586</f>
        <v>179081</v>
      </c>
      <c r="U171" s="231">
        <v>0</v>
      </c>
      <c r="V171" s="231">
        <v>0</v>
      </c>
      <c r="W171" s="231">
        <v>0</v>
      </c>
      <c r="X171" s="231">
        <v>0</v>
      </c>
      <c r="Y171" s="231">
        <v>0</v>
      </c>
      <c r="Z171" s="231">
        <v>0</v>
      </c>
      <c r="AA171" s="231">
        <v>0</v>
      </c>
      <c r="AB171" s="231">
        <v>0</v>
      </c>
      <c r="AC171" s="231">
        <v>0</v>
      </c>
      <c r="AD171" s="336" t="s">
        <v>187</v>
      </c>
      <c r="AE171" s="336" t="s">
        <v>375</v>
      </c>
      <c r="AF171" s="336" t="s">
        <v>376</v>
      </c>
      <c r="AG171" s="231">
        <f t="shared" si="5"/>
        <v>101933.3333333333</v>
      </c>
      <c r="AH171" s="231">
        <v>0</v>
      </c>
      <c r="AI171" s="231">
        <v>12533.333333333299</v>
      </c>
      <c r="AJ171" s="231">
        <v>0</v>
      </c>
      <c r="AK171" s="231">
        <v>0</v>
      </c>
      <c r="AL171" s="231">
        <v>0</v>
      </c>
      <c r="AM171" s="231">
        <v>0</v>
      </c>
      <c r="AN171" s="231">
        <v>0</v>
      </c>
      <c r="AO171" s="231">
        <v>89400</v>
      </c>
      <c r="AP171" s="231">
        <v>0</v>
      </c>
      <c r="AQ171" s="231">
        <v>0</v>
      </c>
      <c r="AR171" s="231">
        <v>0</v>
      </c>
      <c r="AS171" s="231">
        <v>0</v>
      </c>
      <c r="AT171" s="231">
        <v>0</v>
      </c>
      <c r="AU171" s="231">
        <v>0</v>
      </c>
      <c r="AV171" s="231">
        <v>0</v>
      </c>
      <c r="AW171" s="231">
        <v>0</v>
      </c>
      <c r="AX171" s="231">
        <v>0</v>
      </c>
    </row>
    <row r="172" spans="2:50" ht="63.75" x14ac:dyDescent="0.2">
      <c r="B172" s="155" t="s">
        <v>192</v>
      </c>
      <c r="C172" s="332" t="s">
        <v>42</v>
      </c>
      <c r="D172" s="162" t="s">
        <v>427</v>
      </c>
      <c r="E172" s="75" t="s">
        <v>428</v>
      </c>
      <c r="F172" s="333">
        <v>2017730010038</v>
      </c>
      <c r="G172" s="334" t="s">
        <v>429</v>
      </c>
      <c r="H172" s="335" t="s">
        <v>436</v>
      </c>
      <c r="I172" s="70" t="s">
        <v>437</v>
      </c>
      <c r="J172" s="231">
        <v>20</v>
      </c>
      <c r="K172" s="155" t="s">
        <v>374</v>
      </c>
      <c r="L172" s="231">
        <f t="shared" si="4"/>
        <v>562709</v>
      </c>
      <c r="M172" s="231">
        <v>0</v>
      </c>
      <c r="N172" s="231">
        <v>100000</v>
      </c>
      <c r="O172" s="231">
        <v>0</v>
      </c>
      <c r="P172" s="231">
        <v>0</v>
      </c>
      <c r="Q172" s="231">
        <v>0</v>
      </c>
      <c r="R172" s="231">
        <v>0</v>
      </c>
      <c r="S172" s="231">
        <v>0</v>
      </c>
      <c r="T172" s="231">
        <v>0</v>
      </c>
      <c r="U172" s="231">
        <v>0</v>
      </c>
      <c r="V172" s="231">
        <v>0</v>
      </c>
      <c r="W172" s="231">
        <v>0</v>
      </c>
      <c r="X172" s="231">
        <v>0</v>
      </c>
      <c r="Y172" s="231">
        <v>0</v>
      </c>
      <c r="Z172" s="231">
        <v>0</v>
      </c>
      <c r="AA172" s="231">
        <v>0</v>
      </c>
      <c r="AB172" s="231">
        <v>0</v>
      </c>
      <c r="AC172" s="231">
        <v>462709</v>
      </c>
      <c r="AD172" s="336" t="s">
        <v>187</v>
      </c>
      <c r="AE172" s="336" t="s">
        <v>375</v>
      </c>
      <c r="AF172" s="336" t="s">
        <v>376</v>
      </c>
      <c r="AG172" s="231">
        <f t="shared" si="5"/>
        <v>0</v>
      </c>
      <c r="AH172" s="231">
        <v>0</v>
      </c>
      <c r="AI172" s="231">
        <v>0</v>
      </c>
      <c r="AJ172" s="231">
        <v>0</v>
      </c>
      <c r="AK172" s="231">
        <v>0</v>
      </c>
      <c r="AL172" s="231">
        <v>0</v>
      </c>
      <c r="AM172" s="231">
        <v>0</v>
      </c>
      <c r="AN172" s="231">
        <v>0</v>
      </c>
      <c r="AO172" s="231">
        <v>0</v>
      </c>
      <c r="AP172" s="231">
        <v>0</v>
      </c>
      <c r="AQ172" s="231">
        <v>0</v>
      </c>
      <c r="AR172" s="231">
        <v>0</v>
      </c>
      <c r="AS172" s="231">
        <v>0</v>
      </c>
      <c r="AT172" s="231">
        <v>0</v>
      </c>
      <c r="AU172" s="231">
        <v>0</v>
      </c>
      <c r="AV172" s="231">
        <v>0</v>
      </c>
      <c r="AW172" s="231">
        <v>0</v>
      </c>
      <c r="AX172" s="231">
        <v>0</v>
      </c>
    </row>
    <row r="173" spans="2:50" ht="63.75" x14ac:dyDescent="0.2">
      <c r="B173" s="155" t="s">
        <v>192</v>
      </c>
      <c r="C173" s="332" t="s">
        <v>42</v>
      </c>
      <c r="D173" s="162" t="s">
        <v>427</v>
      </c>
      <c r="E173" s="75" t="s">
        <v>428</v>
      </c>
      <c r="F173" s="333">
        <v>2017730010038</v>
      </c>
      <c r="G173" s="334" t="s">
        <v>429</v>
      </c>
      <c r="H173" s="335" t="s">
        <v>438</v>
      </c>
      <c r="I173" s="70" t="s">
        <v>439</v>
      </c>
      <c r="J173" s="231">
        <v>1</v>
      </c>
      <c r="K173" s="155" t="s">
        <v>374</v>
      </c>
      <c r="L173" s="231">
        <f t="shared" si="4"/>
        <v>90000</v>
      </c>
      <c r="M173" s="231">
        <v>0</v>
      </c>
      <c r="N173" s="231">
        <v>30000</v>
      </c>
      <c r="O173" s="231">
        <v>0</v>
      </c>
      <c r="P173" s="231">
        <v>0</v>
      </c>
      <c r="Q173" s="231">
        <v>0</v>
      </c>
      <c r="R173" s="231">
        <v>0</v>
      </c>
      <c r="S173" s="231">
        <v>0</v>
      </c>
      <c r="T173" s="231">
        <v>0</v>
      </c>
      <c r="U173" s="231">
        <v>0</v>
      </c>
      <c r="V173" s="231">
        <v>0</v>
      </c>
      <c r="W173" s="231">
        <v>0</v>
      </c>
      <c r="X173" s="231">
        <v>0</v>
      </c>
      <c r="Y173" s="231">
        <v>0</v>
      </c>
      <c r="Z173" s="231">
        <v>0</v>
      </c>
      <c r="AA173" s="231">
        <v>0</v>
      </c>
      <c r="AB173" s="231">
        <v>0</v>
      </c>
      <c r="AC173" s="231">
        <v>60000</v>
      </c>
      <c r="AD173" s="336" t="s">
        <v>187</v>
      </c>
      <c r="AE173" s="336" t="s">
        <v>375</v>
      </c>
      <c r="AF173" s="336" t="s">
        <v>376</v>
      </c>
      <c r="AG173" s="231">
        <f t="shared" si="5"/>
        <v>0</v>
      </c>
      <c r="AH173" s="231">
        <v>0</v>
      </c>
      <c r="AI173" s="231">
        <v>0</v>
      </c>
      <c r="AJ173" s="231">
        <v>0</v>
      </c>
      <c r="AK173" s="231">
        <v>0</v>
      </c>
      <c r="AL173" s="231">
        <v>0</v>
      </c>
      <c r="AM173" s="231">
        <v>0</v>
      </c>
      <c r="AN173" s="231">
        <v>0</v>
      </c>
      <c r="AO173" s="231">
        <v>0</v>
      </c>
      <c r="AP173" s="231">
        <v>0</v>
      </c>
      <c r="AQ173" s="231">
        <v>0</v>
      </c>
      <c r="AR173" s="231">
        <v>0</v>
      </c>
      <c r="AS173" s="231">
        <v>0</v>
      </c>
      <c r="AT173" s="231">
        <v>0</v>
      </c>
      <c r="AU173" s="231">
        <v>0</v>
      </c>
      <c r="AV173" s="231">
        <v>0</v>
      </c>
      <c r="AW173" s="231">
        <v>0</v>
      </c>
      <c r="AX173" s="231">
        <v>0</v>
      </c>
    </row>
    <row r="174" spans="2:50" ht="63.75" x14ac:dyDescent="0.2">
      <c r="B174" s="155" t="s">
        <v>192</v>
      </c>
      <c r="C174" s="332" t="s">
        <v>42</v>
      </c>
      <c r="D174" s="162" t="s">
        <v>427</v>
      </c>
      <c r="E174" s="75" t="s">
        <v>428</v>
      </c>
      <c r="F174" s="333">
        <v>2017730010038</v>
      </c>
      <c r="G174" s="334" t="s">
        <v>429</v>
      </c>
      <c r="H174" s="335" t="s">
        <v>440</v>
      </c>
      <c r="I174" s="70" t="s">
        <v>441</v>
      </c>
      <c r="J174" s="231">
        <v>1</v>
      </c>
      <c r="K174" s="155" t="s">
        <v>374</v>
      </c>
      <c r="L174" s="231">
        <f t="shared" si="4"/>
        <v>215000</v>
      </c>
      <c r="M174" s="231">
        <v>0</v>
      </c>
      <c r="N174" s="231">
        <v>15000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200000</v>
      </c>
      <c r="AD174" s="336" t="s">
        <v>187</v>
      </c>
      <c r="AE174" s="336" t="s">
        <v>375</v>
      </c>
      <c r="AF174" s="336" t="s">
        <v>376</v>
      </c>
      <c r="AG174" s="231">
        <f t="shared" si="5"/>
        <v>50000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50000</v>
      </c>
    </row>
    <row r="175" spans="2:50" ht="63.75" x14ac:dyDescent="0.2">
      <c r="B175" s="155" t="s">
        <v>192</v>
      </c>
      <c r="C175" s="332" t="s">
        <v>42</v>
      </c>
      <c r="D175" s="162" t="s">
        <v>427</v>
      </c>
      <c r="E175" s="75" t="s">
        <v>428</v>
      </c>
      <c r="F175" s="333">
        <v>2017730010038</v>
      </c>
      <c r="G175" s="334" t="s">
        <v>429</v>
      </c>
      <c r="H175" s="335" t="s">
        <v>442</v>
      </c>
      <c r="I175" s="70" t="s">
        <v>443</v>
      </c>
      <c r="J175" s="231">
        <v>1</v>
      </c>
      <c r="K175" s="155" t="s">
        <v>374</v>
      </c>
      <c r="L175" s="231">
        <f t="shared" si="4"/>
        <v>54199</v>
      </c>
      <c r="M175" s="231">
        <v>0</v>
      </c>
      <c r="N175" s="231">
        <v>5000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49199</v>
      </c>
      <c r="AD175" s="336" t="s">
        <v>187</v>
      </c>
      <c r="AE175" s="336" t="s">
        <v>375</v>
      </c>
      <c r="AF175" s="336" t="s">
        <v>376</v>
      </c>
      <c r="AG175" s="231">
        <f t="shared" si="5"/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</row>
    <row r="176" spans="2:50" ht="63.75" x14ac:dyDescent="0.2">
      <c r="B176" s="155" t="s">
        <v>192</v>
      </c>
      <c r="C176" s="332" t="s">
        <v>42</v>
      </c>
      <c r="D176" s="162" t="s">
        <v>427</v>
      </c>
      <c r="E176" s="75" t="s">
        <v>428</v>
      </c>
      <c r="F176" s="333">
        <v>2017730010038</v>
      </c>
      <c r="G176" s="334" t="s">
        <v>429</v>
      </c>
      <c r="H176" s="335" t="s">
        <v>444</v>
      </c>
      <c r="I176" s="70" t="s">
        <v>445</v>
      </c>
      <c r="J176" s="231">
        <v>1</v>
      </c>
      <c r="K176" s="155" t="s">
        <v>374</v>
      </c>
      <c r="L176" s="231">
        <f t="shared" si="4"/>
        <v>450000</v>
      </c>
      <c r="M176" s="231">
        <v>0</v>
      </c>
      <c r="N176" s="231">
        <v>250000</v>
      </c>
      <c r="O176" s="231">
        <v>0</v>
      </c>
      <c r="P176" s="231">
        <v>0</v>
      </c>
      <c r="Q176" s="231">
        <v>0</v>
      </c>
      <c r="R176" s="231">
        <v>0</v>
      </c>
      <c r="S176" s="231">
        <v>0</v>
      </c>
      <c r="T176" s="231">
        <v>0</v>
      </c>
      <c r="U176" s="231">
        <v>0</v>
      </c>
      <c r="V176" s="231">
        <v>0</v>
      </c>
      <c r="W176" s="231">
        <v>0</v>
      </c>
      <c r="X176" s="231">
        <v>0</v>
      </c>
      <c r="Y176" s="231">
        <v>0</v>
      </c>
      <c r="Z176" s="231">
        <v>0</v>
      </c>
      <c r="AA176" s="231">
        <v>0</v>
      </c>
      <c r="AB176" s="231">
        <v>0</v>
      </c>
      <c r="AC176" s="231">
        <v>200000</v>
      </c>
      <c r="AD176" s="336" t="s">
        <v>187</v>
      </c>
      <c r="AE176" s="336" t="s">
        <v>375</v>
      </c>
      <c r="AF176" s="336" t="s">
        <v>376</v>
      </c>
      <c r="AG176" s="231">
        <f t="shared" si="5"/>
        <v>231200</v>
      </c>
      <c r="AH176" s="231">
        <v>0</v>
      </c>
      <c r="AI176" s="231">
        <v>231200</v>
      </c>
      <c r="AJ176" s="231">
        <v>0</v>
      </c>
      <c r="AK176" s="231">
        <v>0</v>
      </c>
      <c r="AL176" s="231">
        <v>0</v>
      </c>
      <c r="AM176" s="231">
        <v>0</v>
      </c>
      <c r="AN176" s="231">
        <v>0</v>
      </c>
      <c r="AO176" s="231">
        <v>0</v>
      </c>
      <c r="AP176" s="231">
        <v>0</v>
      </c>
      <c r="AQ176" s="231">
        <v>0</v>
      </c>
      <c r="AR176" s="231">
        <v>0</v>
      </c>
      <c r="AS176" s="231">
        <v>0</v>
      </c>
      <c r="AT176" s="231">
        <v>0</v>
      </c>
      <c r="AU176" s="231">
        <v>0</v>
      </c>
      <c r="AV176" s="231">
        <v>0</v>
      </c>
      <c r="AW176" s="231">
        <v>0</v>
      </c>
      <c r="AX176" s="231">
        <v>0</v>
      </c>
    </row>
    <row r="177" spans="2:50" ht="63.75" x14ac:dyDescent="0.2">
      <c r="B177" s="155" t="s">
        <v>192</v>
      </c>
      <c r="C177" s="332" t="s">
        <v>42</v>
      </c>
      <c r="D177" s="162" t="s">
        <v>427</v>
      </c>
      <c r="E177" s="75" t="s">
        <v>428</v>
      </c>
      <c r="F177" s="333">
        <v>2017730010038</v>
      </c>
      <c r="G177" s="334" t="s">
        <v>429</v>
      </c>
      <c r="H177" s="335" t="s">
        <v>446</v>
      </c>
      <c r="I177" s="70" t="s">
        <v>447</v>
      </c>
      <c r="J177" s="231">
        <v>1</v>
      </c>
      <c r="K177" s="155" t="s">
        <v>374</v>
      </c>
      <c r="L177" s="231">
        <f t="shared" si="4"/>
        <v>12533.333333333299</v>
      </c>
      <c r="M177" s="231">
        <v>0</v>
      </c>
      <c r="N177" s="231">
        <v>12533.333333333299</v>
      </c>
      <c r="O177" s="231">
        <v>0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336" t="s">
        <v>187</v>
      </c>
      <c r="AE177" s="336" t="s">
        <v>375</v>
      </c>
      <c r="AF177" s="336" t="s">
        <v>376</v>
      </c>
      <c r="AG177" s="231">
        <f t="shared" si="5"/>
        <v>12533.333333333299</v>
      </c>
      <c r="AH177" s="231">
        <v>0</v>
      </c>
      <c r="AI177" s="231">
        <v>12533.333333333299</v>
      </c>
      <c r="AJ177" s="231">
        <v>0</v>
      </c>
      <c r="AK177" s="231">
        <v>0</v>
      </c>
      <c r="AL177" s="231">
        <v>0</v>
      </c>
      <c r="AM177" s="231">
        <v>0</v>
      </c>
      <c r="AN177" s="231">
        <v>0</v>
      </c>
      <c r="AO177" s="231">
        <v>0</v>
      </c>
      <c r="AP177" s="231">
        <v>0</v>
      </c>
      <c r="AQ177" s="231">
        <v>0</v>
      </c>
      <c r="AR177" s="231">
        <v>0</v>
      </c>
      <c r="AS177" s="231">
        <v>0</v>
      </c>
      <c r="AT177" s="231">
        <v>0</v>
      </c>
      <c r="AU177" s="231">
        <v>0</v>
      </c>
      <c r="AV177" s="231">
        <v>0</v>
      </c>
      <c r="AW177" s="231">
        <v>0</v>
      </c>
      <c r="AX177" s="231">
        <v>0</v>
      </c>
    </row>
    <row r="178" spans="2:50" ht="60" x14ac:dyDescent="0.2">
      <c r="B178" s="155" t="s">
        <v>192</v>
      </c>
      <c r="C178" s="332" t="s">
        <v>494</v>
      </c>
      <c r="D178" s="162" t="s">
        <v>495</v>
      </c>
      <c r="E178" s="75" t="s">
        <v>496</v>
      </c>
      <c r="F178" s="333">
        <v>2016730010065</v>
      </c>
      <c r="G178" s="334" t="s">
        <v>506</v>
      </c>
      <c r="H178" s="335" t="s">
        <v>448</v>
      </c>
      <c r="I178" s="70" t="s">
        <v>449</v>
      </c>
      <c r="J178" s="231">
        <v>1</v>
      </c>
      <c r="K178" s="155" t="s">
        <v>505</v>
      </c>
      <c r="L178" s="231">
        <v>39000</v>
      </c>
      <c r="M178" s="231">
        <v>0</v>
      </c>
      <c r="N178" s="231">
        <v>0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39000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336" t="s">
        <v>199</v>
      </c>
      <c r="AE178" s="336" t="s">
        <v>507</v>
      </c>
      <c r="AF178" s="336" t="s">
        <v>508</v>
      </c>
      <c r="AG178" s="231">
        <v>21214</v>
      </c>
      <c r="AH178" s="231">
        <v>0</v>
      </c>
      <c r="AI178" s="231">
        <v>0</v>
      </c>
      <c r="AJ178" s="231">
        <v>0</v>
      </c>
      <c r="AK178" s="231">
        <v>0</v>
      </c>
      <c r="AL178" s="231">
        <v>0</v>
      </c>
      <c r="AM178" s="231">
        <v>0</v>
      </c>
      <c r="AN178" s="231">
        <v>0</v>
      </c>
      <c r="AO178" s="231">
        <v>0</v>
      </c>
      <c r="AP178" s="231">
        <v>0</v>
      </c>
      <c r="AQ178" s="231">
        <v>0</v>
      </c>
      <c r="AR178" s="231">
        <v>0</v>
      </c>
      <c r="AS178" s="231">
        <v>15214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</row>
    <row r="179" spans="2:50" ht="60" x14ac:dyDescent="0.2">
      <c r="B179" s="155" t="s">
        <v>192</v>
      </c>
      <c r="C179" s="332" t="s">
        <v>494</v>
      </c>
      <c r="D179" s="162" t="s">
        <v>495</v>
      </c>
      <c r="E179" s="75" t="s">
        <v>496</v>
      </c>
      <c r="F179" s="333">
        <v>2016730010065</v>
      </c>
      <c r="G179" s="334" t="s">
        <v>506</v>
      </c>
      <c r="H179" s="335" t="s">
        <v>450</v>
      </c>
      <c r="I179" s="70" t="s">
        <v>451</v>
      </c>
      <c r="J179" s="231">
        <v>4</v>
      </c>
      <c r="K179" s="155" t="s">
        <v>505</v>
      </c>
      <c r="L179" s="231">
        <v>301800</v>
      </c>
      <c r="M179" s="231">
        <v>0</v>
      </c>
      <c r="N179" s="231">
        <v>0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301800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336" t="s">
        <v>199</v>
      </c>
      <c r="AE179" s="336" t="s">
        <v>507</v>
      </c>
      <c r="AF179" s="336" t="s">
        <v>508</v>
      </c>
      <c r="AG179" s="231">
        <v>311257</v>
      </c>
      <c r="AH179" s="231">
        <v>0</v>
      </c>
      <c r="AI179" s="231">
        <v>0</v>
      </c>
      <c r="AJ179" s="231">
        <v>0</v>
      </c>
      <c r="AK179" s="231">
        <v>0</v>
      </c>
      <c r="AL179" s="231">
        <v>0</v>
      </c>
      <c r="AM179" s="231">
        <v>0</v>
      </c>
      <c r="AN179" s="231">
        <v>0</v>
      </c>
      <c r="AO179" s="231">
        <v>0</v>
      </c>
      <c r="AP179" s="231">
        <v>0</v>
      </c>
      <c r="AQ179" s="231">
        <v>0</v>
      </c>
      <c r="AR179" s="231">
        <v>0</v>
      </c>
      <c r="AS179" s="231">
        <v>193157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</row>
    <row r="180" spans="2:50" ht="60" x14ac:dyDescent="0.2">
      <c r="B180" s="155" t="s">
        <v>192</v>
      </c>
      <c r="C180" s="332" t="s">
        <v>494</v>
      </c>
      <c r="D180" s="162" t="s">
        <v>495</v>
      </c>
      <c r="E180" s="75" t="s">
        <v>496</v>
      </c>
      <c r="F180" s="333">
        <v>2016730010065</v>
      </c>
      <c r="G180" s="334" t="s">
        <v>506</v>
      </c>
      <c r="H180" s="335" t="s">
        <v>452</v>
      </c>
      <c r="I180" s="70" t="s">
        <v>453</v>
      </c>
      <c r="J180" s="231">
        <v>1</v>
      </c>
      <c r="K180" s="155" t="s">
        <v>505</v>
      </c>
      <c r="L180" s="231">
        <v>85880</v>
      </c>
      <c r="M180" s="231">
        <v>80000</v>
      </c>
      <c r="N180" s="231">
        <v>0</v>
      </c>
      <c r="O180" s="231">
        <v>0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5880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336" t="s">
        <v>199</v>
      </c>
      <c r="AE180" s="336" t="s">
        <v>507</v>
      </c>
      <c r="AF180" s="336" t="s">
        <v>508</v>
      </c>
      <c r="AG180" s="231">
        <v>47246</v>
      </c>
      <c r="AH180" s="231">
        <v>0</v>
      </c>
      <c r="AI180" s="231">
        <v>0</v>
      </c>
      <c r="AJ180" s="231">
        <v>0</v>
      </c>
      <c r="AK180" s="231">
        <v>0</v>
      </c>
      <c r="AL180" s="231">
        <v>0</v>
      </c>
      <c r="AM180" s="231">
        <v>0</v>
      </c>
      <c r="AN180" s="231">
        <v>0</v>
      </c>
      <c r="AO180" s="231">
        <v>0</v>
      </c>
      <c r="AP180" s="231">
        <v>0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</row>
    <row r="181" spans="2:50" ht="60" x14ac:dyDescent="0.2">
      <c r="B181" s="155" t="s">
        <v>192</v>
      </c>
      <c r="C181" s="332" t="s">
        <v>494</v>
      </c>
      <c r="D181" s="162" t="s">
        <v>495</v>
      </c>
      <c r="E181" s="75" t="s">
        <v>496</v>
      </c>
      <c r="F181" s="333">
        <v>2016730010065</v>
      </c>
      <c r="G181" s="334" t="s">
        <v>506</v>
      </c>
      <c r="H181" s="335" t="s">
        <v>454</v>
      </c>
      <c r="I181" s="70" t="s">
        <v>455</v>
      </c>
      <c r="J181" s="231">
        <v>1</v>
      </c>
      <c r="K181" s="155" t="s">
        <v>505</v>
      </c>
      <c r="L181" s="231">
        <v>35879</v>
      </c>
      <c r="M181" s="231">
        <v>0</v>
      </c>
      <c r="N181" s="231">
        <v>0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35879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336" t="s">
        <v>199</v>
      </c>
      <c r="AE181" s="336" t="s">
        <v>507</v>
      </c>
      <c r="AF181" s="336" t="s">
        <v>508</v>
      </c>
      <c r="AG181" s="231">
        <v>14823</v>
      </c>
      <c r="AH181" s="231">
        <v>0</v>
      </c>
      <c r="AI181" s="231">
        <v>0</v>
      </c>
      <c r="AJ181" s="231">
        <v>0</v>
      </c>
      <c r="AK181" s="231">
        <v>0</v>
      </c>
      <c r="AL181" s="231">
        <v>0</v>
      </c>
      <c r="AM181" s="231">
        <v>0</v>
      </c>
      <c r="AN181" s="231">
        <v>0</v>
      </c>
      <c r="AO181" s="231">
        <v>0</v>
      </c>
      <c r="AP181" s="231">
        <v>0</v>
      </c>
      <c r="AQ181" s="231">
        <v>0</v>
      </c>
      <c r="AR181" s="231">
        <v>0</v>
      </c>
      <c r="AS181" s="231">
        <v>13323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</row>
    <row r="182" spans="2:50" ht="60" x14ac:dyDescent="0.2">
      <c r="B182" s="155" t="s">
        <v>192</v>
      </c>
      <c r="C182" s="332" t="s">
        <v>494</v>
      </c>
      <c r="D182" s="162" t="s">
        <v>495</v>
      </c>
      <c r="E182" s="75" t="s">
        <v>496</v>
      </c>
      <c r="F182" s="333">
        <v>2016730010065</v>
      </c>
      <c r="G182" s="334" t="s">
        <v>506</v>
      </c>
      <c r="H182" s="335" t="s">
        <v>456</v>
      </c>
      <c r="I182" s="70" t="s">
        <v>457</v>
      </c>
      <c r="J182" s="231">
        <v>5000</v>
      </c>
      <c r="K182" s="155" t="s">
        <v>505</v>
      </c>
      <c r="L182" s="231">
        <v>197439</v>
      </c>
      <c r="M182" s="231">
        <v>0</v>
      </c>
      <c r="N182" s="231">
        <v>0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197439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336" t="s">
        <v>199</v>
      </c>
      <c r="AE182" s="336" t="s">
        <v>507</v>
      </c>
      <c r="AF182" s="336" t="s">
        <v>508</v>
      </c>
      <c r="AG182" s="231">
        <v>159713</v>
      </c>
      <c r="AH182" s="231">
        <v>0</v>
      </c>
      <c r="AI182" s="231">
        <v>0</v>
      </c>
      <c r="AJ182" s="231">
        <v>0</v>
      </c>
      <c r="AK182" s="231">
        <v>0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</row>
    <row r="183" spans="2:50" ht="60" x14ac:dyDescent="0.2">
      <c r="B183" s="155" t="s">
        <v>192</v>
      </c>
      <c r="C183" s="332" t="s">
        <v>494</v>
      </c>
      <c r="D183" s="162" t="s">
        <v>497</v>
      </c>
      <c r="E183" s="75" t="s">
        <v>498</v>
      </c>
      <c r="F183" s="333">
        <v>2016730010063</v>
      </c>
      <c r="G183" s="334" t="s">
        <v>509</v>
      </c>
      <c r="H183" s="335" t="s">
        <v>458</v>
      </c>
      <c r="I183" s="70" t="s">
        <v>459</v>
      </c>
      <c r="J183" s="231">
        <v>15</v>
      </c>
      <c r="K183" s="155" t="s">
        <v>505</v>
      </c>
      <c r="L183" s="231">
        <v>54794</v>
      </c>
      <c r="M183" s="231">
        <v>0</v>
      </c>
      <c r="N183" s="231">
        <v>0</v>
      </c>
      <c r="O183" s="231">
        <v>0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54794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336" t="s">
        <v>199</v>
      </c>
      <c r="AE183" s="336" t="s">
        <v>507</v>
      </c>
      <c r="AF183" s="336" t="s">
        <v>508</v>
      </c>
      <c r="AG183" s="231">
        <v>74501</v>
      </c>
      <c r="AH183" s="231">
        <v>0</v>
      </c>
      <c r="AI183" s="231">
        <v>0</v>
      </c>
      <c r="AJ183" s="231">
        <v>0</v>
      </c>
      <c r="AK183" s="231">
        <v>0</v>
      </c>
      <c r="AL183" s="231">
        <v>0</v>
      </c>
      <c r="AM183" s="231">
        <v>0</v>
      </c>
      <c r="AN183" s="231">
        <v>0</v>
      </c>
      <c r="AO183" s="231">
        <v>0</v>
      </c>
      <c r="AP183" s="231">
        <v>0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</row>
    <row r="184" spans="2:50" ht="60" x14ac:dyDescent="0.2">
      <c r="B184" s="155" t="s">
        <v>192</v>
      </c>
      <c r="C184" s="332" t="s">
        <v>494</v>
      </c>
      <c r="D184" s="162" t="s">
        <v>497</v>
      </c>
      <c r="E184" s="75" t="s">
        <v>498</v>
      </c>
      <c r="F184" s="333">
        <v>2016730010063</v>
      </c>
      <c r="G184" s="334" t="s">
        <v>509</v>
      </c>
      <c r="H184" s="335" t="s">
        <v>460</v>
      </c>
      <c r="I184" s="70" t="s">
        <v>461</v>
      </c>
      <c r="J184" s="231">
        <v>2</v>
      </c>
      <c r="K184" s="155" t="s">
        <v>505</v>
      </c>
      <c r="L184" s="231">
        <v>20000</v>
      </c>
      <c r="M184" s="231">
        <v>0</v>
      </c>
      <c r="N184" s="231">
        <v>0</v>
      </c>
      <c r="O184" s="231">
        <v>0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20000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336" t="s">
        <v>199</v>
      </c>
      <c r="AE184" s="336" t="s">
        <v>507</v>
      </c>
      <c r="AF184" s="336" t="s">
        <v>508</v>
      </c>
      <c r="AG184" s="231">
        <v>0</v>
      </c>
      <c r="AH184" s="231">
        <v>0</v>
      </c>
      <c r="AI184" s="231">
        <v>0</v>
      </c>
      <c r="AJ184" s="231">
        <v>0</v>
      </c>
      <c r="AK184" s="231">
        <v>0</v>
      </c>
      <c r="AL184" s="231">
        <v>0</v>
      </c>
      <c r="AM184" s="231">
        <v>0</v>
      </c>
      <c r="AN184" s="231">
        <v>0</v>
      </c>
      <c r="AO184" s="231">
        <v>0</v>
      </c>
      <c r="AP184" s="231">
        <v>0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</row>
    <row r="185" spans="2:50" ht="60" x14ac:dyDescent="0.2">
      <c r="B185" s="155" t="s">
        <v>192</v>
      </c>
      <c r="C185" s="332" t="s">
        <v>494</v>
      </c>
      <c r="D185" s="162" t="s">
        <v>497</v>
      </c>
      <c r="E185" s="75" t="s">
        <v>498</v>
      </c>
      <c r="F185" s="333">
        <v>2016730010063</v>
      </c>
      <c r="G185" s="334" t="s">
        <v>509</v>
      </c>
      <c r="H185" s="335" t="s">
        <v>462</v>
      </c>
      <c r="I185" s="70" t="s">
        <v>463</v>
      </c>
      <c r="J185" s="231">
        <v>2</v>
      </c>
      <c r="K185" s="155" t="s">
        <v>505</v>
      </c>
      <c r="L185" s="231">
        <v>26716</v>
      </c>
      <c r="M185" s="231">
        <v>0</v>
      </c>
      <c r="N185" s="231">
        <v>0</v>
      </c>
      <c r="O185" s="231">
        <v>0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26716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336" t="s">
        <v>199</v>
      </c>
      <c r="AE185" s="336" t="s">
        <v>507</v>
      </c>
      <c r="AF185" s="336" t="s">
        <v>508</v>
      </c>
      <c r="AG185" s="231">
        <v>0</v>
      </c>
      <c r="AH185" s="231">
        <v>0</v>
      </c>
      <c r="AI185" s="231">
        <v>0</v>
      </c>
      <c r="AJ185" s="231">
        <v>0</v>
      </c>
      <c r="AK185" s="231">
        <v>0</v>
      </c>
      <c r="AL185" s="231">
        <v>0</v>
      </c>
      <c r="AM185" s="231">
        <v>0</v>
      </c>
      <c r="AN185" s="231">
        <v>0</v>
      </c>
      <c r="AO185" s="231">
        <v>0</v>
      </c>
      <c r="AP185" s="231">
        <v>0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</row>
    <row r="186" spans="2:50" ht="60" x14ac:dyDescent="0.2">
      <c r="B186" s="155" t="s">
        <v>192</v>
      </c>
      <c r="C186" s="332" t="s">
        <v>494</v>
      </c>
      <c r="D186" s="162" t="s">
        <v>497</v>
      </c>
      <c r="E186" s="75" t="s">
        <v>498</v>
      </c>
      <c r="F186" s="333">
        <v>2016730010063</v>
      </c>
      <c r="G186" s="334" t="s">
        <v>509</v>
      </c>
      <c r="H186" s="335" t="s">
        <v>464</v>
      </c>
      <c r="I186" s="70" t="s">
        <v>465</v>
      </c>
      <c r="J186" s="231">
        <v>1</v>
      </c>
      <c r="K186" s="155" t="s">
        <v>505</v>
      </c>
      <c r="L186" s="231">
        <v>35988</v>
      </c>
      <c r="M186" s="231">
        <v>0</v>
      </c>
      <c r="N186" s="231">
        <v>0</v>
      </c>
      <c r="O186" s="231">
        <v>0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35988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336" t="s">
        <v>199</v>
      </c>
      <c r="AE186" s="336" t="s">
        <v>507</v>
      </c>
      <c r="AF186" s="336" t="s">
        <v>508</v>
      </c>
      <c r="AG186" s="231">
        <v>0</v>
      </c>
      <c r="AH186" s="231">
        <v>0</v>
      </c>
      <c r="AI186" s="231">
        <v>0</v>
      </c>
      <c r="AJ186" s="231">
        <v>0</v>
      </c>
      <c r="AK186" s="231">
        <v>0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</row>
    <row r="187" spans="2:50" ht="60" x14ac:dyDescent="0.2">
      <c r="B187" s="155" t="s">
        <v>192</v>
      </c>
      <c r="C187" s="332" t="s">
        <v>494</v>
      </c>
      <c r="D187" s="162" t="s">
        <v>497</v>
      </c>
      <c r="E187" s="75" t="s">
        <v>498</v>
      </c>
      <c r="F187" s="333">
        <v>2016730010063</v>
      </c>
      <c r="G187" s="334" t="s">
        <v>509</v>
      </c>
      <c r="H187" s="335" t="s">
        <v>466</v>
      </c>
      <c r="I187" s="70" t="s">
        <v>467</v>
      </c>
      <c r="J187" s="231">
        <v>20</v>
      </c>
      <c r="K187" s="155" t="s">
        <v>505</v>
      </c>
      <c r="L187" s="231">
        <f>+M187+N187+O187+P187+Q187+R187+S187+T187+U187+V187+W187+X187+Y187</f>
        <v>10000</v>
      </c>
      <c r="M187" s="231">
        <v>0</v>
      </c>
      <c r="N187" s="231">
        <v>0</v>
      </c>
      <c r="O187" s="231">
        <v>0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10000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336" t="s">
        <v>199</v>
      </c>
      <c r="AE187" s="336" t="s">
        <v>507</v>
      </c>
      <c r="AF187" s="336" t="s">
        <v>508</v>
      </c>
      <c r="AG187" s="231">
        <v>1270</v>
      </c>
      <c r="AH187" s="231">
        <v>0</v>
      </c>
      <c r="AI187" s="231">
        <v>0</v>
      </c>
      <c r="AJ187" s="231">
        <v>0</v>
      </c>
      <c r="AK187" s="231">
        <v>0</v>
      </c>
      <c r="AL187" s="231">
        <v>0</v>
      </c>
      <c r="AM187" s="231">
        <v>0</v>
      </c>
      <c r="AN187" s="231">
        <v>0</v>
      </c>
      <c r="AO187" s="231">
        <v>0</v>
      </c>
      <c r="AP187" s="231">
        <v>0</v>
      </c>
      <c r="AQ187" s="231">
        <v>0</v>
      </c>
      <c r="AR187" s="231">
        <v>0</v>
      </c>
      <c r="AS187" s="231">
        <v>0</v>
      </c>
      <c r="AT187" s="231">
        <v>0</v>
      </c>
      <c r="AU187" s="231">
        <v>0</v>
      </c>
      <c r="AV187" s="231">
        <v>0</v>
      </c>
      <c r="AW187" s="231">
        <v>0</v>
      </c>
      <c r="AX187" s="231">
        <v>0</v>
      </c>
    </row>
    <row r="188" spans="2:50" ht="60" x14ac:dyDescent="0.2">
      <c r="B188" s="155" t="s">
        <v>192</v>
      </c>
      <c r="C188" s="332" t="s">
        <v>494</v>
      </c>
      <c r="D188" s="162" t="s">
        <v>497</v>
      </c>
      <c r="E188" s="75" t="s">
        <v>498</v>
      </c>
      <c r="F188" s="333">
        <v>2016730010063</v>
      </c>
      <c r="G188" s="334" t="s">
        <v>509</v>
      </c>
      <c r="H188" s="335" t="s">
        <v>468</v>
      </c>
      <c r="I188" s="70" t="s">
        <v>469</v>
      </c>
      <c r="J188" s="231">
        <v>2</v>
      </c>
      <c r="K188" s="155" t="s">
        <v>505</v>
      </c>
      <c r="L188" s="231">
        <v>17500</v>
      </c>
      <c r="M188" s="231">
        <v>0</v>
      </c>
      <c r="N188" s="231">
        <v>0</v>
      </c>
      <c r="O188" s="231">
        <v>0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17500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336" t="s">
        <v>199</v>
      </c>
      <c r="AE188" s="336" t="s">
        <v>507</v>
      </c>
      <c r="AF188" s="336" t="s">
        <v>508</v>
      </c>
      <c r="AG188" s="231">
        <v>18734</v>
      </c>
      <c r="AH188" s="231">
        <v>0</v>
      </c>
      <c r="AI188" s="231">
        <v>0</v>
      </c>
      <c r="AJ188" s="231">
        <v>0</v>
      </c>
      <c r="AK188" s="231">
        <v>0</v>
      </c>
      <c r="AL188" s="231">
        <v>0</v>
      </c>
      <c r="AM188" s="231">
        <v>0</v>
      </c>
      <c r="AN188" s="231">
        <v>0</v>
      </c>
      <c r="AO188" s="231">
        <v>0</v>
      </c>
      <c r="AP188" s="231">
        <v>0</v>
      </c>
      <c r="AQ188" s="231">
        <v>0</v>
      </c>
      <c r="AR188" s="231">
        <v>0</v>
      </c>
      <c r="AS188" s="231">
        <v>0</v>
      </c>
      <c r="AT188" s="231">
        <v>0</v>
      </c>
      <c r="AU188" s="231">
        <v>0</v>
      </c>
      <c r="AV188" s="231">
        <v>0</v>
      </c>
      <c r="AW188" s="231">
        <v>0</v>
      </c>
      <c r="AX188" s="231">
        <v>0</v>
      </c>
    </row>
    <row r="189" spans="2:50" ht="60" x14ac:dyDescent="0.2">
      <c r="B189" s="155" t="s">
        <v>192</v>
      </c>
      <c r="C189" s="332" t="s">
        <v>494</v>
      </c>
      <c r="D189" s="162" t="s">
        <v>499</v>
      </c>
      <c r="E189" s="75" t="s">
        <v>500</v>
      </c>
      <c r="F189" s="333">
        <v>2016730010062</v>
      </c>
      <c r="G189" s="334" t="s">
        <v>510</v>
      </c>
      <c r="H189" s="335" t="s">
        <v>470</v>
      </c>
      <c r="I189" s="70" t="s">
        <v>471</v>
      </c>
      <c r="J189" s="231">
        <v>40</v>
      </c>
      <c r="K189" s="155" t="s">
        <v>505</v>
      </c>
      <c r="L189" s="231">
        <v>80450</v>
      </c>
      <c r="M189" s="231">
        <v>0</v>
      </c>
      <c r="N189" s="231">
        <v>0</v>
      </c>
      <c r="O189" s="231">
        <v>0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80450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336" t="s">
        <v>199</v>
      </c>
      <c r="AE189" s="336" t="s">
        <v>507</v>
      </c>
      <c r="AF189" s="336" t="s">
        <v>508</v>
      </c>
      <c r="AG189" s="231">
        <v>122594</v>
      </c>
      <c r="AH189" s="231">
        <v>0</v>
      </c>
      <c r="AI189" s="231">
        <v>0</v>
      </c>
      <c r="AJ189" s="231">
        <v>0</v>
      </c>
      <c r="AK189" s="231">
        <v>0</v>
      </c>
      <c r="AL189" s="231">
        <v>0</v>
      </c>
      <c r="AM189" s="231">
        <v>0</v>
      </c>
      <c r="AN189" s="231">
        <v>0</v>
      </c>
      <c r="AO189" s="231">
        <v>0</v>
      </c>
      <c r="AP189" s="231">
        <v>0</v>
      </c>
      <c r="AQ189" s="231">
        <v>0</v>
      </c>
      <c r="AR189" s="231">
        <v>0</v>
      </c>
      <c r="AS189" s="231">
        <v>105534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</row>
    <row r="190" spans="2:50" ht="60" x14ac:dyDescent="0.2">
      <c r="B190" s="155" t="s">
        <v>192</v>
      </c>
      <c r="C190" s="332" t="s">
        <v>494</v>
      </c>
      <c r="D190" s="162" t="s">
        <v>499</v>
      </c>
      <c r="E190" s="75" t="s">
        <v>500</v>
      </c>
      <c r="F190" s="333">
        <v>2016730010062</v>
      </c>
      <c r="G190" s="334" t="s">
        <v>510</v>
      </c>
      <c r="H190" s="335" t="s">
        <v>472</v>
      </c>
      <c r="I190" s="70" t="s">
        <v>473</v>
      </c>
      <c r="J190" s="231">
        <v>50</v>
      </c>
      <c r="K190" s="155" t="s">
        <v>505</v>
      </c>
      <c r="L190" s="231">
        <v>20149</v>
      </c>
      <c r="M190" s="231">
        <v>0</v>
      </c>
      <c r="N190" s="231">
        <v>0</v>
      </c>
      <c r="O190" s="231">
        <v>0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20149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336" t="s">
        <v>199</v>
      </c>
      <c r="AE190" s="336" t="s">
        <v>507</v>
      </c>
      <c r="AF190" s="336" t="s">
        <v>508</v>
      </c>
      <c r="AG190" s="231">
        <v>138818</v>
      </c>
      <c r="AH190" s="231">
        <v>0</v>
      </c>
      <c r="AI190" s="231">
        <v>0</v>
      </c>
      <c r="AJ190" s="231">
        <v>0</v>
      </c>
      <c r="AK190" s="231">
        <v>0</v>
      </c>
      <c r="AL190" s="231">
        <v>0</v>
      </c>
      <c r="AM190" s="231">
        <v>0</v>
      </c>
      <c r="AN190" s="231">
        <v>0</v>
      </c>
      <c r="AO190" s="231">
        <v>0</v>
      </c>
      <c r="AP190" s="231">
        <v>0</v>
      </c>
      <c r="AQ190" s="231">
        <v>0</v>
      </c>
      <c r="AR190" s="231">
        <v>0</v>
      </c>
      <c r="AS190" s="231">
        <v>87435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</row>
    <row r="191" spans="2:50" ht="60" x14ac:dyDescent="0.2">
      <c r="B191" s="155" t="s">
        <v>192</v>
      </c>
      <c r="C191" s="332" t="s">
        <v>494</v>
      </c>
      <c r="D191" s="162" t="s">
        <v>499</v>
      </c>
      <c r="E191" s="75" t="s">
        <v>500</v>
      </c>
      <c r="F191" s="333">
        <v>2016730010062</v>
      </c>
      <c r="G191" s="334" t="s">
        <v>510</v>
      </c>
      <c r="H191" s="335" t="s">
        <v>474</v>
      </c>
      <c r="I191" s="70" t="s">
        <v>475</v>
      </c>
      <c r="J191" s="231">
        <v>2</v>
      </c>
      <c r="K191" s="155" t="s">
        <v>505</v>
      </c>
      <c r="L191" s="231">
        <v>239400</v>
      </c>
      <c r="M191" s="231">
        <v>0</v>
      </c>
      <c r="N191" s="231">
        <v>0</v>
      </c>
      <c r="O191" s="231">
        <v>0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239400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336" t="s">
        <v>199</v>
      </c>
      <c r="AE191" s="336" t="s">
        <v>507</v>
      </c>
      <c r="AF191" s="336" t="s">
        <v>508</v>
      </c>
      <c r="AG191" s="231">
        <v>20000</v>
      </c>
      <c r="AH191" s="231">
        <v>0</v>
      </c>
      <c r="AI191" s="231">
        <v>0</v>
      </c>
      <c r="AJ191" s="231">
        <v>0</v>
      </c>
      <c r="AK191" s="231">
        <v>0</v>
      </c>
      <c r="AL191" s="231">
        <v>0</v>
      </c>
      <c r="AM191" s="231">
        <v>0</v>
      </c>
      <c r="AN191" s="231">
        <v>0</v>
      </c>
      <c r="AO191" s="231">
        <v>0</v>
      </c>
      <c r="AP191" s="231">
        <v>0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</row>
    <row r="192" spans="2:50" ht="60" x14ac:dyDescent="0.2">
      <c r="B192" s="155" t="s">
        <v>192</v>
      </c>
      <c r="C192" s="332" t="s">
        <v>494</v>
      </c>
      <c r="D192" s="162" t="s">
        <v>501</v>
      </c>
      <c r="E192" s="75" t="s">
        <v>502</v>
      </c>
      <c r="F192" s="333">
        <v>2016730010066</v>
      </c>
      <c r="G192" s="334" t="s">
        <v>511</v>
      </c>
      <c r="H192" s="335" t="s">
        <v>476</v>
      </c>
      <c r="I192" s="70" t="s">
        <v>477</v>
      </c>
      <c r="J192" s="231">
        <v>1</v>
      </c>
      <c r="K192" s="155" t="s">
        <v>505</v>
      </c>
      <c r="L192" s="231">
        <v>20000</v>
      </c>
      <c r="M192" s="231">
        <v>0</v>
      </c>
      <c r="N192" s="231">
        <f>L192</f>
        <v>20000</v>
      </c>
      <c r="O192" s="231">
        <v>0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336" t="s">
        <v>199</v>
      </c>
      <c r="AE192" s="336" t="s">
        <v>507</v>
      </c>
      <c r="AF192" s="336" t="s">
        <v>508</v>
      </c>
      <c r="AG192" s="231">
        <v>0</v>
      </c>
      <c r="AH192" s="231">
        <v>0</v>
      </c>
      <c r="AI192" s="231">
        <v>0</v>
      </c>
      <c r="AJ192" s="231">
        <v>0</v>
      </c>
      <c r="AK192" s="231">
        <v>0</v>
      </c>
      <c r="AL192" s="231">
        <v>0</v>
      </c>
      <c r="AM192" s="231">
        <v>0</v>
      </c>
      <c r="AN192" s="231">
        <v>0</v>
      </c>
      <c r="AO192" s="231">
        <v>0</v>
      </c>
      <c r="AP192" s="231">
        <v>0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</row>
    <row r="193" spans="2:50" ht="60" x14ac:dyDescent="0.2">
      <c r="B193" s="155" t="s">
        <v>192</v>
      </c>
      <c r="C193" s="332" t="s">
        <v>494</v>
      </c>
      <c r="D193" s="162" t="s">
        <v>501</v>
      </c>
      <c r="E193" s="75" t="s">
        <v>502</v>
      </c>
      <c r="F193" s="333">
        <v>2016730010066</v>
      </c>
      <c r="G193" s="334" t="s">
        <v>511</v>
      </c>
      <c r="H193" s="335" t="s">
        <v>478</v>
      </c>
      <c r="I193" s="70" t="s">
        <v>479</v>
      </c>
      <c r="J193" s="231">
        <v>1</v>
      </c>
      <c r="K193" s="155" t="s">
        <v>505</v>
      </c>
      <c r="L193" s="231">
        <v>340408</v>
      </c>
      <c r="M193" s="231">
        <v>0</v>
      </c>
      <c r="N193" s="231">
        <f>L193-Q193</f>
        <v>340408</v>
      </c>
      <c r="O193" s="231">
        <v>0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237494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336" t="s">
        <v>199</v>
      </c>
      <c r="AE193" s="336" t="s">
        <v>507</v>
      </c>
      <c r="AF193" s="336" t="s">
        <v>508</v>
      </c>
      <c r="AG193" s="231">
        <v>0</v>
      </c>
      <c r="AH193" s="231">
        <v>0</v>
      </c>
      <c r="AI193" s="231">
        <v>0</v>
      </c>
      <c r="AJ193" s="231">
        <v>0</v>
      </c>
      <c r="AK193" s="231">
        <v>0</v>
      </c>
      <c r="AL193" s="231">
        <v>0</v>
      </c>
      <c r="AM193" s="231">
        <v>0</v>
      </c>
      <c r="AN193" s="231">
        <v>0</v>
      </c>
      <c r="AO193" s="231">
        <v>0</v>
      </c>
      <c r="AP193" s="231">
        <v>0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</row>
    <row r="194" spans="2:50" ht="60" x14ac:dyDescent="0.2">
      <c r="B194" s="155" t="s">
        <v>192</v>
      </c>
      <c r="C194" s="332" t="s">
        <v>494</v>
      </c>
      <c r="D194" s="162" t="s">
        <v>501</v>
      </c>
      <c r="E194" s="75" t="s">
        <v>502</v>
      </c>
      <c r="F194" s="333">
        <v>2016730010066</v>
      </c>
      <c r="G194" s="334" t="s">
        <v>511</v>
      </c>
      <c r="H194" s="335" t="s">
        <v>480</v>
      </c>
      <c r="I194" s="70" t="s">
        <v>481</v>
      </c>
      <c r="J194" s="231">
        <v>0</v>
      </c>
      <c r="K194" s="155" t="s">
        <v>505</v>
      </c>
      <c r="L194" s="231">
        <v>0</v>
      </c>
      <c r="M194" s="231">
        <v>0</v>
      </c>
      <c r="N194" s="231">
        <f>L194</f>
        <v>0</v>
      </c>
      <c r="O194" s="231">
        <v>0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336" t="s">
        <v>199</v>
      </c>
      <c r="AE194" s="336" t="s">
        <v>507</v>
      </c>
      <c r="AF194" s="336" t="s">
        <v>508</v>
      </c>
      <c r="AG194" s="231">
        <v>0</v>
      </c>
      <c r="AH194" s="231">
        <v>0</v>
      </c>
      <c r="AI194" s="231">
        <v>0</v>
      </c>
      <c r="AJ194" s="231">
        <v>0</v>
      </c>
      <c r="AK194" s="231">
        <v>0</v>
      </c>
      <c r="AL194" s="231">
        <v>0</v>
      </c>
      <c r="AM194" s="231">
        <v>0</v>
      </c>
      <c r="AN194" s="231">
        <v>0</v>
      </c>
      <c r="AO194" s="231">
        <v>0</v>
      </c>
      <c r="AP194" s="231">
        <v>0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</row>
    <row r="195" spans="2:50" ht="60" x14ac:dyDescent="0.2">
      <c r="B195" s="155" t="s">
        <v>192</v>
      </c>
      <c r="C195" s="332" t="s">
        <v>494</v>
      </c>
      <c r="D195" s="162" t="s">
        <v>501</v>
      </c>
      <c r="E195" s="75" t="s">
        <v>502</v>
      </c>
      <c r="F195" s="333">
        <v>2016730010066</v>
      </c>
      <c r="G195" s="334" t="s">
        <v>511</v>
      </c>
      <c r="H195" s="335" t="s">
        <v>482</v>
      </c>
      <c r="I195" s="70" t="s">
        <v>483</v>
      </c>
      <c r="J195" s="231">
        <v>1</v>
      </c>
      <c r="K195" s="155" t="s">
        <v>505</v>
      </c>
      <c r="L195" s="231">
        <v>0</v>
      </c>
      <c r="M195" s="231">
        <v>0</v>
      </c>
      <c r="N195" s="231">
        <v>0</v>
      </c>
      <c r="O195" s="231">
        <v>0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336" t="s">
        <v>199</v>
      </c>
      <c r="AE195" s="336" t="s">
        <v>507</v>
      </c>
      <c r="AF195" s="336" t="s">
        <v>508</v>
      </c>
      <c r="AG195" s="231">
        <v>0</v>
      </c>
      <c r="AH195" s="231">
        <v>0</v>
      </c>
      <c r="AI195" s="231">
        <v>0</v>
      </c>
      <c r="AJ195" s="231">
        <v>0</v>
      </c>
      <c r="AK195" s="231">
        <v>0</v>
      </c>
      <c r="AL195" s="231">
        <v>0</v>
      </c>
      <c r="AM195" s="231">
        <v>0</v>
      </c>
      <c r="AN195" s="231">
        <v>0</v>
      </c>
      <c r="AO195" s="231">
        <v>0</v>
      </c>
      <c r="AP195" s="231">
        <v>0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</row>
    <row r="196" spans="2:50" ht="60" x14ac:dyDescent="0.2">
      <c r="B196" s="155" t="s">
        <v>192</v>
      </c>
      <c r="C196" s="332" t="s">
        <v>494</v>
      </c>
      <c r="D196" s="162" t="s">
        <v>501</v>
      </c>
      <c r="E196" s="75" t="s">
        <v>502</v>
      </c>
      <c r="F196" s="333">
        <v>2016730010066</v>
      </c>
      <c r="G196" s="334" t="s">
        <v>511</v>
      </c>
      <c r="H196" s="335" t="s">
        <v>484</v>
      </c>
      <c r="I196" s="70" t="s">
        <v>485</v>
      </c>
      <c r="J196" s="231">
        <v>2</v>
      </c>
      <c r="K196" s="155" t="s">
        <v>505</v>
      </c>
      <c r="L196" s="231">
        <v>150000</v>
      </c>
      <c r="M196" s="231">
        <v>0</v>
      </c>
      <c r="N196" s="231">
        <f>L196</f>
        <v>150000</v>
      </c>
      <c r="O196" s="231">
        <v>0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336" t="s">
        <v>199</v>
      </c>
      <c r="AE196" s="336" t="s">
        <v>507</v>
      </c>
      <c r="AF196" s="336" t="s">
        <v>508</v>
      </c>
      <c r="AG196" s="231">
        <v>202606</v>
      </c>
      <c r="AH196" s="231">
        <v>0</v>
      </c>
      <c r="AI196" s="231">
        <v>0</v>
      </c>
      <c r="AJ196" s="231">
        <v>0</v>
      </c>
      <c r="AK196" s="231">
        <v>0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</row>
    <row r="197" spans="2:50" ht="89.25" x14ac:dyDescent="0.2">
      <c r="B197" s="155" t="s">
        <v>192</v>
      </c>
      <c r="C197" s="332" t="s">
        <v>494</v>
      </c>
      <c r="D197" s="162" t="s">
        <v>503</v>
      </c>
      <c r="E197" s="75" t="s">
        <v>504</v>
      </c>
      <c r="F197" s="333">
        <v>2018730010001</v>
      </c>
      <c r="G197" s="334" t="s">
        <v>512</v>
      </c>
      <c r="H197" s="335" t="s">
        <v>486</v>
      </c>
      <c r="I197" s="70" t="s">
        <v>487</v>
      </c>
      <c r="J197" s="231">
        <v>40</v>
      </c>
      <c r="K197" s="155" t="s">
        <v>505</v>
      </c>
      <c r="L197" s="231">
        <v>578100</v>
      </c>
      <c r="M197" s="231">
        <v>0</v>
      </c>
      <c r="N197" s="231">
        <f>+L197</f>
        <v>578100</v>
      </c>
      <c r="O197" s="231">
        <v>0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336" t="s">
        <v>199</v>
      </c>
      <c r="AE197" s="336" t="s">
        <v>507</v>
      </c>
      <c r="AF197" s="336" t="s">
        <v>508</v>
      </c>
      <c r="AG197" s="231">
        <v>885296</v>
      </c>
      <c r="AH197" s="231">
        <v>0</v>
      </c>
      <c r="AI197" s="231">
        <v>0</v>
      </c>
      <c r="AJ197" s="231">
        <v>0</v>
      </c>
      <c r="AK197" s="231">
        <v>0</v>
      </c>
      <c r="AL197" s="231">
        <v>0</v>
      </c>
      <c r="AM197" s="231">
        <v>0</v>
      </c>
      <c r="AN197" s="231">
        <v>0</v>
      </c>
      <c r="AO197" s="231">
        <v>0</v>
      </c>
      <c r="AP197" s="231">
        <v>0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</row>
    <row r="198" spans="2:50" ht="89.25" x14ac:dyDescent="0.2">
      <c r="B198" s="155" t="s">
        <v>192</v>
      </c>
      <c r="C198" s="332" t="s">
        <v>494</v>
      </c>
      <c r="D198" s="162" t="s">
        <v>503</v>
      </c>
      <c r="E198" s="75" t="s">
        <v>504</v>
      </c>
      <c r="F198" s="333">
        <v>2016730010064</v>
      </c>
      <c r="G198" s="334" t="s">
        <v>513</v>
      </c>
      <c r="H198" s="335" t="s">
        <v>488</v>
      </c>
      <c r="I198" s="70" t="s">
        <v>489</v>
      </c>
      <c r="J198" s="231">
        <v>5</v>
      </c>
      <c r="K198" s="155" t="s">
        <v>505</v>
      </c>
      <c r="L198" s="231">
        <v>20418348</v>
      </c>
      <c r="M198" s="231">
        <v>0</v>
      </c>
      <c r="N198" s="231">
        <v>20000000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418348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336" t="s">
        <v>199</v>
      </c>
      <c r="AE198" s="336" t="s">
        <v>507</v>
      </c>
      <c r="AF198" s="336" t="s">
        <v>508</v>
      </c>
      <c r="AG198" s="231">
        <v>12764550</v>
      </c>
      <c r="AH198" s="231">
        <v>0</v>
      </c>
      <c r="AI198" s="231">
        <v>0</v>
      </c>
      <c r="AJ198" s="231">
        <v>0</v>
      </c>
      <c r="AK198" s="231">
        <v>0</v>
      </c>
      <c r="AL198" s="231">
        <v>0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0</v>
      </c>
      <c r="AU198" s="231">
        <v>0</v>
      </c>
      <c r="AV198" s="231">
        <v>0</v>
      </c>
      <c r="AW198" s="231">
        <v>0</v>
      </c>
      <c r="AX198" s="231">
        <v>0</v>
      </c>
    </row>
    <row r="199" spans="2:50" ht="89.25" x14ac:dyDescent="0.2">
      <c r="B199" s="155" t="s">
        <v>192</v>
      </c>
      <c r="C199" s="332" t="s">
        <v>494</v>
      </c>
      <c r="D199" s="162" t="s">
        <v>503</v>
      </c>
      <c r="E199" s="75" t="s">
        <v>504</v>
      </c>
      <c r="F199" s="333">
        <v>2016730010064</v>
      </c>
      <c r="G199" s="334" t="s">
        <v>513</v>
      </c>
      <c r="H199" s="335" t="s">
        <v>490</v>
      </c>
      <c r="I199" s="70" t="s">
        <v>491</v>
      </c>
      <c r="J199" s="231">
        <v>14</v>
      </c>
      <c r="K199" s="155" t="s">
        <v>505</v>
      </c>
      <c r="L199" s="231">
        <v>0</v>
      </c>
      <c r="M199" s="231">
        <v>0</v>
      </c>
      <c r="N199" s="231">
        <v>0</v>
      </c>
      <c r="O199" s="231">
        <v>0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336" t="s">
        <v>199</v>
      </c>
      <c r="AE199" s="336" t="s">
        <v>507</v>
      </c>
      <c r="AF199" s="336" t="s">
        <v>508</v>
      </c>
      <c r="AG199" s="231">
        <v>0</v>
      </c>
      <c r="AH199" s="231">
        <v>0</v>
      </c>
      <c r="AI199" s="231">
        <v>0</v>
      </c>
      <c r="AJ199" s="231">
        <v>0</v>
      </c>
      <c r="AK199" s="231">
        <v>0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</row>
    <row r="200" spans="2:50" ht="89.25" x14ac:dyDescent="0.2">
      <c r="B200" s="155" t="s">
        <v>192</v>
      </c>
      <c r="C200" s="332" t="s">
        <v>494</v>
      </c>
      <c r="D200" s="162" t="s">
        <v>503</v>
      </c>
      <c r="E200" s="75" t="s">
        <v>504</v>
      </c>
      <c r="F200" s="333">
        <v>2016730010064</v>
      </c>
      <c r="G200" s="334" t="s">
        <v>513</v>
      </c>
      <c r="H200" s="335" t="s">
        <v>492</v>
      </c>
      <c r="I200" s="70" t="s">
        <v>493</v>
      </c>
      <c r="J200" s="231">
        <v>10</v>
      </c>
      <c r="K200" s="155" t="s">
        <v>505</v>
      </c>
      <c r="L200" s="231">
        <v>0</v>
      </c>
      <c r="M200" s="231">
        <v>0</v>
      </c>
      <c r="N200" s="231">
        <v>0</v>
      </c>
      <c r="O200" s="231">
        <v>0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336" t="s">
        <v>199</v>
      </c>
      <c r="AE200" s="336" t="s">
        <v>507</v>
      </c>
      <c r="AF200" s="336" t="s">
        <v>508</v>
      </c>
      <c r="AG200" s="231">
        <v>0</v>
      </c>
      <c r="AH200" s="231">
        <v>0</v>
      </c>
      <c r="AI200" s="231">
        <v>0</v>
      </c>
      <c r="AJ200" s="231">
        <v>0</v>
      </c>
      <c r="AK200" s="231">
        <v>0</v>
      </c>
      <c r="AL200" s="231">
        <v>0</v>
      </c>
      <c r="AM200" s="231">
        <v>0</v>
      </c>
      <c r="AN200" s="231">
        <v>0</v>
      </c>
      <c r="AO200" s="231">
        <v>0</v>
      </c>
      <c r="AP200" s="231">
        <v>0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</row>
    <row r="201" spans="2:50" ht="114.75" x14ac:dyDescent="0.2">
      <c r="B201" s="155" t="s">
        <v>41</v>
      </c>
      <c r="C201" s="332" t="s">
        <v>42</v>
      </c>
      <c r="D201" s="162" t="s">
        <v>1346</v>
      </c>
      <c r="E201" s="75" t="s">
        <v>1347</v>
      </c>
      <c r="F201" s="333">
        <v>2017730010054</v>
      </c>
      <c r="G201" s="334" t="s">
        <v>1348</v>
      </c>
      <c r="H201" s="335" t="s">
        <v>515</v>
      </c>
      <c r="I201" s="70" t="s">
        <v>516</v>
      </c>
      <c r="J201" s="231">
        <v>0.36</v>
      </c>
      <c r="K201" s="155" t="s">
        <v>517</v>
      </c>
      <c r="L201" s="231">
        <v>700734</v>
      </c>
      <c r="M201" s="231">
        <v>0</v>
      </c>
      <c r="N201" s="231">
        <v>10500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690234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336" t="s">
        <v>187</v>
      </c>
      <c r="AE201" s="336" t="s">
        <v>518</v>
      </c>
      <c r="AF201" s="336" t="s">
        <v>519</v>
      </c>
      <c r="AG201" s="231">
        <v>9600</v>
      </c>
      <c r="AH201" s="231">
        <v>0</v>
      </c>
      <c r="AI201" s="231">
        <v>9600</v>
      </c>
      <c r="AJ201" s="231">
        <v>0</v>
      </c>
      <c r="AK201" s="231">
        <v>0</v>
      </c>
      <c r="AL201" s="231">
        <v>0</v>
      </c>
      <c r="AM201" s="231">
        <v>0</v>
      </c>
      <c r="AN201" s="231">
        <v>0</v>
      </c>
      <c r="AO201" s="231">
        <v>0</v>
      </c>
      <c r="AP201" s="231">
        <v>0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</row>
    <row r="202" spans="2:50" ht="114.75" x14ac:dyDescent="0.2">
      <c r="B202" s="155" t="s">
        <v>41</v>
      </c>
      <c r="C202" s="332" t="s">
        <v>42</v>
      </c>
      <c r="D202" s="162" t="s">
        <v>1349</v>
      </c>
      <c r="E202" s="75" t="s">
        <v>1350</v>
      </c>
      <c r="F202" s="333">
        <v>2017730010054</v>
      </c>
      <c r="G202" s="334" t="s">
        <v>1348</v>
      </c>
      <c r="H202" s="335" t="s">
        <v>520</v>
      </c>
      <c r="I202" s="70" t="s">
        <v>521</v>
      </c>
      <c r="J202" s="231">
        <v>200</v>
      </c>
      <c r="K202" s="155" t="s">
        <v>517</v>
      </c>
      <c r="L202" s="231">
        <v>110000</v>
      </c>
      <c r="M202" s="231">
        <v>0</v>
      </c>
      <c r="N202" s="231">
        <v>110000</v>
      </c>
      <c r="O202" s="231">
        <v>0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336" t="s">
        <v>187</v>
      </c>
      <c r="AE202" s="336" t="s">
        <v>518</v>
      </c>
      <c r="AF202" s="336" t="s">
        <v>519</v>
      </c>
      <c r="AG202" s="231">
        <v>42803</v>
      </c>
      <c r="AH202" s="231">
        <v>0</v>
      </c>
      <c r="AI202" s="231">
        <v>42803</v>
      </c>
      <c r="AJ202" s="231">
        <v>0</v>
      </c>
      <c r="AK202" s="231">
        <v>0</v>
      </c>
      <c r="AL202" s="231">
        <v>0</v>
      </c>
      <c r="AM202" s="231">
        <v>0</v>
      </c>
      <c r="AN202" s="231">
        <v>0</v>
      </c>
      <c r="AO202" s="231">
        <v>0</v>
      </c>
      <c r="AP202" s="231">
        <v>0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</row>
    <row r="203" spans="2:50" ht="114.75" x14ac:dyDescent="0.2">
      <c r="B203" s="155" t="s">
        <v>41</v>
      </c>
      <c r="C203" s="332" t="s">
        <v>42</v>
      </c>
      <c r="D203" s="162" t="s">
        <v>1349</v>
      </c>
      <c r="E203" s="75" t="s">
        <v>1350</v>
      </c>
      <c r="F203" s="333">
        <v>2017730010054</v>
      </c>
      <c r="G203" s="334" t="s">
        <v>1348</v>
      </c>
      <c r="H203" s="335" t="s">
        <v>522</v>
      </c>
      <c r="I203" s="70" t="s">
        <v>523</v>
      </c>
      <c r="J203" s="231">
        <v>100</v>
      </c>
      <c r="K203" s="155" t="s">
        <v>517</v>
      </c>
      <c r="L203" s="231">
        <v>50000</v>
      </c>
      <c r="M203" s="231">
        <v>0</v>
      </c>
      <c r="N203" s="231">
        <v>50000</v>
      </c>
      <c r="O203" s="231">
        <v>0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336" t="s">
        <v>187</v>
      </c>
      <c r="AE203" s="336" t="s">
        <v>518</v>
      </c>
      <c r="AF203" s="336" t="s">
        <v>519</v>
      </c>
      <c r="AG203" s="231">
        <v>25200</v>
      </c>
      <c r="AH203" s="231">
        <v>0</v>
      </c>
      <c r="AI203" s="231">
        <v>25200</v>
      </c>
      <c r="AJ203" s="231">
        <v>0</v>
      </c>
      <c r="AK203" s="231">
        <v>0</v>
      </c>
      <c r="AL203" s="231">
        <v>0</v>
      </c>
      <c r="AM203" s="231">
        <v>0</v>
      </c>
      <c r="AN203" s="231">
        <v>0</v>
      </c>
      <c r="AO203" s="231">
        <v>0</v>
      </c>
      <c r="AP203" s="231">
        <v>0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</row>
    <row r="204" spans="2:50" ht="114.75" x14ac:dyDescent="0.2">
      <c r="B204" s="155" t="s">
        <v>41</v>
      </c>
      <c r="C204" s="332" t="s">
        <v>42</v>
      </c>
      <c r="D204" s="162" t="s">
        <v>1349</v>
      </c>
      <c r="E204" s="75" t="s">
        <v>1350</v>
      </c>
      <c r="F204" s="333">
        <v>2017730010054</v>
      </c>
      <c r="G204" s="334" t="s">
        <v>1348</v>
      </c>
      <c r="H204" s="335" t="s">
        <v>524</v>
      </c>
      <c r="I204" s="70" t="s">
        <v>525</v>
      </c>
      <c r="J204" s="231">
        <v>1</v>
      </c>
      <c r="K204" s="155" t="s">
        <v>517</v>
      </c>
      <c r="L204" s="231">
        <v>0</v>
      </c>
      <c r="M204" s="231">
        <v>0</v>
      </c>
      <c r="N204" s="231">
        <v>0</v>
      </c>
      <c r="O204" s="231">
        <v>0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336" t="s">
        <v>187</v>
      </c>
      <c r="AE204" s="336" t="s">
        <v>518</v>
      </c>
      <c r="AF204" s="336" t="s">
        <v>519</v>
      </c>
      <c r="AG204" s="231">
        <v>0</v>
      </c>
      <c r="AH204" s="231">
        <v>0</v>
      </c>
      <c r="AI204" s="231">
        <v>0</v>
      </c>
      <c r="AJ204" s="231">
        <v>0</v>
      </c>
      <c r="AK204" s="231">
        <v>0</v>
      </c>
      <c r="AL204" s="231">
        <v>0</v>
      </c>
      <c r="AM204" s="231">
        <v>0</v>
      </c>
      <c r="AN204" s="231">
        <v>0</v>
      </c>
      <c r="AO204" s="231">
        <v>0</v>
      </c>
      <c r="AP204" s="231">
        <v>0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</row>
    <row r="205" spans="2:50" ht="114.75" x14ac:dyDescent="0.2">
      <c r="B205" s="155" t="s">
        <v>41</v>
      </c>
      <c r="C205" s="332" t="s">
        <v>42</v>
      </c>
      <c r="D205" s="162" t="s">
        <v>1349</v>
      </c>
      <c r="E205" s="75" t="s">
        <v>1350</v>
      </c>
      <c r="F205" s="333">
        <v>2017730010054</v>
      </c>
      <c r="G205" s="334" t="s">
        <v>1348</v>
      </c>
      <c r="H205" s="335" t="s">
        <v>526</v>
      </c>
      <c r="I205" s="70" t="s">
        <v>527</v>
      </c>
      <c r="J205" s="231">
        <v>1</v>
      </c>
      <c r="K205" s="155" t="s">
        <v>517</v>
      </c>
      <c r="L205" s="231">
        <v>40000</v>
      </c>
      <c r="M205" s="231">
        <v>0</v>
      </c>
      <c r="N205" s="231">
        <v>40000</v>
      </c>
      <c r="O205" s="231">
        <v>0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336" t="s">
        <v>187</v>
      </c>
      <c r="AE205" s="336" t="s">
        <v>518</v>
      </c>
      <c r="AF205" s="336" t="s">
        <v>519</v>
      </c>
      <c r="AG205" s="231">
        <v>23600</v>
      </c>
      <c r="AH205" s="231">
        <v>0</v>
      </c>
      <c r="AI205" s="231">
        <v>23600</v>
      </c>
      <c r="AJ205" s="231">
        <v>0</v>
      </c>
      <c r="AK205" s="231">
        <v>0</v>
      </c>
      <c r="AL205" s="231">
        <v>0</v>
      </c>
      <c r="AM205" s="231">
        <v>0</v>
      </c>
      <c r="AN205" s="231">
        <v>0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0</v>
      </c>
    </row>
    <row r="206" spans="2:50" ht="114.75" x14ac:dyDescent="0.2">
      <c r="B206" s="155" t="s">
        <v>41</v>
      </c>
      <c r="C206" s="332" t="s">
        <v>42</v>
      </c>
      <c r="D206" s="162" t="s">
        <v>1349</v>
      </c>
      <c r="E206" s="75" t="s">
        <v>1350</v>
      </c>
      <c r="F206" s="333">
        <v>2017730010054</v>
      </c>
      <c r="G206" s="334" t="s">
        <v>1348</v>
      </c>
      <c r="H206" s="335" t="s">
        <v>528</v>
      </c>
      <c r="I206" s="70" t="s">
        <v>529</v>
      </c>
      <c r="J206" s="231">
        <v>1</v>
      </c>
      <c r="K206" s="155" t="s">
        <v>517</v>
      </c>
      <c r="L206" s="231">
        <v>75000</v>
      </c>
      <c r="M206" s="231">
        <v>0</v>
      </c>
      <c r="N206" s="231">
        <v>75000</v>
      </c>
      <c r="O206" s="231">
        <v>0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336" t="s">
        <v>187</v>
      </c>
      <c r="AE206" s="336" t="s">
        <v>518</v>
      </c>
      <c r="AF206" s="336" t="s">
        <v>519</v>
      </c>
      <c r="AG206" s="231">
        <v>62900</v>
      </c>
      <c r="AH206" s="231">
        <v>0</v>
      </c>
      <c r="AI206" s="231">
        <v>62900</v>
      </c>
      <c r="AJ206" s="231">
        <v>0</v>
      </c>
      <c r="AK206" s="231">
        <v>0</v>
      </c>
      <c r="AL206" s="231">
        <v>0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</row>
    <row r="207" spans="2:50" ht="114.75" x14ac:dyDescent="0.2">
      <c r="B207" s="155" t="s">
        <v>41</v>
      </c>
      <c r="C207" s="332" t="s">
        <v>42</v>
      </c>
      <c r="D207" s="162" t="s">
        <v>1349</v>
      </c>
      <c r="E207" s="75" t="s">
        <v>1350</v>
      </c>
      <c r="F207" s="333">
        <v>2017730010054</v>
      </c>
      <c r="G207" s="334" t="s">
        <v>1348</v>
      </c>
      <c r="H207" s="335" t="s">
        <v>530</v>
      </c>
      <c r="I207" s="70" t="s">
        <v>531</v>
      </c>
      <c r="J207" s="231">
        <v>1</v>
      </c>
      <c r="K207" s="155" t="s">
        <v>517</v>
      </c>
      <c r="L207" s="231">
        <v>0</v>
      </c>
      <c r="M207" s="231">
        <v>0</v>
      </c>
      <c r="N207" s="231">
        <v>0</v>
      </c>
      <c r="O207" s="231">
        <v>0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336" t="s">
        <v>187</v>
      </c>
      <c r="AE207" s="336" t="s">
        <v>518</v>
      </c>
      <c r="AF207" s="336" t="s">
        <v>519</v>
      </c>
      <c r="AG207" s="231">
        <v>0</v>
      </c>
      <c r="AH207" s="231">
        <v>0</v>
      </c>
      <c r="AI207" s="231">
        <v>0</v>
      </c>
      <c r="AJ207" s="231">
        <v>0</v>
      </c>
      <c r="AK207" s="231">
        <v>0</v>
      </c>
      <c r="AL207" s="231">
        <v>0</v>
      </c>
      <c r="AM207" s="231">
        <v>0</v>
      </c>
      <c r="AN207" s="231">
        <v>0</v>
      </c>
      <c r="AO207" s="231">
        <v>0</v>
      </c>
      <c r="AP207" s="231">
        <v>0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</row>
    <row r="208" spans="2:50" ht="114.75" x14ac:dyDescent="0.2">
      <c r="B208" s="155" t="s">
        <v>41</v>
      </c>
      <c r="C208" s="332" t="s">
        <v>42</v>
      </c>
      <c r="D208" s="162" t="s">
        <v>1349</v>
      </c>
      <c r="E208" s="75" t="s">
        <v>1350</v>
      </c>
      <c r="F208" s="333">
        <v>2017730010054</v>
      </c>
      <c r="G208" s="334" t="s">
        <v>1348</v>
      </c>
      <c r="H208" s="335" t="s">
        <v>532</v>
      </c>
      <c r="I208" s="70" t="s">
        <v>533</v>
      </c>
      <c r="J208" s="231">
        <v>1</v>
      </c>
      <c r="K208" s="155" t="s">
        <v>517</v>
      </c>
      <c r="L208" s="231">
        <v>20000</v>
      </c>
      <c r="M208" s="231">
        <v>0</v>
      </c>
      <c r="N208" s="231">
        <v>20000</v>
      </c>
      <c r="O208" s="231">
        <v>0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336" t="s">
        <v>187</v>
      </c>
      <c r="AE208" s="336" t="s">
        <v>518</v>
      </c>
      <c r="AF208" s="336" t="s">
        <v>519</v>
      </c>
      <c r="AG208" s="231">
        <v>19600</v>
      </c>
      <c r="AH208" s="231">
        <v>0</v>
      </c>
      <c r="AI208" s="231">
        <v>19600</v>
      </c>
      <c r="AJ208" s="231">
        <v>0</v>
      </c>
      <c r="AK208" s="231">
        <v>0</v>
      </c>
      <c r="AL208" s="231">
        <v>0</v>
      </c>
      <c r="AM208" s="231">
        <v>0</v>
      </c>
      <c r="AN208" s="231">
        <v>0</v>
      </c>
      <c r="AO208" s="231">
        <v>0</v>
      </c>
      <c r="AP208" s="231">
        <v>0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</row>
    <row r="209" spans="2:50" ht="114.75" x14ac:dyDescent="0.2">
      <c r="B209" s="155" t="s">
        <v>41</v>
      </c>
      <c r="C209" s="332" t="s">
        <v>42</v>
      </c>
      <c r="D209" s="162" t="s">
        <v>1349</v>
      </c>
      <c r="E209" s="75" t="s">
        <v>1350</v>
      </c>
      <c r="F209" s="333">
        <v>2017730010054</v>
      </c>
      <c r="G209" s="334" t="s">
        <v>1348</v>
      </c>
      <c r="H209" s="335" t="s">
        <v>534</v>
      </c>
      <c r="I209" s="70" t="s">
        <v>535</v>
      </c>
      <c r="J209" s="231">
        <v>1</v>
      </c>
      <c r="K209" s="155" t="s">
        <v>517</v>
      </c>
      <c r="L209" s="231">
        <v>0</v>
      </c>
      <c r="M209" s="231">
        <v>0</v>
      </c>
      <c r="N209" s="231">
        <v>0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336" t="s">
        <v>187</v>
      </c>
      <c r="AE209" s="336" t="s">
        <v>518</v>
      </c>
      <c r="AF209" s="336" t="s">
        <v>519</v>
      </c>
      <c r="AG209" s="231">
        <v>0</v>
      </c>
      <c r="AH209" s="231">
        <v>0</v>
      </c>
      <c r="AI209" s="231">
        <v>0</v>
      </c>
      <c r="AJ209" s="231">
        <v>0</v>
      </c>
      <c r="AK209" s="231">
        <v>0</v>
      </c>
      <c r="AL209" s="231">
        <v>0</v>
      </c>
      <c r="AM209" s="231">
        <v>0</v>
      </c>
      <c r="AN209" s="231">
        <v>0</v>
      </c>
      <c r="AO209" s="231">
        <v>0</v>
      </c>
      <c r="AP209" s="231">
        <v>0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</row>
    <row r="210" spans="2:50" ht="140.25" x14ac:dyDescent="0.2">
      <c r="B210" s="155" t="s">
        <v>41</v>
      </c>
      <c r="C210" s="332" t="s">
        <v>42</v>
      </c>
      <c r="D210" s="162" t="s">
        <v>1349</v>
      </c>
      <c r="E210" s="75" t="s">
        <v>1350</v>
      </c>
      <c r="F210" s="333">
        <v>2017730010013</v>
      </c>
      <c r="G210" s="334" t="s">
        <v>1351</v>
      </c>
      <c r="H210" s="335" t="s">
        <v>536</v>
      </c>
      <c r="I210" s="70" t="s">
        <v>537</v>
      </c>
      <c r="J210" s="231">
        <v>4800</v>
      </c>
      <c r="K210" s="155" t="s">
        <v>517</v>
      </c>
      <c r="L210" s="231">
        <v>2528000</v>
      </c>
      <c r="M210" s="231">
        <v>0</v>
      </c>
      <c r="N210" s="231">
        <v>2528000</v>
      </c>
      <c r="O210" s="231">
        <v>0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336" t="s">
        <v>187</v>
      </c>
      <c r="AE210" s="336" t="s">
        <v>518</v>
      </c>
      <c r="AF210" s="336" t="s">
        <v>519</v>
      </c>
      <c r="AG210" s="231">
        <v>1230879</v>
      </c>
      <c r="AH210" s="231">
        <v>0</v>
      </c>
      <c r="AI210" s="231">
        <v>1230879</v>
      </c>
      <c r="AJ210" s="231">
        <v>0</v>
      </c>
      <c r="AK210" s="231">
        <v>0</v>
      </c>
      <c r="AL210" s="231">
        <v>0</v>
      </c>
      <c r="AM210" s="231">
        <v>0</v>
      </c>
      <c r="AN210" s="231">
        <v>0</v>
      </c>
      <c r="AO210" s="231">
        <v>0</v>
      </c>
      <c r="AP210" s="231">
        <v>0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</row>
    <row r="211" spans="2:50" ht="140.25" x14ac:dyDescent="0.2">
      <c r="B211" s="155" t="s">
        <v>41</v>
      </c>
      <c r="C211" s="332" t="s">
        <v>42</v>
      </c>
      <c r="D211" s="162" t="s">
        <v>1349</v>
      </c>
      <c r="E211" s="75" t="s">
        <v>1350</v>
      </c>
      <c r="F211" s="333">
        <v>2017730010013</v>
      </c>
      <c r="G211" s="334" t="s">
        <v>1351</v>
      </c>
      <c r="H211" s="335" t="s">
        <v>538</v>
      </c>
      <c r="I211" s="70" t="s">
        <v>539</v>
      </c>
      <c r="J211" s="231">
        <v>44</v>
      </c>
      <c r="K211" s="155" t="s">
        <v>517</v>
      </c>
      <c r="L211" s="231">
        <v>650000</v>
      </c>
      <c r="M211" s="231">
        <v>0</v>
      </c>
      <c r="N211" s="231">
        <v>650000</v>
      </c>
      <c r="O211" s="231">
        <v>0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336" t="s">
        <v>187</v>
      </c>
      <c r="AE211" s="336" t="s">
        <v>518</v>
      </c>
      <c r="AF211" s="336" t="s">
        <v>519</v>
      </c>
      <c r="AG211" s="231">
        <v>1023444</v>
      </c>
      <c r="AH211" s="231">
        <v>0</v>
      </c>
      <c r="AI211" s="231">
        <v>1023444</v>
      </c>
      <c r="AJ211" s="231">
        <v>0</v>
      </c>
      <c r="AK211" s="231">
        <v>0</v>
      </c>
      <c r="AL211" s="231">
        <v>0</v>
      </c>
      <c r="AM211" s="231">
        <v>0</v>
      </c>
      <c r="AN211" s="231">
        <v>0</v>
      </c>
      <c r="AO211" s="231">
        <v>0</v>
      </c>
      <c r="AP211" s="231">
        <v>0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</row>
    <row r="212" spans="2:50" ht="140.25" x14ac:dyDescent="0.2">
      <c r="B212" s="155" t="s">
        <v>41</v>
      </c>
      <c r="C212" s="332" t="s">
        <v>42</v>
      </c>
      <c r="D212" s="162" t="s">
        <v>1349</v>
      </c>
      <c r="E212" s="75" t="s">
        <v>1350</v>
      </c>
      <c r="F212" s="333">
        <v>2017730010013</v>
      </c>
      <c r="G212" s="334" t="s">
        <v>1351</v>
      </c>
      <c r="H212" s="335" t="s">
        <v>540</v>
      </c>
      <c r="I212" s="70" t="s">
        <v>541</v>
      </c>
      <c r="J212" s="231">
        <v>800</v>
      </c>
      <c r="K212" s="155" t="s">
        <v>517</v>
      </c>
      <c r="L212" s="231">
        <v>60000</v>
      </c>
      <c r="M212" s="231">
        <v>0</v>
      </c>
      <c r="N212" s="231">
        <v>60000</v>
      </c>
      <c r="O212" s="231">
        <v>0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336" t="s">
        <v>187</v>
      </c>
      <c r="AE212" s="336" t="s">
        <v>518</v>
      </c>
      <c r="AF212" s="336" t="s">
        <v>519</v>
      </c>
      <c r="AG212" s="231">
        <v>58000</v>
      </c>
      <c r="AH212" s="231">
        <v>0</v>
      </c>
      <c r="AI212" s="231">
        <v>58000</v>
      </c>
      <c r="AJ212" s="231">
        <v>0</v>
      </c>
      <c r="AK212" s="231">
        <v>0</v>
      </c>
      <c r="AL212" s="231">
        <v>0</v>
      </c>
      <c r="AM212" s="231">
        <v>0</v>
      </c>
      <c r="AN212" s="231">
        <v>0</v>
      </c>
      <c r="AO212" s="231">
        <v>0</v>
      </c>
      <c r="AP212" s="231">
        <v>0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</row>
    <row r="213" spans="2:50" ht="114.75" x14ac:dyDescent="0.2">
      <c r="B213" s="155" t="s">
        <v>41</v>
      </c>
      <c r="C213" s="332" t="s">
        <v>42</v>
      </c>
      <c r="D213" s="162" t="s">
        <v>1349</v>
      </c>
      <c r="E213" s="75" t="s">
        <v>1350</v>
      </c>
      <c r="F213" s="333">
        <v>211306201263</v>
      </c>
      <c r="G213" s="334" t="s">
        <v>1348</v>
      </c>
      <c r="H213" s="335" t="s">
        <v>542</v>
      </c>
      <c r="I213" s="70" t="s">
        <v>543</v>
      </c>
      <c r="J213" s="231">
        <v>20000</v>
      </c>
      <c r="K213" s="155" t="s">
        <v>517</v>
      </c>
      <c r="L213" s="231">
        <v>99499</v>
      </c>
      <c r="M213" s="231">
        <v>0</v>
      </c>
      <c r="N213" s="231">
        <v>99499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336" t="s">
        <v>187</v>
      </c>
      <c r="AE213" s="336" t="s">
        <v>518</v>
      </c>
      <c r="AF213" s="336" t="s">
        <v>519</v>
      </c>
      <c r="AG213" s="231">
        <v>0</v>
      </c>
      <c r="AH213" s="231">
        <v>0</v>
      </c>
      <c r="AI213" s="231">
        <v>0</v>
      </c>
      <c r="AJ213" s="231">
        <v>0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</row>
    <row r="214" spans="2:50" ht="114.75" x14ac:dyDescent="0.2">
      <c r="B214" s="155" t="s">
        <v>41</v>
      </c>
      <c r="C214" s="332" t="s">
        <v>42</v>
      </c>
      <c r="D214" s="162" t="s">
        <v>1352</v>
      </c>
      <c r="E214" s="75" t="s">
        <v>1353</v>
      </c>
      <c r="F214" s="333">
        <v>2017730010054</v>
      </c>
      <c r="G214" s="334" t="s">
        <v>1348</v>
      </c>
      <c r="H214" s="335" t="s">
        <v>544</v>
      </c>
      <c r="I214" s="70" t="s">
        <v>545</v>
      </c>
      <c r="J214" s="231">
        <v>0.93</v>
      </c>
      <c r="K214" s="155" t="s">
        <v>517</v>
      </c>
      <c r="L214" s="231">
        <v>0</v>
      </c>
      <c r="M214" s="231">
        <v>0</v>
      </c>
      <c r="N214" s="231">
        <v>0</v>
      </c>
      <c r="O214" s="231">
        <v>0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336" t="s">
        <v>187</v>
      </c>
      <c r="AE214" s="336" t="s">
        <v>518</v>
      </c>
      <c r="AF214" s="336" t="s">
        <v>519</v>
      </c>
      <c r="AG214" s="231">
        <v>0</v>
      </c>
      <c r="AH214" s="231">
        <v>0</v>
      </c>
      <c r="AI214" s="231">
        <v>0</v>
      </c>
      <c r="AJ214" s="231">
        <v>0</v>
      </c>
      <c r="AK214" s="231">
        <v>0</v>
      </c>
      <c r="AL214" s="231">
        <v>0</v>
      </c>
      <c r="AM214" s="231">
        <v>0</v>
      </c>
      <c r="AN214" s="231">
        <v>0</v>
      </c>
      <c r="AO214" s="231">
        <v>0</v>
      </c>
      <c r="AP214" s="231">
        <v>0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</row>
    <row r="215" spans="2:50" ht="114.75" x14ac:dyDescent="0.2">
      <c r="B215" s="155" t="s">
        <v>41</v>
      </c>
      <c r="C215" s="332" t="s">
        <v>42</v>
      </c>
      <c r="D215" s="162" t="s">
        <v>1352</v>
      </c>
      <c r="E215" s="75" t="s">
        <v>1353</v>
      </c>
      <c r="F215" s="333">
        <v>2017730010054</v>
      </c>
      <c r="G215" s="334" t="s">
        <v>1348</v>
      </c>
      <c r="H215" s="335" t="s">
        <v>546</v>
      </c>
      <c r="I215" s="70" t="s">
        <v>547</v>
      </c>
      <c r="J215" s="231">
        <v>0.92400000000000004</v>
      </c>
      <c r="K215" s="155" t="s">
        <v>517</v>
      </c>
      <c r="L215" s="231">
        <v>0</v>
      </c>
      <c r="M215" s="231">
        <v>0</v>
      </c>
      <c r="N215" s="231">
        <v>0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336" t="s">
        <v>187</v>
      </c>
      <c r="AE215" s="336" t="s">
        <v>518</v>
      </c>
      <c r="AF215" s="336" t="s">
        <v>519</v>
      </c>
      <c r="AG215" s="231">
        <v>0</v>
      </c>
      <c r="AH215" s="231">
        <v>0</v>
      </c>
      <c r="AI215" s="231">
        <v>0</v>
      </c>
      <c r="AJ215" s="231">
        <v>0</v>
      </c>
      <c r="AK215" s="231">
        <v>0</v>
      </c>
      <c r="AL215" s="231">
        <v>0</v>
      </c>
      <c r="AM215" s="231">
        <v>0</v>
      </c>
      <c r="AN215" s="231">
        <v>0</v>
      </c>
      <c r="AO215" s="231">
        <v>0</v>
      </c>
      <c r="AP215" s="231">
        <v>0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</row>
    <row r="216" spans="2:50" ht="114.75" x14ac:dyDescent="0.2">
      <c r="B216" s="155" t="s">
        <v>41</v>
      </c>
      <c r="C216" s="332" t="s">
        <v>42</v>
      </c>
      <c r="D216" s="162" t="s">
        <v>1354</v>
      </c>
      <c r="E216" s="75" t="s">
        <v>1355</v>
      </c>
      <c r="F216" s="333">
        <v>2017730010053</v>
      </c>
      <c r="G216" s="334" t="s">
        <v>1356</v>
      </c>
      <c r="H216" s="335" t="s">
        <v>548</v>
      </c>
      <c r="I216" s="70" t="s">
        <v>549</v>
      </c>
      <c r="J216" s="231">
        <v>1</v>
      </c>
      <c r="K216" s="155" t="s">
        <v>517</v>
      </c>
      <c r="L216" s="231">
        <v>50000</v>
      </c>
      <c r="M216" s="231">
        <v>0</v>
      </c>
      <c r="N216" s="231">
        <v>50000</v>
      </c>
      <c r="O216" s="231">
        <v>0</v>
      </c>
      <c r="P216" s="231">
        <v>0</v>
      </c>
      <c r="Q216" s="231">
        <v>0</v>
      </c>
      <c r="R216" s="231">
        <v>0</v>
      </c>
      <c r="S216" s="231">
        <v>0</v>
      </c>
      <c r="T216" s="231">
        <v>0</v>
      </c>
      <c r="U216" s="231">
        <v>0</v>
      </c>
      <c r="V216" s="231">
        <v>0</v>
      </c>
      <c r="W216" s="231">
        <v>0</v>
      </c>
      <c r="X216" s="231">
        <v>0</v>
      </c>
      <c r="Y216" s="231">
        <v>0</v>
      </c>
      <c r="Z216" s="231">
        <v>0</v>
      </c>
      <c r="AA216" s="231">
        <v>0</v>
      </c>
      <c r="AB216" s="231">
        <v>0</v>
      </c>
      <c r="AC216" s="231">
        <v>0</v>
      </c>
      <c r="AD216" s="336" t="s">
        <v>187</v>
      </c>
      <c r="AE216" s="336" t="s">
        <v>518</v>
      </c>
      <c r="AF216" s="336" t="s">
        <v>519</v>
      </c>
      <c r="AG216" s="231">
        <v>0</v>
      </c>
      <c r="AH216" s="231">
        <v>0</v>
      </c>
      <c r="AI216" s="231">
        <v>0</v>
      </c>
      <c r="AJ216" s="231">
        <v>0</v>
      </c>
      <c r="AK216" s="231">
        <v>0</v>
      </c>
      <c r="AL216" s="231">
        <v>0</v>
      </c>
      <c r="AM216" s="231">
        <v>0</v>
      </c>
      <c r="AN216" s="231">
        <v>0</v>
      </c>
      <c r="AO216" s="231">
        <v>0</v>
      </c>
      <c r="AP216" s="231">
        <v>0</v>
      </c>
      <c r="AQ216" s="231">
        <v>0</v>
      </c>
      <c r="AR216" s="231">
        <v>0</v>
      </c>
      <c r="AS216" s="231">
        <v>0</v>
      </c>
      <c r="AT216" s="231">
        <v>0</v>
      </c>
      <c r="AU216" s="231">
        <v>0</v>
      </c>
      <c r="AV216" s="231">
        <v>0</v>
      </c>
      <c r="AW216" s="231">
        <v>0</v>
      </c>
      <c r="AX216" s="231">
        <v>0</v>
      </c>
    </row>
    <row r="217" spans="2:50" ht="114.75" x14ac:dyDescent="0.2">
      <c r="B217" s="155" t="s">
        <v>41</v>
      </c>
      <c r="C217" s="332" t="s">
        <v>42</v>
      </c>
      <c r="D217" s="162" t="s">
        <v>1354</v>
      </c>
      <c r="E217" s="75" t="s">
        <v>1355</v>
      </c>
      <c r="F217" s="333">
        <v>2017730010053</v>
      </c>
      <c r="G217" s="334" t="s">
        <v>1356</v>
      </c>
      <c r="H217" s="335" t="s">
        <v>550</v>
      </c>
      <c r="I217" s="70" t="s">
        <v>551</v>
      </c>
      <c r="J217" s="231">
        <v>0.4</v>
      </c>
      <c r="K217" s="155" t="s">
        <v>517</v>
      </c>
      <c r="L217" s="231">
        <v>0</v>
      </c>
      <c r="M217" s="231">
        <v>0</v>
      </c>
      <c r="N217" s="231">
        <v>0</v>
      </c>
      <c r="O217" s="231">
        <v>0</v>
      </c>
      <c r="P217" s="231">
        <v>0</v>
      </c>
      <c r="Q217" s="231">
        <v>0</v>
      </c>
      <c r="R217" s="231">
        <v>0</v>
      </c>
      <c r="S217" s="231">
        <v>0</v>
      </c>
      <c r="T217" s="231">
        <v>0</v>
      </c>
      <c r="U217" s="231">
        <v>0</v>
      </c>
      <c r="V217" s="231">
        <v>0</v>
      </c>
      <c r="W217" s="231">
        <v>0</v>
      </c>
      <c r="X217" s="231">
        <v>0</v>
      </c>
      <c r="Y217" s="231">
        <v>0</v>
      </c>
      <c r="Z217" s="231">
        <v>0</v>
      </c>
      <c r="AA217" s="231">
        <v>0</v>
      </c>
      <c r="AB217" s="231">
        <v>0</v>
      </c>
      <c r="AC217" s="231">
        <v>0</v>
      </c>
      <c r="AD217" s="336" t="s">
        <v>187</v>
      </c>
      <c r="AE217" s="336" t="s">
        <v>518</v>
      </c>
      <c r="AF217" s="336" t="s">
        <v>519</v>
      </c>
      <c r="AG217" s="231">
        <v>0</v>
      </c>
      <c r="AH217" s="231">
        <v>0</v>
      </c>
      <c r="AI217" s="231">
        <v>0</v>
      </c>
      <c r="AJ217" s="231">
        <v>0</v>
      </c>
      <c r="AK217" s="231">
        <v>0</v>
      </c>
      <c r="AL217" s="231">
        <v>0</v>
      </c>
      <c r="AM217" s="231">
        <v>0</v>
      </c>
      <c r="AN217" s="231">
        <v>0</v>
      </c>
      <c r="AO217" s="231">
        <v>0</v>
      </c>
      <c r="AP217" s="231">
        <v>0</v>
      </c>
      <c r="AQ217" s="231">
        <v>0</v>
      </c>
      <c r="AR217" s="231">
        <v>0</v>
      </c>
      <c r="AS217" s="231">
        <v>0</v>
      </c>
      <c r="AT217" s="231">
        <v>0</v>
      </c>
      <c r="AU217" s="231">
        <v>0</v>
      </c>
      <c r="AV217" s="231">
        <v>0</v>
      </c>
      <c r="AW217" s="231">
        <v>0</v>
      </c>
      <c r="AX217" s="231">
        <v>0</v>
      </c>
    </row>
    <row r="218" spans="2:50" ht="114.75" x14ac:dyDescent="0.2">
      <c r="B218" s="155" t="s">
        <v>41</v>
      </c>
      <c r="C218" s="332" t="s">
        <v>42</v>
      </c>
      <c r="D218" s="162" t="s">
        <v>1354</v>
      </c>
      <c r="E218" s="75" t="s">
        <v>1355</v>
      </c>
      <c r="F218" s="333">
        <v>2017730010053</v>
      </c>
      <c r="G218" s="334" t="s">
        <v>1356</v>
      </c>
      <c r="H218" s="335" t="s">
        <v>552</v>
      </c>
      <c r="I218" s="70" t="s">
        <v>553</v>
      </c>
      <c r="J218" s="231">
        <v>1</v>
      </c>
      <c r="K218" s="155" t="s">
        <v>517</v>
      </c>
      <c r="L218" s="231">
        <v>360000</v>
      </c>
      <c r="M218" s="231">
        <v>0</v>
      </c>
      <c r="N218" s="231">
        <v>360000</v>
      </c>
      <c r="O218" s="231">
        <v>0</v>
      </c>
      <c r="P218" s="231">
        <v>0</v>
      </c>
      <c r="Q218" s="231">
        <v>0</v>
      </c>
      <c r="R218" s="231">
        <v>0</v>
      </c>
      <c r="S218" s="231">
        <v>0</v>
      </c>
      <c r="T218" s="231">
        <v>0</v>
      </c>
      <c r="U218" s="231">
        <v>0</v>
      </c>
      <c r="V218" s="231">
        <v>0</v>
      </c>
      <c r="W218" s="231">
        <v>0</v>
      </c>
      <c r="X218" s="231">
        <v>0</v>
      </c>
      <c r="Y218" s="231">
        <v>0</v>
      </c>
      <c r="Z218" s="231">
        <v>0</v>
      </c>
      <c r="AA218" s="231">
        <v>0</v>
      </c>
      <c r="AB218" s="231">
        <v>0</v>
      </c>
      <c r="AC218" s="231">
        <v>0</v>
      </c>
      <c r="AD218" s="336" t="s">
        <v>187</v>
      </c>
      <c r="AE218" s="336" t="s">
        <v>518</v>
      </c>
      <c r="AF218" s="336" t="s">
        <v>519</v>
      </c>
      <c r="AG218" s="231">
        <v>35000</v>
      </c>
      <c r="AH218" s="231">
        <v>0</v>
      </c>
      <c r="AI218" s="231">
        <v>35000</v>
      </c>
      <c r="AJ218" s="231">
        <v>0</v>
      </c>
      <c r="AK218" s="231">
        <v>0</v>
      </c>
      <c r="AL218" s="231">
        <v>0</v>
      </c>
      <c r="AM218" s="231">
        <v>0</v>
      </c>
      <c r="AN218" s="231">
        <v>0</v>
      </c>
      <c r="AO218" s="231">
        <v>0</v>
      </c>
      <c r="AP218" s="231">
        <v>0</v>
      </c>
      <c r="AQ218" s="231">
        <v>0</v>
      </c>
      <c r="AR218" s="231">
        <v>0</v>
      </c>
      <c r="AS218" s="231">
        <v>0</v>
      </c>
      <c r="AT218" s="231">
        <v>0</v>
      </c>
      <c r="AU218" s="231">
        <v>0</v>
      </c>
      <c r="AV218" s="231">
        <v>0</v>
      </c>
      <c r="AW218" s="231">
        <v>0</v>
      </c>
      <c r="AX218" s="231">
        <v>0</v>
      </c>
    </row>
    <row r="219" spans="2:50" ht="114.75" x14ac:dyDescent="0.2">
      <c r="B219" s="155" t="s">
        <v>41</v>
      </c>
      <c r="C219" s="332" t="s">
        <v>42</v>
      </c>
      <c r="D219" s="162" t="s">
        <v>1354</v>
      </c>
      <c r="E219" s="75" t="s">
        <v>1355</v>
      </c>
      <c r="F219" s="333">
        <v>2017730010053</v>
      </c>
      <c r="G219" s="334" t="s">
        <v>1356</v>
      </c>
      <c r="H219" s="335" t="s">
        <v>554</v>
      </c>
      <c r="I219" s="70" t="s">
        <v>555</v>
      </c>
      <c r="J219" s="231">
        <v>1</v>
      </c>
      <c r="K219" s="155" t="s">
        <v>517</v>
      </c>
      <c r="L219" s="231">
        <v>10500</v>
      </c>
      <c r="M219" s="231">
        <v>0</v>
      </c>
      <c r="N219" s="231">
        <v>10500</v>
      </c>
      <c r="O219" s="231">
        <v>0</v>
      </c>
      <c r="P219" s="231">
        <v>0</v>
      </c>
      <c r="Q219" s="231">
        <v>0</v>
      </c>
      <c r="R219" s="231">
        <v>0</v>
      </c>
      <c r="S219" s="231">
        <v>0</v>
      </c>
      <c r="T219" s="231">
        <v>0</v>
      </c>
      <c r="U219" s="231">
        <v>0</v>
      </c>
      <c r="V219" s="231">
        <v>0</v>
      </c>
      <c r="W219" s="231">
        <v>0</v>
      </c>
      <c r="X219" s="231">
        <v>0</v>
      </c>
      <c r="Y219" s="231">
        <v>0</v>
      </c>
      <c r="Z219" s="231">
        <v>0</v>
      </c>
      <c r="AA219" s="231">
        <v>0</v>
      </c>
      <c r="AB219" s="231">
        <v>0</v>
      </c>
      <c r="AC219" s="231">
        <v>0</v>
      </c>
      <c r="AD219" s="336" t="s">
        <v>187</v>
      </c>
      <c r="AE219" s="336" t="s">
        <v>518</v>
      </c>
      <c r="AF219" s="336" t="s">
        <v>519</v>
      </c>
      <c r="AG219" s="231">
        <v>10500</v>
      </c>
      <c r="AH219" s="231">
        <v>0</v>
      </c>
      <c r="AI219" s="231">
        <v>10500</v>
      </c>
      <c r="AJ219" s="231">
        <v>0</v>
      </c>
      <c r="AK219" s="231">
        <v>0</v>
      </c>
      <c r="AL219" s="231">
        <v>0</v>
      </c>
      <c r="AM219" s="231">
        <v>0</v>
      </c>
      <c r="AN219" s="231">
        <v>0</v>
      </c>
      <c r="AO219" s="231">
        <v>0</v>
      </c>
      <c r="AP219" s="231">
        <v>0</v>
      </c>
      <c r="AQ219" s="231">
        <v>0</v>
      </c>
      <c r="AR219" s="231">
        <v>0</v>
      </c>
      <c r="AS219" s="231">
        <v>0</v>
      </c>
      <c r="AT219" s="231">
        <v>0</v>
      </c>
      <c r="AU219" s="231">
        <v>0</v>
      </c>
      <c r="AV219" s="231">
        <v>0</v>
      </c>
      <c r="AW219" s="231">
        <v>0</v>
      </c>
      <c r="AX219" s="231">
        <v>0</v>
      </c>
    </row>
    <row r="220" spans="2:50" ht="114.75" x14ac:dyDescent="0.2">
      <c r="B220" s="155" t="s">
        <v>41</v>
      </c>
      <c r="C220" s="332" t="s">
        <v>42</v>
      </c>
      <c r="D220" s="162" t="s">
        <v>1354</v>
      </c>
      <c r="E220" s="75" t="s">
        <v>1355</v>
      </c>
      <c r="F220" s="333">
        <v>2017730010053</v>
      </c>
      <c r="G220" s="334" t="s">
        <v>1356</v>
      </c>
      <c r="H220" s="335" t="s">
        <v>556</v>
      </c>
      <c r="I220" s="70" t="s">
        <v>557</v>
      </c>
      <c r="J220" s="231">
        <v>1</v>
      </c>
      <c r="K220" s="155" t="s">
        <v>517</v>
      </c>
      <c r="L220" s="231">
        <v>19500</v>
      </c>
      <c r="M220" s="231">
        <v>0</v>
      </c>
      <c r="N220" s="231">
        <v>19500</v>
      </c>
      <c r="O220" s="231">
        <v>0</v>
      </c>
      <c r="P220" s="231">
        <v>0</v>
      </c>
      <c r="Q220" s="231">
        <v>0</v>
      </c>
      <c r="R220" s="231">
        <v>0</v>
      </c>
      <c r="S220" s="231">
        <v>0</v>
      </c>
      <c r="T220" s="231">
        <v>0</v>
      </c>
      <c r="U220" s="231">
        <v>0</v>
      </c>
      <c r="V220" s="231">
        <v>0</v>
      </c>
      <c r="W220" s="231">
        <v>0</v>
      </c>
      <c r="X220" s="231">
        <v>0</v>
      </c>
      <c r="Y220" s="231">
        <v>0</v>
      </c>
      <c r="Z220" s="231">
        <v>0</v>
      </c>
      <c r="AA220" s="231">
        <v>0</v>
      </c>
      <c r="AB220" s="231">
        <v>0</v>
      </c>
      <c r="AC220" s="231">
        <v>0</v>
      </c>
      <c r="AD220" s="336" t="s">
        <v>187</v>
      </c>
      <c r="AE220" s="336" t="s">
        <v>518</v>
      </c>
      <c r="AF220" s="336" t="s">
        <v>519</v>
      </c>
      <c r="AG220" s="231">
        <v>15200</v>
      </c>
      <c r="AH220" s="231">
        <v>0</v>
      </c>
      <c r="AI220" s="231">
        <v>15200</v>
      </c>
      <c r="AJ220" s="231">
        <v>0</v>
      </c>
      <c r="AK220" s="231">
        <v>0</v>
      </c>
      <c r="AL220" s="231">
        <v>0</v>
      </c>
      <c r="AM220" s="231">
        <v>0</v>
      </c>
      <c r="AN220" s="231">
        <v>0</v>
      </c>
      <c r="AO220" s="231">
        <v>0</v>
      </c>
      <c r="AP220" s="231">
        <v>0</v>
      </c>
      <c r="AQ220" s="231">
        <v>0</v>
      </c>
      <c r="AR220" s="231">
        <v>0</v>
      </c>
      <c r="AS220" s="231">
        <v>0</v>
      </c>
      <c r="AT220" s="231">
        <v>0</v>
      </c>
      <c r="AU220" s="231">
        <v>0</v>
      </c>
      <c r="AV220" s="231">
        <v>0</v>
      </c>
      <c r="AW220" s="231">
        <v>0</v>
      </c>
      <c r="AX220" s="231">
        <v>0</v>
      </c>
    </row>
    <row r="221" spans="2:50" ht="114.75" x14ac:dyDescent="0.2">
      <c r="B221" s="155" t="s">
        <v>41</v>
      </c>
      <c r="C221" s="332" t="s">
        <v>42</v>
      </c>
      <c r="D221" s="162" t="s">
        <v>1354</v>
      </c>
      <c r="E221" s="75" t="s">
        <v>1355</v>
      </c>
      <c r="F221" s="333">
        <v>2017730010053</v>
      </c>
      <c r="G221" s="334" t="s">
        <v>1356</v>
      </c>
      <c r="H221" s="335" t="s">
        <v>558</v>
      </c>
      <c r="I221" s="70" t="s">
        <v>559</v>
      </c>
      <c r="J221" s="231">
        <v>1</v>
      </c>
      <c r="K221" s="155" t="s">
        <v>517</v>
      </c>
      <c r="L221" s="231">
        <v>82000</v>
      </c>
      <c r="M221" s="231">
        <v>0</v>
      </c>
      <c r="N221" s="231">
        <v>82000</v>
      </c>
      <c r="O221" s="231">
        <v>0</v>
      </c>
      <c r="P221" s="231">
        <v>0</v>
      </c>
      <c r="Q221" s="231">
        <v>0</v>
      </c>
      <c r="R221" s="231">
        <v>0</v>
      </c>
      <c r="S221" s="231">
        <v>0</v>
      </c>
      <c r="T221" s="231">
        <v>0</v>
      </c>
      <c r="U221" s="231">
        <v>0</v>
      </c>
      <c r="V221" s="231">
        <v>0</v>
      </c>
      <c r="W221" s="231">
        <v>0</v>
      </c>
      <c r="X221" s="231">
        <v>0</v>
      </c>
      <c r="Y221" s="231">
        <v>0</v>
      </c>
      <c r="Z221" s="231">
        <v>0</v>
      </c>
      <c r="AA221" s="231">
        <v>0</v>
      </c>
      <c r="AB221" s="231">
        <v>0</v>
      </c>
      <c r="AC221" s="231">
        <v>0</v>
      </c>
      <c r="AD221" s="336" t="s">
        <v>187</v>
      </c>
      <c r="AE221" s="336" t="s">
        <v>518</v>
      </c>
      <c r="AF221" s="336" t="s">
        <v>519</v>
      </c>
      <c r="AG221" s="231">
        <v>30000</v>
      </c>
      <c r="AH221" s="231">
        <v>0</v>
      </c>
      <c r="AI221" s="231">
        <v>30000</v>
      </c>
      <c r="AJ221" s="231">
        <v>0</v>
      </c>
      <c r="AK221" s="231">
        <v>0</v>
      </c>
      <c r="AL221" s="231">
        <v>0</v>
      </c>
      <c r="AM221" s="231">
        <v>0</v>
      </c>
      <c r="AN221" s="231">
        <v>0</v>
      </c>
      <c r="AO221" s="231">
        <v>0</v>
      </c>
      <c r="AP221" s="231">
        <v>0</v>
      </c>
      <c r="AQ221" s="231">
        <v>0</v>
      </c>
      <c r="AR221" s="231">
        <v>0</v>
      </c>
      <c r="AS221" s="231">
        <v>0</v>
      </c>
      <c r="AT221" s="231">
        <v>0</v>
      </c>
      <c r="AU221" s="231">
        <v>0</v>
      </c>
      <c r="AV221" s="231">
        <v>0</v>
      </c>
      <c r="AW221" s="231">
        <v>0</v>
      </c>
      <c r="AX221" s="231">
        <v>0</v>
      </c>
    </row>
    <row r="222" spans="2:50" ht="114.75" x14ac:dyDescent="0.2">
      <c r="B222" s="155" t="s">
        <v>41</v>
      </c>
      <c r="C222" s="332" t="s">
        <v>42</v>
      </c>
      <c r="D222" s="162" t="s">
        <v>1354</v>
      </c>
      <c r="E222" s="75" t="s">
        <v>1355</v>
      </c>
      <c r="F222" s="333">
        <v>2017730010053</v>
      </c>
      <c r="G222" s="334" t="s">
        <v>1356</v>
      </c>
      <c r="H222" s="335" t="s">
        <v>560</v>
      </c>
      <c r="I222" s="70" t="s">
        <v>561</v>
      </c>
      <c r="J222" s="231">
        <v>1</v>
      </c>
      <c r="K222" s="155" t="s">
        <v>517</v>
      </c>
      <c r="L222" s="231">
        <v>10350</v>
      </c>
      <c r="M222" s="231">
        <v>0</v>
      </c>
      <c r="N222" s="231">
        <v>10350</v>
      </c>
      <c r="O222" s="231">
        <v>0</v>
      </c>
      <c r="P222" s="231">
        <v>0</v>
      </c>
      <c r="Q222" s="231">
        <v>0</v>
      </c>
      <c r="R222" s="231">
        <v>0</v>
      </c>
      <c r="S222" s="231">
        <v>0</v>
      </c>
      <c r="T222" s="231">
        <v>0</v>
      </c>
      <c r="U222" s="231">
        <v>0</v>
      </c>
      <c r="V222" s="231">
        <v>0</v>
      </c>
      <c r="W222" s="231">
        <v>0</v>
      </c>
      <c r="X222" s="231">
        <v>0</v>
      </c>
      <c r="Y222" s="231">
        <v>0</v>
      </c>
      <c r="Z222" s="231">
        <v>0</v>
      </c>
      <c r="AA222" s="231">
        <v>0</v>
      </c>
      <c r="AB222" s="231">
        <v>0</v>
      </c>
      <c r="AC222" s="231">
        <v>0</v>
      </c>
      <c r="AD222" s="336" t="s">
        <v>187</v>
      </c>
      <c r="AE222" s="336" t="s">
        <v>518</v>
      </c>
      <c r="AF222" s="336" t="s">
        <v>519</v>
      </c>
      <c r="AG222" s="231">
        <v>9400</v>
      </c>
      <c r="AH222" s="231">
        <v>0</v>
      </c>
      <c r="AI222" s="231">
        <v>9400</v>
      </c>
      <c r="AJ222" s="231">
        <v>0</v>
      </c>
      <c r="AK222" s="231">
        <v>0</v>
      </c>
      <c r="AL222" s="231">
        <v>0</v>
      </c>
      <c r="AM222" s="231">
        <v>0</v>
      </c>
      <c r="AN222" s="231">
        <v>0</v>
      </c>
      <c r="AO222" s="231">
        <v>0</v>
      </c>
      <c r="AP222" s="231">
        <v>0</v>
      </c>
      <c r="AQ222" s="231">
        <v>0</v>
      </c>
      <c r="AR222" s="231">
        <v>0</v>
      </c>
      <c r="AS222" s="231">
        <v>0</v>
      </c>
      <c r="AT222" s="231">
        <v>0</v>
      </c>
      <c r="AU222" s="231">
        <v>0</v>
      </c>
      <c r="AV222" s="231">
        <v>0</v>
      </c>
      <c r="AW222" s="231">
        <v>0</v>
      </c>
      <c r="AX222" s="231">
        <v>0</v>
      </c>
    </row>
    <row r="223" spans="2:50" ht="114.75" x14ac:dyDescent="0.2">
      <c r="B223" s="155" t="s">
        <v>41</v>
      </c>
      <c r="C223" s="332" t="s">
        <v>42</v>
      </c>
      <c r="D223" s="162" t="s">
        <v>1354</v>
      </c>
      <c r="E223" s="75" t="s">
        <v>1355</v>
      </c>
      <c r="F223" s="333">
        <v>2017730010053</v>
      </c>
      <c r="G223" s="334" t="s">
        <v>1356</v>
      </c>
      <c r="H223" s="335" t="s">
        <v>562</v>
      </c>
      <c r="I223" s="70" t="s">
        <v>563</v>
      </c>
      <c r="J223" s="231">
        <v>1</v>
      </c>
      <c r="K223" s="155" t="s">
        <v>517</v>
      </c>
      <c r="L223" s="231">
        <v>10000</v>
      </c>
      <c r="M223" s="231">
        <v>0</v>
      </c>
      <c r="N223" s="231">
        <v>10000</v>
      </c>
      <c r="O223" s="231">
        <v>0</v>
      </c>
      <c r="P223" s="231">
        <v>0</v>
      </c>
      <c r="Q223" s="231">
        <v>0</v>
      </c>
      <c r="R223" s="231">
        <v>0</v>
      </c>
      <c r="S223" s="231">
        <v>0</v>
      </c>
      <c r="T223" s="231">
        <v>0</v>
      </c>
      <c r="U223" s="231">
        <v>0</v>
      </c>
      <c r="V223" s="231">
        <v>0</v>
      </c>
      <c r="W223" s="231">
        <v>0</v>
      </c>
      <c r="X223" s="231">
        <v>0</v>
      </c>
      <c r="Y223" s="231">
        <v>0</v>
      </c>
      <c r="Z223" s="231">
        <v>0</v>
      </c>
      <c r="AA223" s="231">
        <v>0</v>
      </c>
      <c r="AB223" s="231">
        <v>0</v>
      </c>
      <c r="AC223" s="231">
        <v>0</v>
      </c>
      <c r="AD223" s="336" t="s">
        <v>187</v>
      </c>
      <c r="AE223" s="336" t="s">
        <v>518</v>
      </c>
      <c r="AF223" s="336" t="s">
        <v>519</v>
      </c>
      <c r="AG223" s="231">
        <v>9400</v>
      </c>
      <c r="AH223" s="231">
        <v>0</v>
      </c>
      <c r="AI223" s="231">
        <v>9400</v>
      </c>
      <c r="AJ223" s="231">
        <v>0</v>
      </c>
      <c r="AK223" s="231">
        <v>0</v>
      </c>
      <c r="AL223" s="231">
        <v>0</v>
      </c>
      <c r="AM223" s="231">
        <v>0</v>
      </c>
      <c r="AN223" s="231">
        <v>0</v>
      </c>
      <c r="AO223" s="231">
        <v>0</v>
      </c>
      <c r="AP223" s="231">
        <v>0</v>
      </c>
      <c r="AQ223" s="231">
        <v>0</v>
      </c>
      <c r="AR223" s="231">
        <v>0</v>
      </c>
      <c r="AS223" s="231">
        <v>0</v>
      </c>
      <c r="AT223" s="231">
        <v>0</v>
      </c>
      <c r="AU223" s="231">
        <v>0</v>
      </c>
      <c r="AV223" s="231">
        <v>0</v>
      </c>
      <c r="AW223" s="231">
        <v>0</v>
      </c>
      <c r="AX223" s="231">
        <v>0</v>
      </c>
    </row>
    <row r="224" spans="2:50" ht="89.25" x14ac:dyDescent="0.2">
      <c r="B224" s="155" t="s">
        <v>41</v>
      </c>
      <c r="C224" s="332" t="s">
        <v>42</v>
      </c>
      <c r="D224" s="162" t="s">
        <v>1357</v>
      </c>
      <c r="E224" s="75" t="s">
        <v>1358</v>
      </c>
      <c r="F224" s="333">
        <v>2017730010020</v>
      </c>
      <c r="G224" s="334" t="s">
        <v>1359</v>
      </c>
      <c r="H224" s="335" t="s">
        <v>564</v>
      </c>
      <c r="I224" s="70" t="s">
        <v>565</v>
      </c>
      <c r="J224" s="231">
        <v>1</v>
      </c>
      <c r="K224" s="155" t="s">
        <v>566</v>
      </c>
      <c r="L224" s="231">
        <v>196553</v>
      </c>
      <c r="M224" s="231">
        <v>0</v>
      </c>
      <c r="N224" s="231">
        <v>196553</v>
      </c>
      <c r="O224" s="231">
        <v>0</v>
      </c>
      <c r="P224" s="231">
        <v>0</v>
      </c>
      <c r="Q224" s="231">
        <v>0</v>
      </c>
      <c r="R224" s="231">
        <v>0</v>
      </c>
      <c r="S224" s="231">
        <v>0</v>
      </c>
      <c r="T224" s="231">
        <v>0</v>
      </c>
      <c r="U224" s="231">
        <v>0</v>
      </c>
      <c r="V224" s="231">
        <v>0</v>
      </c>
      <c r="W224" s="231">
        <v>0</v>
      </c>
      <c r="X224" s="231">
        <v>0</v>
      </c>
      <c r="Y224" s="231">
        <v>0</v>
      </c>
      <c r="Z224" s="231">
        <v>0</v>
      </c>
      <c r="AA224" s="231">
        <v>0</v>
      </c>
      <c r="AB224" s="231">
        <v>0</v>
      </c>
      <c r="AC224" s="231">
        <v>0</v>
      </c>
      <c r="AD224" s="336" t="s">
        <v>187</v>
      </c>
      <c r="AE224" s="336" t="s">
        <v>518</v>
      </c>
      <c r="AF224" s="336" t="s">
        <v>519</v>
      </c>
      <c r="AG224" s="231">
        <v>148800</v>
      </c>
      <c r="AH224" s="231">
        <v>0</v>
      </c>
      <c r="AI224" s="231">
        <v>148800</v>
      </c>
      <c r="AJ224" s="231">
        <v>0</v>
      </c>
      <c r="AK224" s="231">
        <v>0</v>
      </c>
      <c r="AL224" s="231">
        <v>0</v>
      </c>
      <c r="AM224" s="231">
        <v>0</v>
      </c>
      <c r="AN224" s="231">
        <v>0</v>
      </c>
      <c r="AO224" s="231">
        <v>0</v>
      </c>
      <c r="AP224" s="231">
        <v>0</v>
      </c>
      <c r="AQ224" s="231">
        <v>0</v>
      </c>
      <c r="AR224" s="231">
        <v>0</v>
      </c>
      <c r="AS224" s="231">
        <v>0</v>
      </c>
      <c r="AT224" s="231">
        <v>0</v>
      </c>
      <c r="AU224" s="231">
        <v>0</v>
      </c>
      <c r="AV224" s="231">
        <v>0</v>
      </c>
      <c r="AW224" s="231">
        <v>0</v>
      </c>
      <c r="AX224" s="231">
        <v>0</v>
      </c>
    </row>
    <row r="225" spans="2:50" ht="89.25" x14ac:dyDescent="0.2">
      <c r="B225" s="155" t="s">
        <v>41</v>
      </c>
      <c r="C225" s="332" t="s">
        <v>42</v>
      </c>
      <c r="D225" s="162" t="s">
        <v>1357</v>
      </c>
      <c r="E225" s="75" t="s">
        <v>1358</v>
      </c>
      <c r="F225" s="333">
        <v>2017730010020</v>
      </c>
      <c r="G225" s="334" t="s">
        <v>1359</v>
      </c>
      <c r="H225" s="335" t="s">
        <v>567</v>
      </c>
      <c r="I225" s="70" t="s">
        <v>568</v>
      </c>
      <c r="J225" s="231">
        <v>1</v>
      </c>
      <c r="K225" s="155" t="s">
        <v>566</v>
      </c>
      <c r="L225" s="231">
        <v>0</v>
      </c>
      <c r="M225" s="231">
        <v>0</v>
      </c>
      <c r="N225" s="231">
        <v>0</v>
      </c>
      <c r="O225" s="231">
        <v>0</v>
      </c>
      <c r="P225" s="231">
        <v>0</v>
      </c>
      <c r="Q225" s="231">
        <v>0</v>
      </c>
      <c r="R225" s="231">
        <v>0</v>
      </c>
      <c r="S225" s="231">
        <v>0</v>
      </c>
      <c r="T225" s="231">
        <v>0</v>
      </c>
      <c r="U225" s="231">
        <v>0</v>
      </c>
      <c r="V225" s="231">
        <v>0</v>
      </c>
      <c r="W225" s="231">
        <v>0</v>
      </c>
      <c r="X225" s="231">
        <v>0</v>
      </c>
      <c r="Y225" s="231">
        <v>0</v>
      </c>
      <c r="Z225" s="231">
        <v>0</v>
      </c>
      <c r="AA225" s="231">
        <v>0</v>
      </c>
      <c r="AB225" s="231">
        <v>0</v>
      </c>
      <c r="AC225" s="231">
        <v>0</v>
      </c>
      <c r="AD225" s="336" t="s">
        <v>187</v>
      </c>
      <c r="AE225" s="336" t="s">
        <v>518</v>
      </c>
      <c r="AF225" s="336" t="s">
        <v>519</v>
      </c>
      <c r="AG225" s="231">
        <v>0</v>
      </c>
      <c r="AH225" s="231">
        <v>0</v>
      </c>
      <c r="AI225" s="231">
        <v>0</v>
      </c>
      <c r="AJ225" s="231">
        <v>0</v>
      </c>
      <c r="AK225" s="231">
        <v>0</v>
      </c>
      <c r="AL225" s="231">
        <v>0</v>
      </c>
      <c r="AM225" s="231">
        <v>0</v>
      </c>
      <c r="AN225" s="231">
        <v>0</v>
      </c>
      <c r="AO225" s="231">
        <v>0</v>
      </c>
      <c r="AP225" s="231">
        <v>0</v>
      </c>
      <c r="AQ225" s="231">
        <v>0</v>
      </c>
      <c r="AR225" s="231">
        <v>0</v>
      </c>
      <c r="AS225" s="231">
        <v>0</v>
      </c>
      <c r="AT225" s="231">
        <v>0</v>
      </c>
      <c r="AU225" s="231">
        <v>0</v>
      </c>
      <c r="AV225" s="231">
        <v>0</v>
      </c>
      <c r="AW225" s="231">
        <v>0</v>
      </c>
      <c r="AX225" s="231">
        <v>0</v>
      </c>
    </row>
    <row r="226" spans="2:50" ht="89.25" x14ac:dyDescent="0.2">
      <c r="B226" s="155" t="s">
        <v>41</v>
      </c>
      <c r="C226" s="332" t="s">
        <v>42</v>
      </c>
      <c r="D226" s="162" t="s">
        <v>1357</v>
      </c>
      <c r="E226" s="75" t="s">
        <v>1358</v>
      </c>
      <c r="F226" s="333">
        <v>2017730010020</v>
      </c>
      <c r="G226" s="334" t="s">
        <v>1359</v>
      </c>
      <c r="H226" s="335" t="s">
        <v>569</v>
      </c>
      <c r="I226" s="70" t="s">
        <v>570</v>
      </c>
      <c r="J226" s="231">
        <v>708</v>
      </c>
      <c r="K226" s="155" t="s">
        <v>566</v>
      </c>
      <c r="L226" s="231">
        <v>103200</v>
      </c>
      <c r="M226" s="231">
        <v>0</v>
      </c>
      <c r="N226" s="231">
        <v>103200</v>
      </c>
      <c r="O226" s="231">
        <v>0</v>
      </c>
      <c r="P226" s="231">
        <v>0</v>
      </c>
      <c r="Q226" s="231">
        <v>0</v>
      </c>
      <c r="R226" s="231">
        <v>0</v>
      </c>
      <c r="S226" s="231">
        <v>0</v>
      </c>
      <c r="T226" s="231">
        <v>0</v>
      </c>
      <c r="U226" s="231">
        <v>0</v>
      </c>
      <c r="V226" s="231">
        <v>0</v>
      </c>
      <c r="W226" s="231">
        <v>0</v>
      </c>
      <c r="X226" s="231">
        <v>0</v>
      </c>
      <c r="Y226" s="231">
        <v>0</v>
      </c>
      <c r="Z226" s="231">
        <v>0</v>
      </c>
      <c r="AA226" s="231">
        <v>0</v>
      </c>
      <c r="AB226" s="231">
        <v>0</v>
      </c>
      <c r="AC226" s="231">
        <v>0</v>
      </c>
      <c r="AD226" s="336" t="s">
        <v>187</v>
      </c>
      <c r="AE226" s="336" t="s">
        <v>518</v>
      </c>
      <c r="AF226" s="336" t="s">
        <v>519</v>
      </c>
      <c r="AG226" s="231">
        <v>91200</v>
      </c>
      <c r="AH226" s="231">
        <v>0</v>
      </c>
      <c r="AI226" s="231">
        <v>91200</v>
      </c>
      <c r="AJ226" s="231">
        <v>0</v>
      </c>
      <c r="AK226" s="231">
        <v>0</v>
      </c>
      <c r="AL226" s="231">
        <v>0</v>
      </c>
      <c r="AM226" s="231">
        <v>0</v>
      </c>
      <c r="AN226" s="231">
        <v>0</v>
      </c>
      <c r="AO226" s="231">
        <v>0</v>
      </c>
      <c r="AP226" s="231">
        <v>0</v>
      </c>
      <c r="AQ226" s="231">
        <v>0</v>
      </c>
      <c r="AR226" s="231">
        <v>0</v>
      </c>
      <c r="AS226" s="231">
        <v>0</v>
      </c>
      <c r="AT226" s="231">
        <v>0</v>
      </c>
      <c r="AU226" s="231">
        <v>0</v>
      </c>
      <c r="AV226" s="231">
        <v>0</v>
      </c>
      <c r="AW226" s="231">
        <v>0</v>
      </c>
      <c r="AX226" s="231">
        <v>0</v>
      </c>
    </row>
    <row r="227" spans="2:50" ht="89.25" x14ac:dyDescent="0.2">
      <c r="B227" s="155" t="s">
        <v>41</v>
      </c>
      <c r="C227" s="332" t="s">
        <v>42</v>
      </c>
      <c r="D227" s="162" t="s">
        <v>1357</v>
      </c>
      <c r="E227" s="75" t="s">
        <v>1358</v>
      </c>
      <c r="F227" s="333">
        <v>2017730010020</v>
      </c>
      <c r="G227" s="334" t="s">
        <v>1359</v>
      </c>
      <c r="H227" s="335" t="s">
        <v>571</v>
      </c>
      <c r="I227" s="70" t="s">
        <v>572</v>
      </c>
      <c r="J227" s="231">
        <v>8</v>
      </c>
      <c r="K227" s="155" t="s">
        <v>566</v>
      </c>
      <c r="L227" s="231">
        <v>39413</v>
      </c>
      <c r="M227" s="231">
        <v>0</v>
      </c>
      <c r="N227" s="231">
        <v>39413</v>
      </c>
      <c r="O227" s="231">
        <v>0</v>
      </c>
      <c r="P227" s="231">
        <v>0</v>
      </c>
      <c r="Q227" s="231">
        <v>0</v>
      </c>
      <c r="R227" s="231">
        <v>0</v>
      </c>
      <c r="S227" s="231">
        <v>0</v>
      </c>
      <c r="T227" s="231">
        <v>0</v>
      </c>
      <c r="U227" s="231">
        <v>0</v>
      </c>
      <c r="V227" s="231">
        <v>0</v>
      </c>
      <c r="W227" s="231">
        <v>0</v>
      </c>
      <c r="X227" s="231">
        <v>0</v>
      </c>
      <c r="Y227" s="231">
        <v>0</v>
      </c>
      <c r="Z227" s="231">
        <v>0</v>
      </c>
      <c r="AA227" s="231">
        <v>0</v>
      </c>
      <c r="AB227" s="231">
        <v>0</v>
      </c>
      <c r="AC227" s="231">
        <v>0</v>
      </c>
      <c r="AD227" s="336" t="s">
        <v>187</v>
      </c>
      <c r="AE227" s="336" t="s">
        <v>518</v>
      </c>
      <c r="AF227" s="336" t="s">
        <v>519</v>
      </c>
      <c r="AG227" s="231">
        <v>32800</v>
      </c>
      <c r="AH227" s="231">
        <v>0</v>
      </c>
      <c r="AI227" s="231">
        <v>32800</v>
      </c>
      <c r="AJ227" s="231">
        <v>0</v>
      </c>
      <c r="AK227" s="231">
        <v>0</v>
      </c>
      <c r="AL227" s="231">
        <v>0</v>
      </c>
      <c r="AM227" s="231">
        <v>0</v>
      </c>
      <c r="AN227" s="231">
        <v>0</v>
      </c>
      <c r="AO227" s="231">
        <v>0</v>
      </c>
      <c r="AP227" s="231">
        <v>0</v>
      </c>
      <c r="AQ227" s="231">
        <v>0</v>
      </c>
      <c r="AR227" s="231">
        <v>0</v>
      </c>
      <c r="AS227" s="231">
        <v>0</v>
      </c>
      <c r="AT227" s="231">
        <v>0</v>
      </c>
      <c r="AU227" s="231">
        <v>0</v>
      </c>
      <c r="AV227" s="231">
        <v>0</v>
      </c>
      <c r="AW227" s="231">
        <v>0</v>
      </c>
      <c r="AX227" s="231">
        <v>0</v>
      </c>
    </row>
    <row r="228" spans="2:50" ht="89.25" x14ac:dyDescent="0.2">
      <c r="B228" s="155" t="s">
        <v>41</v>
      </c>
      <c r="C228" s="332" t="s">
        <v>42</v>
      </c>
      <c r="D228" s="162" t="s">
        <v>1357</v>
      </c>
      <c r="E228" s="75" t="s">
        <v>1358</v>
      </c>
      <c r="F228" s="333">
        <v>2017730010020</v>
      </c>
      <c r="G228" s="334" t="s">
        <v>1359</v>
      </c>
      <c r="H228" s="335" t="s">
        <v>573</v>
      </c>
      <c r="I228" s="70" t="s">
        <v>574</v>
      </c>
      <c r="J228" s="231">
        <v>3</v>
      </c>
      <c r="K228" s="155" t="s">
        <v>566</v>
      </c>
      <c r="L228" s="231">
        <v>7500</v>
      </c>
      <c r="M228" s="231">
        <v>0</v>
      </c>
      <c r="N228" s="231">
        <v>7500</v>
      </c>
      <c r="O228" s="231">
        <v>0</v>
      </c>
      <c r="P228" s="231">
        <v>0</v>
      </c>
      <c r="Q228" s="231">
        <v>0</v>
      </c>
      <c r="R228" s="231">
        <v>0</v>
      </c>
      <c r="S228" s="231">
        <v>0</v>
      </c>
      <c r="T228" s="231">
        <v>0</v>
      </c>
      <c r="U228" s="231">
        <v>0</v>
      </c>
      <c r="V228" s="231">
        <v>0</v>
      </c>
      <c r="W228" s="231">
        <v>0</v>
      </c>
      <c r="X228" s="231">
        <v>0</v>
      </c>
      <c r="Y228" s="231">
        <v>0</v>
      </c>
      <c r="Z228" s="231">
        <v>0</v>
      </c>
      <c r="AA228" s="231">
        <v>0</v>
      </c>
      <c r="AB228" s="231">
        <v>0</v>
      </c>
      <c r="AC228" s="231">
        <v>0</v>
      </c>
      <c r="AD228" s="336" t="s">
        <v>187</v>
      </c>
      <c r="AE228" s="336" t="s">
        <v>518</v>
      </c>
      <c r="AF228" s="336" t="s">
        <v>519</v>
      </c>
      <c r="AG228" s="231">
        <v>6000</v>
      </c>
      <c r="AH228" s="231">
        <v>0</v>
      </c>
      <c r="AI228" s="231">
        <v>6000</v>
      </c>
      <c r="AJ228" s="231">
        <v>0</v>
      </c>
      <c r="AK228" s="231">
        <v>0</v>
      </c>
      <c r="AL228" s="231">
        <v>0</v>
      </c>
      <c r="AM228" s="231">
        <v>0</v>
      </c>
      <c r="AN228" s="231">
        <v>0</v>
      </c>
      <c r="AO228" s="231">
        <v>0</v>
      </c>
      <c r="AP228" s="231">
        <v>0</v>
      </c>
      <c r="AQ228" s="231">
        <v>0</v>
      </c>
      <c r="AR228" s="231">
        <v>0</v>
      </c>
      <c r="AS228" s="231">
        <v>0</v>
      </c>
      <c r="AT228" s="231">
        <v>0</v>
      </c>
      <c r="AU228" s="231">
        <v>0</v>
      </c>
      <c r="AV228" s="231">
        <v>0</v>
      </c>
      <c r="AW228" s="231">
        <v>0</v>
      </c>
      <c r="AX228" s="231">
        <v>0</v>
      </c>
    </row>
    <row r="229" spans="2:50" ht="89.25" x14ac:dyDescent="0.2">
      <c r="B229" s="155" t="s">
        <v>41</v>
      </c>
      <c r="C229" s="332" t="s">
        <v>42</v>
      </c>
      <c r="D229" s="162" t="s">
        <v>1357</v>
      </c>
      <c r="E229" s="75" t="s">
        <v>1358</v>
      </c>
      <c r="F229" s="333">
        <v>2017730010020</v>
      </c>
      <c r="G229" s="334" t="s">
        <v>1359</v>
      </c>
      <c r="H229" s="335" t="s">
        <v>575</v>
      </c>
      <c r="I229" s="70" t="s">
        <v>576</v>
      </c>
      <c r="J229" s="231">
        <v>1</v>
      </c>
      <c r="K229" s="155" t="s">
        <v>566</v>
      </c>
      <c r="L229" s="231">
        <v>0</v>
      </c>
      <c r="M229" s="231">
        <v>0</v>
      </c>
      <c r="N229" s="231">
        <v>0</v>
      </c>
      <c r="O229" s="231">
        <v>0</v>
      </c>
      <c r="P229" s="231">
        <v>0</v>
      </c>
      <c r="Q229" s="231">
        <v>0</v>
      </c>
      <c r="R229" s="231">
        <v>0</v>
      </c>
      <c r="S229" s="231">
        <v>0</v>
      </c>
      <c r="T229" s="231">
        <v>0</v>
      </c>
      <c r="U229" s="231">
        <v>0</v>
      </c>
      <c r="V229" s="231">
        <v>0</v>
      </c>
      <c r="W229" s="231">
        <v>0</v>
      </c>
      <c r="X229" s="231">
        <v>0</v>
      </c>
      <c r="Y229" s="231">
        <v>0</v>
      </c>
      <c r="Z229" s="231">
        <v>0</v>
      </c>
      <c r="AA229" s="231">
        <v>0</v>
      </c>
      <c r="AB229" s="231">
        <v>0</v>
      </c>
      <c r="AC229" s="231">
        <v>0</v>
      </c>
      <c r="AD229" s="336" t="s">
        <v>187</v>
      </c>
      <c r="AE229" s="336" t="s">
        <v>518</v>
      </c>
      <c r="AF229" s="336" t="s">
        <v>519</v>
      </c>
      <c r="AG229" s="231">
        <v>0</v>
      </c>
      <c r="AH229" s="231">
        <v>0</v>
      </c>
      <c r="AI229" s="231">
        <v>0</v>
      </c>
      <c r="AJ229" s="231">
        <v>0</v>
      </c>
      <c r="AK229" s="231">
        <v>0</v>
      </c>
      <c r="AL229" s="231">
        <v>0</v>
      </c>
      <c r="AM229" s="231">
        <v>0</v>
      </c>
      <c r="AN229" s="231">
        <v>0</v>
      </c>
      <c r="AO229" s="231">
        <v>0</v>
      </c>
      <c r="AP229" s="231">
        <v>0</v>
      </c>
      <c r="AQ229" s="231">
        <v>0</v>
      </c>
      <c r="AR229" s="231">
        <v>0</v>
      </c>
      <c r="AS229" s="231">
        <v>0</v>
      </c>
      <c r="AT229" s="231">
        <v>0</v>
      </c>
      <c r="AU229" s="231">
        <v>0</v>
      </c>
      <c r="AV229" s="231">
        <v>0</v>
      </c>
      <c r="AW229" s="231">
        <v>0</v>
      </c>
      <c r="AX229" s="231">
        <v>0</v>
      </c>
    </row>
    <row r="230" spans="2:50" ht="89.25" x14ac:dyDescent="0.2">
      <c r="B230" s="155" t="s">
        <v>41</v>
      </c>
      <c r="C230" s="332" t="s">
        <v>42</v>
      </c>
      <c r="D230" s="162" t="s">
        <v>1357</v>
      </c>
      <c r="E230" s="75" t="s">
        <v>1358</v>
      </c>
      <c r="F230" s="333">
        <v>2017730010020</v>
      </c>
      <c r="G230" s="334" t="s">
        <v>1359</v>
      </c>
      <c r="H230" s="335" t="s">
        <v>577</v>
      </c>
      <c r="I230" s="70" t="s">
        <v>578</v>
      </c>
      <c r="J230" s="231">
        <v>20</v>
      </c>
      <c r="K230" s="155" t="s">
        <v>566</v>
      </c>
      <c r="L230" s="231">
        <v>10000</v>
      </c>
      <c r="M230" s="231">
        <v>0</v>
      </c>
      <c r="N230" s="231">
        <v>10000</v>
      </c>
      <c r="O230" s="231">
        <v>0</v>
      </c>
      <c r="P230" s="231">
        <v>0</v>
      </c>
      <c r="Q230" s="231">
        <v>0</v>
      </c>
      <c r="R230" s="231">
        <v>0</v>
      </c>
      <c r="S230" s="231">
        <v>0</v>
      </c>
      <c r="T230" s="231">
        <v>0</v>
      </c>
      <c r="U230" s="231">
        <v>0</v>
      </c>
      <c r="V230" s="231">
        <v>0</v>
      </c>
      <c r="W230" s="231">
        <v>0</v>
      </c>
      <c r="X230" s="231">
        <v>0</v>
      </c>
      <c r="Y230" s="231">
        <v>0</v>
      </c>
      <c r="Z230" s="231">
        <v>0</v>
      </c>
      <c r="AA230" s="231">
        <v>0</v>
      </c>
      <c r="AB230" s="231">
        <v>0</v>
      </c>
      <c r="AC230" s="231">
        <v>0</v>
      </c>
      <c r="AD230" s="336" t="s">
        <v>187</v>
      </c>
      <c r="AE230" s="336" t="s">
        <v>518</v>
      </c>
      <c r="AF230" s="336" t="s">
        <v>519</v>
      </c>
      <c r="AG230" s="231">
        <v>0</v>
      </c>
      <c r="AH230" s="231">
        <v>0</v>
      </c>
      <c r="AI230" s="231">
        <v>0</v>
      </c>
      <c r="AJ230" s="231">
        <v>0</v>
      </c>
      <c r="AK230" s="231">
        <v>0</v>
      </c>
      <c r="AL230" s="231">
        <v>0</v>
      </c>
      <c r="AM230" s="231">
        <v>0</v>
      </c>
      <c r="AN230" s="231">
        <v>0</v>
      </c>
      <c r="AO230" s="231">
        <v>0</v>
      </c>
      <c r="AP230" s="231">
        <v>0</v>
      </c>
      <c r="AQ230" s="231">
        <v>0</v>
      </c>
      <c r="AR230" s="231">
        <v>0</v>
      </c>
      <c r="AS230" s="231">
        <v>0</v>
      </c>
      <c r="AT230" s="231">
        <v>0</v>
      </c>
      <c r="AU230" s="231">
        <v>0</v>
      </c>
      <c r="AV230" s="231">
        <v>0</v>
      </c>
      <c r="AW230" s="231">
        <v>0</v>
      </c>
      <c r="AX230" s="231">
        <v>0</v>
      </c>
    </row>
    <row r="231" spans="2:50" ht="89.25" x14ac:dyDescent="0.2">
      <c r="B231" s="155" t="s">
        <v>41</v>
      </c>
      <c r="C231" s="332" t="s">
        <v>42</v>
      </c>
      <c r="D231" s="162" t="s">
        <v>1357</v>
      </c>
      <c r="E231" s="75" t="s">
        <v>1358</v>
      </c>
      <c r="F231" s="333">
        <v>2017730010020</v>
      </c>
      <c r="G231" s="334" t="s">
        <v>1359</v>
      </c>
      <c r="H231" s="335" t="s">
        <v>579</v>
      </c>
      <c r="I231" s="70" t="s">
        <v>580</v>
      </c>
      <c r="J231" s="231">
        <v>4</v>
      </c>
      <c r="K231" s="155" t="s">
        <v>566</v>
      </c>
      <c r="L231" s="231">
        <v>0</v>
      </c>
      <c r="M231" s="231">
        <v>0</v>
      </c>
      <c r="N231" s="231">
        <v>0</v>
      </c>
      <c r="O231" s="231">
        <v>0</v>
      </c>
      <c r="P231" s="231">
        <v>0</v>
      </c>
      <c r="Q231" s="231">
        <v>0</v>
      </c>
      <c r="R231" s="231">
        <v>0</v>
      </c>
      <c r="S231" s="231">
        <v>0</v>
      </c>
      <c r="T231" s="231">
        <v>0</v>
      </c>
      <c r="U231" s="231">
        <v>0</v>
      </c>
      <c r="V231" s="231">
        <v>0</v>
      </c>
      <c r="W231" s="231">
        <v>0</v>
      </c>
      <c r="X231" s="231">
        <v>0</v>
      </c>
      <c r="Y231" s="231">
        <v>0</v>
      </c>
      <c r="Z231" s="231">
        <v>0</v>
      </c>
      <c r="AA231" s="231">
        <v>0</v>
      </c>
      <c r="AB231" s="231">
        <v>0</v>
      </c>
      <c r="AC231" s="231">
        <v>0</v>
      </c>
      <c r="AD231" s="336" t="s">
        <v>187</v>
      </c>
      <c r="AE231" s="336" t="s">
        <v>518</v>
      </c>
      <c r="AF231" s="336" t="s">
        <v>519</v>
      </c>
      <c r="AG231" s="231">
        <v>0</v>
      </c>
      <c r="AH231" s="231">
        <v>0</v>
      </c>
      <c r="AI231" s="231">
        <v>0</v>
      </c>
      <c r="AJ231" s="231">
        <v>0</v>
      </c>
      <c r="AK231" s="231">
        <v>0</v>
      </c>
      <c r="AL231" s="231">
        <v>0</v>
      </c>
      <c r="AM231" s="231">
        <v>0</v>
      </c>
      <c r="AN231" s="231">
        <v>0</v>
      </c>
      <c r="AO231" s="231">
        <v>0</v>
      </c>
      <c r="AP231" s="231">
        <v>0</v>
      </c>
      <c r="AQ231" s="231">
        <v>0</v>
      </c>
      <c r="AR231" s="231">
        <v>0</v>
      </c>
      <c r="AS231" s="231">
        <v>0</v>
      </c>
      <c r="AT231" s="231">
        <v>0</v>
      </c>
      <c r="AU231" s="231">
        <v>0</v>
      </c>
      <c r="AV231" s="231">
        <v>0</v>
      </c>
      <c r="AW231" s="231">
        <v>0</v>
      </c>
      <c r="AX231" s="231">
        <v>0</v>
      </c>
    </row>
    <row r="232" spans="2:50" ht="89.25" x14ac:dyDescent="0.2">
      <c r="B232" s="155" t="s">
        <v>41</v>
      </c>
      <c r="C232" s="332" t="s">
        <v>42</v>
      </c>
      <c r="D232" s="162" t="s">
        <v>1357</v>
      </c>
      <c r="E232" s="75" t="s">
        <v>1358</v>
      </c>
      <c r="F232" s="333">
        <v>2017730010020</v>
      </c>
      <c r="G232" s="334" t="s">
        <v>1359</v>
      </c>
      <c r="H232" s="335" t="s">
        <v>581</v>
      </c>
      <c r="I232" s="70" t="s">
        <v>582</v>
      </c>
      <c r="J232" s="231">
        <v>1449</v>
      </c>
      <c r="K232" s="155" t="s">
        <v>566</v>
      </c>
      <c r="L232" s="231">
        <v>31800</v>
      </c>
      <c r="M232" s="231">
        <v>0</v>
      </c>
      <c r="N232" s="231">
        <v>31800</v>
      </c>
      <c r="O232" s="231">
        <v>0</v>
      </c>
      <c r="P232" s="231">
        <v>0</v>
      </c>
      <c r="Q232" s="231">
        <v>0</v>
      </c>
      <c r="R232" s="231">
        <v>0</v>
      </c>
      <c r="S232" s="231">
        <v>0</v>
      </c>
      <c r="T232" s="231">
        <v>0</v>
      </c>
      <c r="U232" s="231">
        <v>0</v>
      </c>
      <c r="V232" s="231">
        <v>0</v>
      </c>
      <c r="W232" s="231">
        <v>0</v>
      </c>
      <c r="X232" s="231">
        <v>0</v>
      </c>
      <c r="Y232" s="231">
        <v>0</v>
      </c>
      <c r="Z232" s="231">
        <v>0</v>
      </c>
      <c r="AA232" s="231">
        <v>0</v>
      </c>
      <c r="AB232" s="231">
        <v>0</v>
      </c>
      <c r="AC232" s="231">
        <v>0</v>
      </c>
      <c r="AD232" s="336" t="s">
        <v>187</v>
      </c>
      <c r="AE232" s="336" t="s">
        <v>518</v>
      </c>
      <c r="AF232" s="336" t="s">
        <v>519</v>
      </c>
      <c r="AG232" s="231">
        <v>15350</v>
      </c>
      <c r="AH232" s="231">
        <v>0</v>
      </c>
      <c r="AI232" s="231">
        <v>15350</v>
      </c>
      <c r="AJ232" s="231">
        <v>0</v>
      </c>
      <c r="AK232" s="231">
        <v>0</v>
      </c>
      <c r="AL232" s="231">
        <v>0</v>
      </c>
      <c r="AM232" s="231">
        <v>0</v>
      </c>
      <c r="AN232" s="231">
        <v>0</v>
      </c>
      <c r="AO232" s="231">
        <v>0</v>
      </c>
      <c r="AP232" s="231">
        <v>0</v>
      </c>
      <c r="AQ232" s="231">
        <v>0</v>
      </c>
      <c r="AR232" s="231">
        <v>0</v>
      </c>
      <c r="AS232" s="231">
        <v>0</v>
      </c>
      <c r="AT232" s="231">
        <v>0</v>
      </c>
      <c r="AU232" s="231">
        <v>0</v>
      </c>
      <c r="AV232" s="231">
        <v>0</v>
      </c>
      <c r="AW232" s="231">
        <v>0</v>
      </c>
      <c r="AX232" s="231">
        <v>0</v>
      </c>
    </row>
    <row r="233" spans="2:50" ht="89.25" x14ac:dyDescent="0.2">
      <c r="B233" s="155" t="s">
        <v>41</v>
      </c>
      <c r="C233" s="332" t="s">
        <v>42</v>
      </c>
      <c r="D233" s="162" t="s">
        <v>1357</v>
      </c>
      <c r="E233" s="75" t="s">
        <v>1358</v>
      </c>
      <c r="F233" s="333">
        <v>2017730010020</v>
      </c>
      <c r="G233" s="334" t="s">
        <v>1359</v>
      </c>
      <c r="H233" s="335" t="s">
        <v>583</v>
      </c>
      <c r="I233" s="70" t="s">
        <v>584</v>
      </c>
      <c r="J233" s="231" t="s">
        <v>585</v>
      </c>
      <c r="K233" s="155" t="s">
        <v>566</v>
      </c>
      <c r="L233" s="231">
        <v>111560</v>
      </c>
      <c r="M233" s="231">
        <v>0</v>
      </c>
      <c r="N233" s="231">
        <v>111560</v>
      </c>
      <c r="O233" s="231">
        <v>0</v>
      </c>
      <c r="P233" s="231">
        <v>0</v>
      </c>
      <c r="Q233" s="231">
        <v>0</v>
      </c>
      <c r="R233" s="231">
        <v>0</v>
      </c>
      <c r="S233" s="231">
        <v>0</v>
      </c>
      <c r="T233" s="231">
        <v>0</v>
      </c>
      <c r="U233" s="231">
        <v>0</v>
      </c>
      <c r="V233" s="231">
        <v>0</v>
      </c>
      <c r="W233" s="231">
        <v>0</v>
      </c>
      <c r="X233" s="231">
        <v>0</v>
      </c>
      <c r="Y233" s="231">
        <v>0</v>
      </c>
      <c r="Z233" s="231">
        <v>0</v>
      </c>
      <c r="AA233" s="231">
        <v>0</v>
      </c>
      <c r="AB233" s="231">
        <v>0</v>
      </c>
      <c r="AC233" s="231">
        <v>0</v>
      </c>
      <c r="AD233" s="336" t="s">
        <v>187</v>
      </c>
      <c r="AE233" s="336" t="s">
        <v>518</v>
      </c>
      <c r="AF233" s="336" t="s">
        <v>519</v>
      </c>
      <c r="AG233" s="231">
        <v>109600</v>
      </c>
      <c r="AH233" s="231">
        <v>0</v>
      </c>
      <c r="AI233" s="231">
        <v>109600</v>
      </c>
      <c r="AJ233" s="231">
        <v>0</v>
      </c>
      <c r="AK233" s="231">
        <v>0</v>
      </c>
      <c r="AL233" s="231">
        <v>0</v>
      </c>
      <c r="AM233" s="231">
        <v>0</v>
      </c>
      <c r="AN233" s="231">
        <v>0</v>
      </c>
      <c r="AO233" s="231">
        <v>0</v>
      </c>
      <c r="AP233" s="231">
        <v>0</v>
      </c>
      <c r="AQ233" s="231">
        <v>0</v>
      </c>
      <c r="AR233" s="231">
        <v>0</v>
      </c>
      <c r="AS233" s="231">
        <v>0</v>
      </c>
      <c r="AT233" s="231">
        <v>0</v>
      </c>
      <c r="AU233" s="231">
        <v>0</v>
      </c>
      <c r="AV233" s="231">
        <v>0</v>
      </c>
      <c r="AW233" s="231">
        <v>0</v>
      </c>
      <c r="AX233" s="231">
        <v>0</v>
      </c>
    </row>
    <row r="234" spans="2:50" ht="89.25" x14ac:dyDescent="0.2">
      <c r="B234" s="155" t="s">
        <v>41</v>
      </c>
      <c r="C234" s="332" t="s">
        <v>42</v>
      </c>
      <c r="D234" s="162" t="s">
        <v>1357</v>
      </c>
      <c r="E234" s="75" t="s">
        <v>1358</v>
      </c>
      <c r="F234" s="333">
        <v>2017730010020</v>
      </c>
      <c r="G234" s="334" t="s">
        <v>1359</v>
      </c>
      <c r="H234" s="335" t="s">
        <v>586</v>
      </c>
      <c r="I234" s="70" t="s">
        <v>587</v>
      </c>
      <c r="J234" s="231">
        <v>2</v>
      </c>
      <c r="K234" s="155" t="s">
        <v>566</v>
      </c>
      <c r="L234" s="231">
        <v>12400</v>
      </c>
      <c r="M234" s="231">
        <v>0</v>
      </c>
      <c r="N234" s="231">
        <v>12400</v>
      </c>
      <c r="O234" s="231">
        <v>0</v>
      </c>
      <c r="P234" s="231">
        <v>0</v>
      </c>
      <c r="Q234" s="231">
        <v>0</v>
      </c>
      <c r="R234" s="231">
        <v>0</v>
      </c>
      <c r="S234" s="231">
        <v>0</v>
      </c>
      <c r="T234" s="231">
        <v>0</v>
      </c>
      <c r="U234" s="231">
        <v>0</v>
      </c>
      <c r="V234" s="231">
        <v>0</v>
      </c>
      <c r="W234" s="231">
        <v>0</v>
      </c>
      <c r="X234" s="231">
        <v>0</v>
      </c>
      <c r="Y234" s="231">
        <v>0</v>
      </c>
      <c r="Z234" s="231">
        <v>0</v>
      </c>
      <c r="AA234" s="231">
        <v>0</v>
      </c>
      <c r="AB234" s="231">
        <v>0</v>
      </c>
      <c r="AC234" s="231">
        <v>0</v>
      </c>
      <c r="AD234" s="336" t="s">
        <v>187</v>
      </c>
      <c r="AE234" s="336" t="s">
        <v>518</v>
      </c>
      <c r="AF234" s="336" t="s">
        <v>519</v>
      </c>
      <c r="AG234" s="231">
        <v>9600</v>
      </c>
      <c r="AH234" s="231">
        <v>0</v>
      </c>
      <c r="AI234" s="231">
        <v>9600</v>
      </c>
      <c r="AJ234" s="231">
        <v>0</v>
      </c>
      <c r="AK234" s="231">
        <v>0</v>
      </c>
      <c r="AL234" s="231">
        <v>0</v>
      </c>
      <c r="AM234" s="231">
        <v>0</v>
      </c>
      <c r="AN234" s="231">
        <v>0</v>
      </c>
      <c r="AO234" s="231">
        <v>0</v>
      </c>
      <c r="AP234" s="231">
        <v>0</v>
      </c>
      <c r="AQ234" s="231">
        <v>0</v>
      </c>
      <c r="AR234" s="231">
        <v>0</v>
      </c>
      <c r="AS234" s="231">
        <v>0</v>
      </c>
      <c r="AT234" s="231">
        <v>0</v>
      </c>
      <c r="AU234" s="231">
        <v>0</v>
      </c>
      <c r="AV234" s="231">
        <v>0</v>
      </c>
      <c r="AW234" s="231">
        <v>0</v>
      </c>
      <c r="AX234" s="231">
        <v>0</v>
      </c>
    </row>
    <row r="235" spans="2:50" ht="89.25" x14ac:dyDescent="0.2">
      <c r="B235" s="155" t="s">
        <v>41</v>
      </c>
      <c r="C235" s="332" t="s">
        <v>42</v>
      </c>
      <c r="D235" s="162" t="s">
        <v>1357</v>
      </c>
      <c r="E235" s="75" t="s">
        <v>1358</v>
      </c>
      <c r="F235" s="333">
        <v>2017730010020</v>
      </c>
      <c r="G235" s="334" t="s">
        <v>1359</v>
      </c>
      <c r="H235" s="335" t="s">
        <v>588</v>
      </c>
      <c r="I235" s="70" t="s">
        <v>589</v>
      </c>
      <c r="J235" s="231" t="s">
        <v>585</v>
      </c>
      <c r="K235" s="155" t="s">
        <v>566</v>
      </c>
      <c r="L235" s="231">
        <v>0</v>
      </c>
      <c r="M235" s="231">
        <v>0</v>
      </c>
      <c r="N235" s="231">
        <v>0</v>
      </c>
      <c r="O235" s="231">
        <v>0</v>
      </c>
      <c r="P235" s="231">
        <v>0</v>
      </c>
      <c r="Q235" s="231">
        <v>0</v>
      </c>
      <c r="R235" s="231">
        <v>0</v>
      </c>
      <c r="S235" s="231">
        <v>0</v>
      </c>
      <c r="T235" s="231">
        <v>0</v>
      </c>
      <c r="U235" s="231">
        <v>0</v>
      </c>
      <c r="V235" s="231">
        <v>0</v>
      </c>
      <c r="W235" s="231">
        <v>0</v>
      </c>
      <c r="X235" s="231">
        <v>0</v>
      </c>
      <c r="Y235" s="231">
        <v>0</v>
      </c>
      <c r="Z235" s="231">
        <v>0</v>
      </c>
      <c r="AA235" s="231">
        <v>0</v>
      </c>
      <c r="AB235" s="231">
        <v>0</v>
      </c>
      <c r="AC235" s="231">
        <v>0</v>
      </c>
      <c r="AD235" s="336" t="s">
        <v>187</v>
      </c>
      <c r="AE235" s="336" t="s">
        <v>518</v>
      </c>
      <c r="AF235" s="336" t="s">
        <v>519</v>
      </c>
      <c r="AG235" s="231">
        <v>0</v>
      </c>
      <c r="AH235" s="231">
        <v>0</v>
      </c>
      <c r="AI235" s="231">
        <v>0</v>
      </c>
      <c r="AJ235" s="231">
        <v>0</v>
      </c>
      <c r="AK235" s="231">
        <v>0</v>
      </c>
      <c r="AL235" s="231">
        <v>0</v>
      </c>
      <c r="AM235" s="231">
        <v>0</v>
      </c>
      <c r="AN235" s="231">
        <v>0</v>
      </c>
      <c r="AO235" s="231">
        <v>0</v>
      </c>
      <c r="AP235" s="231">
        <v>0</v>
      </c>
      <c r="AQ235" s="231">
        <v>0</v>
      </c>
      <c r="AR235" s="231">
        <v>0</v>
      </c>
      <c r="AS235" s="231">
        <v>0</v>
      </c>
      <c r="AT235" s="231">
        <v>0</v>
      </c>
      <c r="AU235" s="231">
        <v>0</v>
      </c>
      <c r="AV235" s="231">
        <v>0</v>
      </c>
      <c r="AW235" s="231">
        <v>0</v>
      </c>
      <c r="AX235" s="231">
        <v>0</v>
      </c>
    </row>
    <row r="236" spans="2:50" ht="89.25" x14ac:dyDescent="0.2">
      <c r="B236" s="155" t="s">
        <v>41</v>
      </c>
      <c r="C236" s="332" t="s">
        <v>42</v>
      </c>
      <c r="D236" s="162" t="s">
        <v>1357</v>
      </c>
      <c r="E236" s="75" t="s">
        <v>1358</v>
      </c>
      <c r="F236" s="333">
        <v>2017730010020</v>
      </c>
      <c r="G236" s="334" t="s">
        <v>1359</v>
      </c>
      <c r="H236" s="335" t="s">
        <v>590</v>
      </c>
      <c r="I236" s="70" t="s">
        <v>591</v>
      </c>
      <c r="J236" s="231">
        <v>5</v>
      </c>
      <c r="K236" s="155" t="s">
        <v>566</v>
      </c>
      <c r="L236" s="231">
        <v>32784</v>
      </c>
      <c r="M236" s="231">
        <v>0</v>
      </c>
      <c r="N236" s="231">
        <v>32784</v>
      </c>
      <c r="O236" s="231">
        <v>0</v>
      </c>
      <c r="P236" s="231">
        <v>0</v>
      </c>
      <c r="Q236" s="231">
        <v>0</v>
      </c>
      <c r="R236" s="231">
        <v>0</v>
      </c>
      <c r="S236" s="231">
        <v>0</v>
      </c>
      <c r="T236" s="231">
        <v>0</v>
      </c>
      <c r="U236" s="231">
        <v>0</v>
      </c>
      <c r="V236" s="231">
        <v>0</v>
      </c>
      <c r="W236" s="231">
        <v>0</v>
      </c>
      <c r="X236" s="231">
        <v>0</v>
      </c>
      <c r="Y236" s="231">
        <v>0</v>
      </c>
      <c r="Z236" s="231">
        <v>0</v>
      </c>
      <c r="AA236" s="231">
        <v>0</v>
      </c>
      <c r="AB236" s="231">
        <v>0</v>
      </c>
      <c r="AC236" s="231">
        <v>0</v>
      </c>
      <c r="AD236" s="336" t="s">
        <v>187</v>
      </c>
      <c r="AE236" s="336" t="s">
        <v>518</v>
      </c>
      <c r="AF236" s="336" t="s">
        <v>519</v>
      </c>
      <c r="AG236" s="231">
        <v>26000</v>
      </c>
      <c r="AH236" s="231">
        <v>0</v>
      </c>
      <c r="AI236" s="231">
        <v>26000</v>
      </c>
      <c r="AJ236" s="231">
        <v>0</v>
      </c>
      <c r="AK236" s="231">
        <v>0</v>
      </c>
      <c r="AL236" s="231">
        <v>0</v>
      </c>
      <c r="AM236" s="231">
        <v>0</v>
      </c>
      <c r="AN236" s="231">
        <v>0</v>
      </c>
      <c r="AO236" s="231">
        <v>0</v>
      </c>
      <c r="AP236" s="231">
        <v>0</v>
      </c>
      <c r="AQ236" s="231">
        <v>0</v>
      </c>
      <c r="AR236" s="231">
        <v>0</v>
      </c>
      <c r="AS236" s="231">
        <v>0</v>
      </c>
      <c r="AT236" s="231">
        <v>0</v>
      </c>
      <c r="AU236" s="231">
        <v>0</v>
      </c>
      <c r="AV236" s="231">
        <v>0</v>
      </c>
      <c r="AW236" s="231">
        <v>0</v>
      </c>
      <c r="AX236" s="231">
        <v>0</v>
      </c>
    </row>
    <row r="237" spans="2:50" ht="89.25" x14ac:dyDescent="0.2">
      <c r="B237" s="155" t="s">
        <v>41</v>
      </c>
      <c r="C237" s="332" t="s">
        <v>42</v>
      </c>
      <c r="D237" s="162" t="s">
        <v>1357</v>
      </c>
      <c r="E237" s="75" t="s">
        <v>1358</v>
      </c>
      <c r="F237" s="333">
        <v>2017730010020</v>
      </c>
      <c r="G237" s="334" t="s">
        <v>1359</v>
      </c>
      <c r="H237" s="335" t="s">
        <v>592</v>
      </c>
      <c r="I237" s="70" t="s">
        <v>593</v>
      </c>
      <c r="J237" s="231">
        <v>2</v>
      </c>
      <c r="K237" s="155" t="s">
        <v>566</v>
      </c>
      <c r="L237" s="231">
        <v>20000</v>
      </c>
      <c r="M237" s="231">
        <v>0</v>
      </c>
      <c r="N237" s="231">
        <v>20000</v>
      </c>
      <c r="O237" s="231">
        <v>0</v>
      </c>
      <c r="P237" s="231">
        <v>0</v>
      </c>
      <c r="Q237" s="231">
        <v>0</v>
      </c>
      <c r="R237" s="231">
        <v>0</v>
      </c>
      <c r="S237" s="231">
        <v>0</v>
      </c>
      <c r="T237" s="231">
        <v>0</v>
      </c>
      <c r="U237" s="231">
        <v>0</v>
      </c>
      <c r="V237" s="231">
        <v>0</v>
      </c>
      <c r="W237" s="231">
        <v>0</v>
      </c>
      <c r="X237" s="231">
        <v>0</v>
      </c>
      <c r="Y237" s="231">
        <v>0</v>
      </c>
      <c r="Z237" s="231">
        <v>0</v>
      </c>
      <c r="AA237" s="231">
        <v>0</v>
      </c>
      <c r="AB237" s="231">
        <v>0</v>
      </c>
      <c r="AC237" s="231">
        <v>0</v>
      </c>
      <c r="AD237" s="336" t="s">
        <v>187</v>
      </c>
      <c r="AE237" s="336" t="s">
        <v>518</v>
      </c>
      <c r="AF237" s="336" t="s">
        <v>519</v>
      </c>
      <c r="AG237" s="231">
        <v>0</v>
      </c>
      <c r="AH237" s="231">
        <v>0</v>
      </c>
      <c r="AI237" s="231">
        <v>0</v>
      </c>
      <c r="AJ237" s="231">
        <v>0</v>
      </c>
      <c r="AK237" s="231">
        <v>0</v>
      </c>
      <c r="AL237" s="231">
        <v>0</v>
      </c>
      <c r="AM237" s="231">
        <v>0</v>
      </c>
      <c r="AN237" s="231">
        <v>0</v>
      </c>
      <c r="AO237" s="231">
        <v>0</v>
      </c>
      <c r="AP237" s="231">
        <v>0</v>
      </c>
      <c r="AQ237" s="231">
        <v>0</v>
      </c>
      <c r="AR237" s="231">
        <v>0</v>
      </c>
      <c r="AS237" s="231">
        <v>0</v>
      </c>
      <c r="AT237" s="231">
        <v>0</v>
      </c>
      <c r="AU237" s="231">
        <v>0</v>
      </c>
      <c r="AV237" s="231">
        <v>0</v>
      </c>
      <c r="AW237" s="231">
        <v>0</v>
      </c>
      <c r="AX237" s="231">
        <v>0</v>
      </c>
    </row>
    <row r="238" spans="2:50" ht="89.25" x14ac:dyDescent="0.2">
      <c r="B238" s="155" t="s">
        <v>41</v>
      </c>
      <c r="C238" s="332" t="s">
        <v>42</v>
      </c>
      <c r="D238" s="162" t="s">
        <v>1357</v>
      </c>
      <c r="E238" s="75" t="s">
        <v>1358</v>
      </c>
      <c r="F238" s="333">
        <v>2017730010020</v>
      </c>
      <c r="G238" s="334" t="s">
        <v>1359</v>
      </c>
      <c r="H238" s="335" t="s">
        <v>594</v>
      </c>
      <c r="I238" s="70" t="s">
        <v>595</v>
      </c>
      <c r="J238" s="231">
        <v>5</v>
      </c>
      <c r="K238" s="155" t="s">
        <v>566</v>
      </c>
      <c r="L238" s="231">
        <v>34680</v>
      </c>
      <c r="M238" s="231">
        <v>0</v>
      </c>
      <c r="N238" s="231">
        <v>34680</v>
      </c>
      <c r="O238" s="231">
        <v>0</v>
      </c>
      <c r="P238" s="231">
        <v>0</v>
      </c>
      <c r="Q238" s="231">
        <v>0</v>
      </c>
      <c r="R238" s="231">
        <v>0</v>
      </c>
      <c r="S238" s="231">
        <v>0</v>
      </c>
      <c r="T238" s="231">
        <v>0</v>
      </c>
      <c r="U238" s="231">
        <v>0</v>
      </c>
      <c r="V238" s="231">
        <v>0</v>
      </c>
      <c r="W238" s="231">
        <v>0</v>
      </c>
      <c r="X238" s="231">
        <v>0</v>
      </c>
      <c r="Y238" s="231">
        <v>0</v>
      </c>
      <c r="Z238" s="231">
        <v>0</v>
      </c>
      <c r="AA238" s="231">
        <v>0</v>
      </c>
      <c r="AB238" s="231">
        <v>0</v>
      </c>
      <c r="AC238" s="231">
        <v>0</v>
      </c>
      <c r="AD238" s="336" t="s">
        <v>187</v>
      </c>
      <c r="AE238" s="336" t="s">
        <v>518</v>
      </c>
      <c r="AF238" s="336" t="s">
        <v>519</v>
      </c>
      <c r="AG238" s="231">
        <v>32400</v>
      </c>
      <c r="AH238" s="231">
        <v>0</v>
      </c>
      <c r="AI238" s="231">
        <v>32400</v>
      </c>
      <c r="AJ238" s="231">
        <v>0</v>
      </c>
      <c r="AK238" s="231">
        <v>0</v>
      </c>
      <c r="AL238" s="231">
        <v>0</v>
      </c>
      <c r="AM238" s="231">
        <v>0</v>
      </c>
      <c r="AN238" s="231">
        <v>0</v>
      </c>
      <c r="AO238" s="231">
        <v>0</v>
      </c>
      <c r="AP238" s="231">
        <v>0</v>
      </c>
      <c r="AQ238" s="231">
        <v>0</v>
      </c>
      <c r="AR238" s="231">
        <v>0</v>
      </c>
      <c r="AS238" s="231">
        <v>0</v>
      </c>
      <c r="AT238" s="231">
        <v>0</v>
      </c>
      <c r="AU238" s="231">
        <v>0</v>
      </c>
      <c r="AV238" s="231">
        <v>0</v>
      </c>
      <c r="AW238" s="231">
        <v>0</v>
      </c>
      <c r="AX238" s="231">
        <v>0</v>
      </c>
    </row>
    <row r="239" spans="2:50" ht="89.25" x14ac:dyDescent="0.2">
      <c r="B239" s="155" t="s">
        <v>41</v>
      </c>
      <c r="C239" s="332" t="s">
        <v>42</v>
      </c>
      <c r="D239" s="162" t="s">
        <v>1357</v>
      </c>
      <c r="E239" s="75" t="s">
        <v>1358</v>
      </c>
      <c r="F239" s="333">
        <v>2017730010020</v>
      </c>
      <c r="G239" s="334" t="s">
        <v>1359</v>
      </c>
      <c r="H239" s="335" t="s">
        <v>596</v>
      </c>
      <c r="I239" s="70" t="s">
        <v>597</v>
      </c>
      <c r="J239" s="231">
        <v>1</v>
      </c>
      <c r="K239" s="155" t="s">
        <v>566</v>
      </c>
      <c r="L239" s="231">
        <v>11800</v>
      </c>
      <c r="M239" s="231">
        <v>0</v>
      </c>
      <c r="N239" s="231">
        <v>11800</v>
      </c>
      <c r="O239" s="231">
        <v>0</v>
      </c>
      <c r="P239" s="231">
        <v>0</v>
      </c>
      <c r="Q239" s="231">
        <v>0</v>
      </c>
      <c r="R239" s="231">
        <v>0</v>
      </c>
      <c r="S239" s="231">
        <v>0</v>
      </c>
      <c r="T239" s="231">
        <v>0</v>
      </c>
      <c r="U239" s="231">
        <v>0</v>
      </c>
      <c r="V239" s="231">
        <v>0</v>
      </c>
      <c r="W239" s="231">
        <v>0</v>
      </c>
      <c r="X239" s="231">
        <v>0</v>
      </c>
      <c r="Y239" s="231">
        <v>0</v>
      </c>
      <c r="Z239" s="231">
        <v>0</v>
      </c>
      <c r="AA239" s="231">
        <v>0</v>
      </c>
      <c r="AB239" s="231">
        <v>0</v>
      </c>
      <c r="AC239" s="231">
        <v>0</v>
      </c>
      <c r="AD239" s="336" t="s">
        <v>187</v>
      </c>
      <c r="AE239" s="336" t="s">
        <v>518</v>
      </c>
      <c r="AF239" s="336" t="s">
        <v>519</v>
      </c>
      <c r="AG239" s="231">
        <v>7600</v>
      </c>
      <c r="AH239" s="231">
        <v>0</v>
      </c>
      <c r="AI239" s="231">
        <v>7600</v>
      </c>
      <c r="AJ239" s="231">
        <v>0</v>
      </c>
      <c r="AK239" s="231">
        <v>0</v>
      </c>
      <c r="AL239" s="231">
        <v>0</v>
      </c>
      <c r="AM239" s="231">
        <v>0</v>
      </c>
      <c r="AN239" s="231">
        <v>0</v>
      </c>
      <c r="AO239" s="231">
        <v>0</v>
      </c>
      <c r="AP239" s="231">
        <v>0</v>
      </c>
      <c r="AQ239" s="231">
        <v>0</v>
      </c>
      <c r="AR239" s="231">
        <v>0</v>
      </c>
      <c r="AS239" s="231">
        <v>0</v>
      </c>
      <c r="AT239" s="231">
        <v>0</v>
      </c>
      <c r="AU239" s="231">
        <v>0</v>
      </c>
      <c r="AV239" s="231">
        <v>0</v>
      </c>
      <c r="AW239" s="231">
        <v>0</v>
      </c>
      <c r="AX239" s="231">
        <v>0</v>
      </c>
    </row>
    <row r="240" spans="2:50" ht="89.25" x14ac:dyDescent="0.2">
      <c r="B240" s="155" t="s">
        <v>41</v>
      </c>
      <c r="C240" s="332" t="s">
        <v>42</v>
      </c>
      <c r="D240" s="162" t="s">
        <v>1357</v>
      </c>
      <c r="E240" s="75" t="s">
        <v>1358</v>
      </c>
      <c r="F240" s="333">
        <v>2017730010020</v>
      </c>
      <c r="G240" s="334" t="s">
        <v>1359</v>
      </c>
      <c r="H240" s="335" t="s">
        <v>598</v>
      </c>
      <c r="I240" s="70" t="s">
        <v>599</v>
      </c>
      <c r="J240" s="231">
        <v>1</v>
      </c>
      <c r="K240" s="155" t="s">
        <v>566</v>
      </c>
      <c r="L240" s="231">
        <v>95000</v>
      </c>
      <c r="M240" s="231">
        <v>0</v>
      </c>
      <c r="N240" s="231">
        <v>95000</v>
      </c>
      <c r="O240" s="231">
        <v>0</v>
      </c>
      <c r="P240" s="231">
        <v>0</v>
      </c>
      <c r="Q240" s="231">
        <v>0</v>
      </c>
      <c r="R240" s="231">
        <v>0</v>
      </c>
      <c r="S240" s="231">
        <v>0</v>
      </c>
      <c r="T240" s="231">
        <v>0</v>
      </c>
      <c r="U240" s="231">
        <v>0</v>
      </c>
      <c r="V240" s="231">
        <v>0</v>
      </c>
      <c r="W240" s="231">
        <v>0</v>
      </c>
      <c r="X240" s="231">
        <v>0</v>
      </c>
      <c r="Y240" s="231">
        <v>0</v>
      </c>
      <c r="Z240" s="231">
        <v>0</v>
      </c>
      <c r="AA240" s="231">
        <v>0</v>
      </c>
      <c r="AB240" s="231">
        <v>0</v>
      </c>
      <c r="AC240" s="231">
        <v>0</v>
      </c>
      <c r="AD240" s="336" t="s">
        <v>187</v>
      </c>
      <c r="AE240" s="336" t="s">
        <v>518</v>
      </c>
      <c r="AF240" s="336" t="s">
        <v>519</v>
      </c>
      <c r="AG240" s="231">
        <v>0</v>
      </c>
      <c r="AH240" s="231">
        <v>0</v>
      </c>
      <c r="AI240" s="231">
        <v>0</v>
      </c>
      <c r="AJ240" s="231">
        <v>0</v>
      </c>
      <c r="AK240" s="231">
        <v>0</v>
      </c>
      <c r="AL240" s="231">
        <v>0</v>
      </c>
      <c r="AM240" s="231">
        <v>0</v>
      </c>
      <c r="AN240" s="231">
        <v>0</v>
      </c>
      <c r="AO240" s="231">
        <v>0</v>
      </c>
      <c r="AP240" s="231">
        <v>0</v>
      </c>
      <c r="AQ240" s="231">
        <v>0</v>
      </c>
      <c r="AR240" s="231">
        <v>0</v>
      </c>
      <c r="AS240" s="231">
        <v>0</v>
      </c>
      <c r="AT240" s="231">
        <v>0</v>
      </c>
      <c r="AU240" s="231">
        <v>0</v>
      </c>
      <c r="AV240" s="231">
        <v>0</v>
      </c>
      <c r="AW240" s="231">
        <v>0</v>
      </c>
      <c r="AX240" s="231">
        <v>0</v>
      </c>
    </row>
    <row r="241" spans="2:50" ht="89.25" x14ac:dyDescent="0.2">
      <c r="B241" s="155" t="s">
        <v>41</v>
      </c>
      <c r="C241" s="332" t="s">
        <v>42</v>
      </c>
      <c r="D241" s="162" t="s">
        <v>1357</v>
      </c>
      <c r="E241" s="75" t="s">
        <v>1358</v>
      </c>
      <c r="F241" s="333">
        <v>2017730010020</v>
      </c>
      <c r="G241" s="334" t="s">
        <v>1359</v>
      </c>
      <c r="H241" s="335" t="s">
        <v>600</v>
      </c>
      <c r="I241" s="70" t="s">
        <v>601</v>
      </c>
      <c r="J241" s="231">
        <v>1</v>
      </c>
      <c r="K241" s="155" t="s">
        <v>566</v>
      </c>
      <c r="L241" s="231">
        <v>14000</v>
      </c>
      <c r="M241" s="231">
        <v>0</v>
      </c>
      <c r="N241" s="231">
        <v>14000</v>
      </c>
      <c r="O241" s="231">
        <v>0</v>
      </c>
      <c r="P241" s="231">
        <v>0</v>
      </c>
      <c r="Q241" s="231">
        <v>0</v>
      </c>
      <c r="R241" s="231">
        <v>0</v>
      </c>
      <c r="S241" s="231">
        <v>0</v>
      </c>
      <c r="T241" s="231">
        <v>0</v>
      </c>
      <c r="U241" s="231">
        <v>0</v>
      </c>
      <c r="V241" s="231">
        <v>0</v>
      </c>
      <c r="W241" s="231">
        <v>0</v>
      </c>
      <c r="X241" s="231">
        <v>0</v>
      </c>
      <c r="Y241" s="231">
        <v>0</v>
      </c>
      <c r="Z241" s="231">
        <v>0</v>
      </c>
      <c r="AA241" s="231">
        <v>0</v>
      </c>
      <c r="AB241" s="231">
        <v>0</v>
      </c>
      <c r="AC241" s="231">
        <v>0</v>
      </c>
      <c r="AD241" s="336" t="s">
        <v>187</v>
      </c>
      <c r="AE241" s="336" t="s">
        <v>518</v>
      </c>
      <c r="AF241" s="336" t="s">
        <v>519</v>
      </c>
      <c r="AG241" s="231">
        <v>11200</v>
      </c>
      <c r="AH241" s="231">
        <v>0</v>
      </c>
      <c r="AI241" s="231">
        <v>11200</v>
      </c>
      <c r="AJ241" s="231">
        <v>0</v>
      </c>
      <c r="AK241" s="231">
        <v>0</v>
      </c>
      <c r="AL241" s="231">
        <v>0</v>
      </c>
      <c r="AM241" s="231">
        <v>0</v>
      </c>
      <c r="AN241" s="231">
        <v>0</v>
      </c>
      <c r="AO241" s="231">
        <v>0</v>
      </c>
      <c r="AP241" s="231">
        <v>0</v>
      </c>
      <c r="AQ241" s="231">
        <v>0</v>
      </c>
      <c r="AR241" s="231">
        <v>0</v>
      </c>
      <c r="AS241" s="231">
        <v>0</v>
      </c>
      <c r="AT241" s="231">
        <v>0</v>
      </c>
      <c r="AU241" s="231">
        <v>0</v>
      </c>
      <c r="AV241" s="231">
        <v>0</v>
      </c>
      <c r="AW241" s="231">
        <v>0</v>
      </c>
      <c r="AX241" s="231">
        <v>0</v>
      </c>
    </row>
    <row r="242" spans="2:50" ht="89.25" x14ac:dyDescent="0.2">
      <c r="B242" s="155" t="s">
        <v>41</v>
      </c>
      <c r="C242" s="332" t="s">
        <v>42</v>
      </c>
      <c r="D242" s="162" t="s">
        <v>1357</v>
      </c>
      <c r="E242" s="75" t="s">
        <v>1358</v>
      </c>
      <c r="F242" s="333">
        <v>2017730010020</v>
      </c>
      <c r="G242" s="334" t="s">
        <v>1359</v>
      </c>
      <c r="H242" s="335" t="s">
        <v>602</v>
      </c>
      <c r="I242" s="70" t="s">
        <v>603</v>
      </c>
      <c r="J242" s="231">
        <v>1</v>
      </c>
      <c r="K242" s="155" t="s">
        <v>566</v>
      </c>
      <c r="L242" s="231">
        <v>9310</v>
      </c>
      <c r="M242" s="231">
        <v>0</v>
      </c>
      <c r="N242" s="231">
        <v>9310</v>
      </c>
      <c r="O242" s="231">
        <v>0</v>
      </c>
      <c r="P242" s="231">
        <v>0</v>
      </c>
      <c r="Q242" s="231">
        <v>0</v>
      </c>
      <c r="R242" s="231">
        <v>0</v>
      </c>
      <c r="S242" s="231">
        <v>0</v>
      </c>
      <c r="T242" s="231">
        <v>0</v>
      </c>
      <c r="U242" s="231">
        <v>0</v>
      </c>
      <c r="V242" s="231">
        <v>0</v>
      </c>
      <c r="W242" s="231">
        <v>0</v>
      </c>
      <c r="X242" s="231">
        <v>0</v>
      </c>
      <c r="Y242" s="231">
        <v>0</v>
      </c>
      <c r="Z242" s="231">
        <v>0</v>
      </c>
      <c r="AA242" s="231">
        <v>0</v>
      </c>
      <c r="AB242" s="231">
        <v>0</v>
      </c>
      <c r="AC242" s="231">
        <v>0</v>
      </c>
      <c r="AD242" s="336" t="s">
        <v>187</v>
      </c>
      <c r="AE242" s="336" t="s">
        <v>518</v>
      </c>
      <c r="AF242" s="336" t="s">
        <v>519</v>
      </c>
      <c r="AG242" s="231">
        <v>7600</v>
      </c>
      <c r="AH242" s="231">
        <v>0</v>
      </c>
      <c r="AI242" s="231">
        <v>7600</v>
      </c>
      <c r="AJ242" s="231">
        <v>0</v>
      </c>
      <c r="AK242" s="231">
        <v>0</v>
      </c>
      <c r="AL242" s="231">
        <v>0</v>
      </c>
      <c r="AM242" s="231">
        <v>0</v>
      </c>
      <c r="AN242" s="231">
        <v>0</v>
      </c>
      <c r="AO242" s="231">
        <v>0</v>
      </c>
      <c r="AP242" s="231">
        <v>0</v>
      </c>
      <c r="AQ242" s="231">
        <v>0</v>
      </c>
      <c r="AR242" s="231">
        <v>0</v>
      </c>
      <c r="AS242" s="231">
        <v>0</v>
      </c>
      <c r="AT242" s="231">
        <v>0</v>
      </c>
      <c r="AU242" s="231">
        <v>0</v>
      </c>
      <c r="AV242" s="231">
        <v>0</v>
      </c>
      <c r="AW242" s="231">
        <v>0</v>
      </c>
      <c r="AX242" s="231">
        <v>0</v>
      </c>
    </row>
    <row r="243" spans="2:50" ht="89.25" x14ac:dyDescent="0.2">
      <c r="B243" s="155" t="s">
        <v>41</v>
      </c>
      <c r="C243" s="332" t="s">
        <v>42</v>
      </c>
      <c r="D243" s="162" t="s">
        <v>1360</v>
      </c>
      <c r="E243" s="75" t="s">
        <v>1361</v>
      </c>
      <c r="F243" s="333">
        <v>2017730010020</v>
      </c>
      <c r="G243" s="334" t="s">
        <v>1359</v>
      </c>
      <c r="H243" s="335" t="s">
        <v>604</v>
      </c>
      <c r="I243" s="70" t="s">
        <v>605</v>
      </c>
      <c r="J243" s="231">
        <v>2</v>
      </c>
      <c r="K243" s="155" t="s">
        <v>566</v>
      </c>
      <c r="L243" s="231">
        <v>43773</v>
      </c>
      <c r="M243" s="231">
        <v>0</v>
      </c>
      <c r="N243" s="231">
        <v>43773</v>
      </c>
      <c r="O243" s="231">
        <v>0</v>
      </c>
      <c r="P243" s="231">
        <v>0</v>
      </c>
      <c r="Q243" s="231">
        <v>0</v>
      </c>
      <c r="R243" s="231">
        <v>0</v>
      </c>
      <c r="S243" s="231">
        <v>0</v>
      </c>
      <c r="T243" s="231">
        <v>0</v>
      </c>
      <c r="U243" s="231">
        <v>0</v>
      </c>
      <c r="V243" s="231">
        <v>0</v>
      </c>
      <c r="W243" s="231">
        <v>0</v>
      </c>
      <c r="X243" s="231">
        <v>0</v>
      </c>
      <c r="Y243" s="231">
        <v>0</v>
      </c>
      <c r="Z243" s="231">
        <v>0</v>
      </c>
      <c r="AA243" s="231">
        <v>0</v>
      </c>
      <c r="AB243" s="231">
        <v>0</v>
      </c>
      <c r="AC243" s="231">
        <v>0</v>
      </c>
      <c r="AD243" s="336" t="s">
        <v>187</v>
      </c>
      <c r="AE243" s="336" t="s">
        <v>518</v>
      </c>
      <c r="AF243" s="336" t="s">
        <v>519</v>
      </c>
      <c r="AG243" s="231">
        <v>30000</v>
      </c>
      <c r="AH243" s="231">
        <v>0</v>
      </c>
      <c r="AI243" s="231">
        <v>30000</v>
      </c>
      <c r="AJ243" s="231">
        <v>0</v>
      </c>
      <c r="AK243" s="231">
        <v>0</v>
      </c>
      <c r="AL243" s="231">
        <v>0</v>
      </c>
      <c r="AM243" s="231">
        <v>0</v>
      </c>
      <c r="AN243" s="231">
        <v>0</v>
      </c>
      <c r="AO243" s="231">
        <v>0</v>
      </c>
      <c r="AP243" s="231">
        <v>0</v>
      </c>
      <c r="AQ243" s="231">
        <v>0</v>
      </c>
      <c r="AR243" s="231">
        <v>0</v>
      </c>
      <c r="AS243" s="231">
        <v>0</v>
      </c>
      <c r="AT243" s="231">
        <v>0</v>
      </c>
      <c r="AU243" s="231">
        <v>0</v>
      </c>
      <c r="AV243" s="231">
        <v>0</v>
      </c>
      <c r="AW243" s="231">
        <v>0</v>
      </c>
      <c r="AX243" s="231">
        <v>0</v>
      </c>
    </row>
    <row r="244" spans="2:50" ht="89.25" x14ac:dyDescent="0.2">
      <c r="B244" s="155" t="s">
        <v>41</v>
      </c>
      <c r="C244" s="332" t="s">
        <v>42</v>
      </c>
      <c r="D244" s="162" t="s">
        <v>1360</v>
      </c>
      <c r="E244" s="75" t="s">
        <v>1361</v>
      </c>
      <c r="F244" s="333">
        <v>2017730010020</v>
      </c>
      <c r="G244" s="334" t="s">
        <v>1359</v>
      </c>
      <c r="H244" s="335" t="s">
        <v>606</v>
      </c>
      <c r="I244" s="70" t="s">
        <v>607</v>
      </c>
      <c r="J244" s="231">
        <v>67</v>
      </c>
      <c r="K244" s="155" t="s">
        <v>566</v>
      </c>
      <c r="L244" s="231">
        <v>93320</v>
      </c>
      <c r="M244" s="231">
        <v>0</v>
      </c>
      <c r="N244" s="231">
        <v>93320</v>
      </c>
      <c r="O244" s="231">
        <v>0</v>
      </c>
      <c r="P244" s="231">
        <v>0</v>
      </c>
      <c r="Q244" s="231">
        <v>0</v>
      </c>
      <c r="R244" s="231">
        <v>0</v>
      </c>
      <c r="S244" s="231">
        <v>0</v>
      </c>
      <c r="T244" s="231">
        <v>0</v>
      </c>
      <c r="U244" s="231">
        <v>0</v>
      </c>
      <c r="V244" s="231">
        <v>0</v>
      </c>
      <c r="W244" s="231">
        <v>0</v>
      </c>
      <c r="X244" s="231">
        <v>0</v>
      </c>
      <c r="Y244" s="231">
        <v>0</v>
      </c>
      <c r="Z244" s="231">
        <v>0</v>
      </c>
      <c r="AA244" s="231">
        <v>0</v>
      </c>
      <c r="AB244" s="231">
        <v>0</v>
      </c>
      <c r="AC244" s="231">
        <v>0</v>
      </c>
      <c r="AD244" s="336" t="s">
        <v>187</v>
      </c>
      <c r="AE244" s="336" t="s">
        <v>518</v>
      </c>
      <c r="AF244" s="336" t="s">
        <v>519</v>
      </c>
      <c r="AG244" s="231">
        <v>72800</v>
      </c>
      <c r="AH244" s="231">
        <v>0</v>
      </c>
      <c r="AI244" s="231">
        <v>72800</v>
      </c>
      <c r="AJ244" s="231">
        <v>0</v>
      </c>
      <c r="AK244" s="231">
        <v>0</v>
      </c>
      <c r="AL244" s="231">
        <v>0</v>
      </c>
      <c r="AM244" s="231">
        <v>0</v>
      </c>
      <c r="AN244" s="231">
        <v>0</v>
      </c>
      <c r="AO244" s="231">
        <v>0</v>
      </c>
      <c r="AP244" s="231">
        <v>0</v>
      </c>
      <c r="AQ244" s="231">
        <v>0</v>
      </c>
      <c r="AR244" s="231">
        <v>0</v>
      </c>
      <c r="AS244" s="231">
        <v>0</v>
      </c>
      <c r="AT244" s="231">
        <v>0</v>
      </c>
      <c r="AU244" s="231">
        <v>0</v>
      </c>
      <c r="AV244" s="231">
        <v>0</v>
      </c>
      <c r="AW244" s="231">
        <v>0</v>
      </c>
      <c r="AX244" s="231">
        <v>0</v>
      </c>
    </row>
    <row r="245" spans="2:50" ht="102" x14ac:dyDescent="0.2">
      <c r="B245" s="155" t="s">
        <v>41</v>
      </c>
      <c r="C245" s="332" t="s">
        <v>42</v>
      </c>
      <c r="D245" s="162" t="s">
        <v>1360</v>
      </c>
      <c r="E245" s="75" t="s">
        <v>1361</v>
      </c>
      <c r="F245" s="333">
        <v>2017730010020</v>
      </c>
      <c r="G245" s="334" t="s">
        <v>1359</v>
      </c>
      <c r="H245" s="335" t="s">
        <v>608</v>
      </c>
      <c r="I245" s="70" t="s">
        <v>609</v>
      </c>
      <c r="J245" s="231">
        <v>1938</v>
      </c>
      <c r="K245" s="155" t="s">
        <v>566</v>
      </c>
      <c r="L245" s="231">
        <v>90600</v>
      </c>
      <c r="M245" s="231">
        <v>0</v>
      </c>
      <c r="N245" s="231">
        <v>90600</v>
      </c>
      <c r="O245" s="231">
        <v>0</v>
      </c>
      <c r="P245" s="231">
        <v>0</v>
      </c>
      <c r="Q245" s="231">
        <v>0</v>
      </c>
      <c r="R245" s="231">
        <v>0</v>
      </c>
      <c r="S245" s="231">
        <v>0</v>
      </c>
      <c r="T245" s="231">
        <v>0</v>
      </c>
      <c r="U245" s="231">
        <v>0</v>
      </c>
      <c r="V245" s="231">
        <v>0</v>
      </c>
      <c r="W245" s="231">
        <v>0</v>
      </c>
      <c r="X245" s="231">
        <v>0</v>
      </c>
      <c r="Y245" s="231">
        <v>0</v>
      </c>
      <c r="Z245" s="231">
        <v>0</v>
      </c>
      <c r="AA245" s="231">
        <v>0</v>
      </c>
      <c r="AB245" s="231">
        <v>0</v>
      </c>
      <c r="AC245" s="231">
        <v>0</v>
      </c>
      <c r="AD245" s="336" t="s">
        <v>187</v>
      </c>
      <c r="AE245" s="336" t="s">
        <v>518</v>
      </c>
      <c r="AF245" s="336" t="s">
        <v>519</v>
      </c>
      <c r="AG245" s="231">
        <v>62800</v>
      </c>
      <c r="AH245" s="231">
        <v>0</v>
      </c>
      <c r="AI245" s="231">
        <v>62800</v>
      </c>
      <c r="AJ245" s="231">
        <v>0</v>
      </c>
      <c r="AK245" s="231">
        <v>0</v>
      </c>
      <c r="AL245" s="231">
        <v>0</v>
      </c>
      <c r="AM245" s="231">
        <v>0</v>
      </c>
      <c r="AN245" s="231">
        <v>0</v>
      </c>
      <c r="AO245" s="231">
        <v>0</v>
      </c>
      <c r="AP245" s="231">
        <v>0</v>
      </c>
      <c r="AQ245" s="231">
        <v>0</v>
      </c>
      <c r="AR245" s="231">
        <v>0</v>
      </c>
      <c r="AS245" s="231">
        <v>0</v>
      </c>
      <c r="AT245" s="231">
        <v>0</v>
      </c>
      <c r="AU245" s="231">
        <v>0</v>
      </c>
      <c r="AV245" s="231">
        <v>0</v>
      </c>
      <c r="AW245" s="231">
        <v>0</v>
      </c>
      <c r="AX245" s="231">
        <v>0</v>
      </c>
    </row>
    <row r="246" spans="2:50" ht="89.25" x14ac:dyDescent="0.2">
      <c r="B246" s="155" t="s">
        <v>41</v>
      </c>
      <c r="C246" s="332" t="s">
        <v>42</v>
      </c>
      <c r="D246" s="162" t="s">
        <v>1360</v>
      </c>
      <c r="E246" s="75" t="s">
        <v>1361</v>
      </c>
      <c r="F246" s="333">
        <v>2017730010020</v>
      </c>
      <c r="G246" s="334" t="s">
        <v>1359</v>
      </c>
      <c r="H246" s="335" t="s">
        <v>610</v>
      </c>
      <c r="I246" s="70" t="s">
        <v>611</v>
      </c>
      <c r="J246" s="231">
        <v>59</v>
      </c>
      <c r="K246" s="155" t="s">
        <v>566</v>
      </c>
      <c r="L246" s="231">
        <v>55400</v>
      </c>
      <c r="M246" s="231">
        <v>0</v>
      </c>
      <c r="N246" s="231">
        <v>55400</v>
      </c>
      <c r="O246" s="231">
        <v>0</v>
      </c>
      <c r="P246" s="231">
        <v>0</v>
      </c>
      <c r="Q246" s="231">
        <v>0</v>
      </c>
      <c r="R246" s="231">
        <v>0</v>
      </c>
      <c r="S246" s="231">
        <v>0</v>
      </c>
      <c r="T246" s="231">
        <v>0</v>
      </c>
      <c r="U246" s="231">
        <v>0</v>
      </c>
      <c r="V246" s="231">
        <v>0</v>
      </c>
      <c r="W246" s="231">
        <v>0</v>
      </c>
      <c r="X246" s="231">
        <v>0</v>
      </c>
      <c r="Y246" s="231">
        <v>0</v>
      </c>
      <c r="Z246" s="231">
        <v>0</v>
      </c>
      <c r="AA246" s="231">
        <v>0</v>
      </c>
      <c r="AB246" s="231">
        <v>0</v>
      </c>
      <c r="AC246" s="231">
        <v>0</v>
      </c>
      <c r="AD246" s="336" t="s">
        <v>187</v>
      </c>
      <c r="AE246" s="336" t="s">
        <v>518</v>
      </c>
      <c r="AF246" s="336" t="s">
        <v>519</v>
      </c>
      <c r="AG246" s="231">
        <v>36400</v>
      </c>
      <c r="AH246" s="231">
        <v>0</v>
      </c>
      <c r="AI246" s="231">
        <v>36400</v>
      </c>
      <c r="AJ246" s="231">
        <v>0</v>
      </c>
      <c r="AK246" s="231">
        <v>0</v>
      </c>
      <c r="AL246" s="231">
        <v>0</v>
      </c>
      <c r="AM246" s="231">
        <v>0</v>
      </c>
      <c r="AN246" s="231">
        <v>0</v>
      </c>
      <c r="AO246" s="231">
        <v>0</v>
      </c>
      <c r="AP246" s="231">
        <v>0</v>
      </c>
      <c r="AQ246" s="231">
        <v>0</v>
      </c>
      <c r="AR246" s="231">
        <v>0</v>
      </c>
      <c r="AS246" s="231">
        <v>0</v>
      </c>
      <c r="AT246" s="231">
        <v>0</v>
      </c>
      <c r="AU246" s="231">
        <v>0</v>
      </c>
      <c r="AV246" s="231">
        <v>0</v>
      </c>
      <c r="AW246" s="231">
        <v>0</v>
      </c>
      <c r="AX246" s="231">
        <v>0</v>
      </c>
    </row>
    <row r="247" spans="2:50" ht="89.25" x14ac:dyDescent="0.2">
      <c r="B247" s="155" t="s">
        <v>41</v>
      </c>
      <c r="C247" s="332" t="s">
        <v>42</v>
      </c>
      <c r="D247" s="162" t="s">
        <v>1360</v>
      </c>
      <c r="E247" s="75" t="s">
        <v>1361</v>
      </c>
      <c r="F247" s="333">
        <v>2017730010020</v>
      </c>
      <c r="G247" s="334" t="s">
        <v>1359</v>
      </c>
      <c r="H247" s="335" t="s">
        <v>612</v>
      </c>
      <c r="I247" s="70" t="s">
        <v>613</v>
      </c>
      <c r="J247" s="231">
        <v>5385</v>
      </c>
      <c r="K247" s="155" t="s">
        <v>566</v>
      </c>
      <c r="L247" s="231">
        <v>91797</v>
      </c>
      <c r="M247" s="231">
        <v>0</v>
      </c>
      <c r="N247" s="231">
        <v>91797</v>
      </c>
      <c r="O247" s="231">
        <v>0</v>
      </c>
      <c r="P247" s="231">
        <v>0</v>
      </c>
      <c r="Q247" s="231">
        <v>0</v>
      </c>
      <c r="R247" s="231">
        <v>0</v>
      </c>
      <c r="S247" s="231">
        <v>0</v>
      </c>
      <c r="T247" s="231">
        <v>0</v>
      </c>
      <c r="U247" s="231">
        <v>0</v>
      </c>
      <c r="V247" s="231">
        <v>0</v>
      </c>
      <c r="W247" s="231">
        <v>0</v>
      </c>
      <c r="X247" s="231">
        <v>0</v>
      </c>
      <c r="Y247" s="231">
        <v>0</v>
      </c>
      <c r="Z247" s="231">
        <v>0</v>
      </c>
      <c r="AA247" s="231">
        <v>0</v>
      </c>
      <c r="AB247" s="231">
        <v>0</v>
      </c>
      <c r="AC247" s="231">
        <v>0</v>
      </c>
      <c r="AD247" s="336" t="s">
        <v>187</v>
      </c>
      <c r="AE247" s="336" t="s">
        <v>518</v>
      </c>
      <c r="AF247" s="336" t="s">
        <v>519</v>
      </c>
      <c r="AG247" s="231">
        <v>68000</v>
      </c>
      <c r="AH247" s="231">
        <v>0</v>
      </c>
      <c r="AI247" s="231">
        <v>68000</v>
      </c>
      <c r="AJ247" s="231">
        <v>0</v>
      </c>
      <c r="AK247" s="231">
        <v>0</v>
      </c>
      <c r="AL247" s="231">
        <v>0</v>
      </c>
      <c r="AM247" s="231">
        <v>0</v>
      </c>
      <c r="AN247" s="231">
        <v>0</v>
      </c>
      <c r="AO247" s="231">
        <v>0</v>
      </c>
      <c r="AP247" s="231">
        <v>0</v>
      </c>
      <c r="AQ247" s="231">
        <v>0</v>
      </c>
      <c r="AR247" s="231">
        <v>0</v>
      </c>
      <c r="AS247" s="231">
        <v>0</v>
      </c>
      <c r="AT247" s="231">
        <v>0</v>
      </c>
      <c r="AU247" s="231">
        <v>0</v>
      </c>
      <c r="AV247" s="231">
        <v>0</v>
      </c>
      <c r="AW247" s="231">
        <v>0</v>
      </c>
      <c r="AX247" s="231">
        <v>0</v>
      </c>
    </row>
    <row r="248" spans="2:50" ht="89.25" x14ac:dyDescent="0.2">
      <c r="B248" s="155" t="s">
        <v>41</v>
      </c>
      <c r="C248" s="332" t="s">
        <v>42</v>
      </c>
      <c r="D248" s="162" t="s">
        <v>1360</v>
      </c>
      <c r="E248" s="75" t="s">
        <v>1361</v>
      </c>
      <c r="F248" s="333">
        <v>2017730010020</v>
      </c>
      <c r="G248" s="334" t="s">
        <v>1359</v>
      </c>
      <c r="H248" s="335" t="s">
        <v>614</v>
      </c>
      <c r="I248" s="70" t="s">
        <v>615</v>
      </c>
      <c r="J248" s="231">
        <v>2</v>
      </c>
      <c r="K248" s="155" t="s">
        <v>566</v>
      </c>
      <c r="L248" s="231">
        <v>38800</v>
      </c>
      <c r="M248" s="231">
        <v>0</v>
      </c>
      <c r="N248" s="231">
        <v>38800</v>
      </c>
      <c r="O248" s="231">
        <v>0</v>
      </c>
      <c r="P248" s="231">
        <v>0</v>
      </c>
      <c r="Q248" s="231">
        <v>0</v>
      </c>
      <c r="R248" s="231">
        <v>0</v>
      </c>
      <c r="S248" s="231">
        <v>0</v>
      </c>
      <c r="T248" s="231">
        <v>0</v>
      </c>
      <c r="U248" s="231">
        <v>0</v>
      </c>
      <c r="V248" s="231">
        <v>0</v>
      </c>
      <c r="W248" s="231">
        <v>0</v>
      </c>
      <c r="X248" s="231">
        <v>0</v>
      </c>
      <c r="Y248" s="231">
        <v>0</v>
      </c>
      <c r="Z248" s="231">
        <v>0</v>
      </c>
      <c r="AA248" s="231">
        <v>0</v>
      </c>
      <c r="AB248" s="231">
        <v>0</v>
      </c>
      <c r="AC248" s="231">
        <v>0</v>
      </c>
      <c r="AD248" s="336" t="s">
        <v>187</v>
      </c>
      <c r="AE248" s="336" t="s">
        <v>518</v>
      </c>
      <c r="AF248" s="336" t="s">
        <v>519</v>
      </c>
      <c r="AG248" s="231">
        <v>24000</v>
      </c>
      <c r="AH248" s="231">
        <v>0</v>
      </c>
      <c r="AI248" s="231">
        <v>24000</v>
      </c>
      <c r="AJ248" s="231">
        <v>0</v>
      </c>
      <c r="AK248" s="231">
        <v>0</v>
      </c>
      <c r="AL248" s="231">
        <v>0</v>
      </c>
      <c r="AM248" s="231">
        <v>0</v>
      </c>
      <c r="AN248" s="231">
        <v>0</v>
      </c>
      <c r="AO248" s="231">
        <v>0</v>
      </c>
      <c r="AP248" s="231">
        <v>0</v>
      </c>
      <c r="AQ248" s="231">
        <v>0</v>
      </c>
      <c r="AR248" s="231">
        <v>0</v>
      </c>
      <c r="AS248" s="231">
        <v>0</v>
      </c>
      <c r="AT248" s="231">
        <v>0</v>
      </c>
      <c r="AU248" s="231">
        <v>0</v>
      </c>
      <c r="AV248" s="231">
        <v>0</v>
      </c>
      <c r="AW248" s="231">
        <v>0</v>
      </c>
      <c r="AX248" s="231">
        <v>0</v>
      </c>
    </row>
    <row r="249" spans="2:50" ht="89.25" x14ac:dyDescent="0.2">
      <c r="B249" s="155" t="s">
        <v>41</v>
      </c>
      <c r="C249" s="332" t="s">
        <v>42</v>
      </c>
      <c r="D249" s="162" t="s">
        <v>1360</v>
      </c>
      <c r="E249" s="75" t="s">
        <v>1361</v>
      </c>
      <c r="F249" s="333">
        <v>2017730010020</v>
      </c>
      <c r="G249" s="334" t="s">
        <v>1359</v>
      </c>
      <c r="H249" s="335" t="s">
        <v>616</v>
      </c>
      <c r="I249" s="70" t="s">
        <v>617</v>
      </c>
      <c r="J249" s="231">
        <v>50</v>
      </c>
      <c r="K249" s="155" t="s">
        <v>566</v>
      </c>
      <c r="L249" s="231">
        <v>71310</v>
      </c>
      <c r="M249" s="231">
        <v>0</v>
      </c>
      <c r="N249" s="231">
        <v>71310</v>
      </c>
      <c r="O249" s="231">
        <v>0</v>
      </c>
      <c r="P249" s="231">
        <v>0</v>
      </c>
      <c r="Q249" s="231">
        <v>0</v>
      </c>
      <c r="R249" s="231">
        <v>0</v>
      </c>
      <c r="S249" s="231">
        <v>0</v>
      </c>
      <c r="T249" s="231">
        <v>0</v>
      </c>
      <c r="U249" s="231">
        <v>0</v>
      </c>
      <c r="V249" s="231">
        <v>0</v>
      </c>
      <c r="W249" s="231">
        <v>0</v>
      </c>
      <c r="X249" s="231">
        <v>0</v>
      </c>
      <c r="Y249" s="231">
        <v>0</v>
      </c>
      <c r="Z249" s="231">
        <v>0</v>
      </c>
      <c r="AA249" s="231">
        <v>0</v>
      </c>
      <c r="AB249" s="231">
        <v>0</v>
      </c>
      <c r="AC249" s="231">
        <v>0</v>
      </c>
      <c r="AD249" s="336" t="s">
        <v>187</v>
      </c>
      <c r="AE249" s="336" t="s">
        <v>518</v>
      </c>
      <c r="AF249" s="336" t="s">
        <v>519</v>
      </c>
      <c r="AG249" s="231">
        <v>69950</v>
      </c>
      <c r="AH249" s="231">
        <v>0</v>
      </c>
      <c r="AI249" s="231">
        <v>69950</v>
      </c>
      <c r="AJ249" s="231">
        <v>0</v>
      </c>
      <c r="AK249" s="231">
        <v>0</v>
      </c>
      <c r="AL249" s="231">
        <v>0</v>
      </c>
      <c r="AM249" s="231">
        <v>0</v>
      </c>
      <c r="AN249" s="231">
        <v>0</v>
      </c>
      <c r="AO249" s="231">
        <v>0</v>
      </c>
      <c r="AP249" s="231">
        <v>0</v>
      </c>
      <c r="AQ249" s="231">
        <v>0</v>
      </c>
      <c r="AR249" s="231">
        <v>0</v>
      </c>
      <c r="AS249" s="231">
        <v>0</v>
      </c>
      <c r="AT249" s="231">
        <v>0</v>
      </c>
      <c r="AU249" s="231">
        <v>0</v>
      </c>
      <c r="AV249" s="231">
        <v>0</v>
      </c>
      <c r="AW249" s="231">
        <v>0</v>
      </c>
      <c r="AX249" s="231">
        <v>0</v>
      </c>
    </row>
    <row r="250" spans="2:50" ht="89.25" x14ac:dyDescent="0.2">
      <c r="B250" s="155" t="s">
        <v>41</v>
      </c>
      <c r="C250" s="332" t="s">
        <v>42</v>
      </c>
      <c r="D250" s="162" t="s">
        <v>1360</v>
      </c>
      <c r="E250" s="75" t="s">
        <v>1361</v>
      </c>
      <c r="F250" s="333">
        <v>2017730010020</v>
      </c>
      <c r="G250" s="334" t="s">
        <v>1359</v>
      </c>
      <c r="H250" s="335" t="s">
        <v>618</v>
      </c>
      <c r="I250" s="70" t="s">
        <v>619</v>
      </c>
      <c r="J250" s="231">
        <v>1</v>
      </c>
      <c r="K250" s="155" t="s">
        <v>566</v>
      </c>
      <c r="L250" s="231">
        <v>0</v>
      </c>
      <c r="M250" s="231">
        <v>0</v>
      </c>
      <c r="N250" s="231">
        <v>0</v>
      </c>
      <c r="O250" s="231">
        <v>0</v>
      </c>
      <c r="P250" s="231">
        <v>0</v>
      </c>
      <c r="Q250" s="231">
        <v>0</v>
      </c>
      <c r="R250" s="231">
        <v>0</v>
      </c>
      <c r="S250" s="231">
        <v>0</v>
      </c>
      <c r="T250" s="231">
        <v>0</v>
      </c>
      <c r="U250" s="231">
        <v>0</v>
      </c>
      <c r="V250" s="231">
        <v>0</v>
      </c>
      <c r="W250" s="231">
        <v>0</v>
      </c>
      <c r="X250" s="231">
        <v>0</v>
      </c>
      <c r="Y250" s="231">
        <v>0</v>
      </c>
      <c r="Z250" s="231">
        <v>0</v>
      </c>
      <c r="AA250" s="231">
        <v>0</v>
      </c>
      <c r="AB250" s="231">
        <v>0</v>
      </c>
      <c r="AC250" s="231">
        <v>0</v>
      </c>
      <c r="AD250" s="336" t="s">
        <v>187</v>
      </c>
      <c r="AE250" s="336" t="s">
        <v>518</v>
      </c>
      <c r="AF250" s="336" t="s">
        <v>519</v>
      </c>
      <c r="AG250" s="231">
        <v>0</v>
      </c>
      <c r="AH250" s="231">
        <v>0</v>
      </c>
      <c r="AI250" s="231">
        <v>0</v>
      </c>
      <c r="AJ250" s="231">
        <v>0</v>
      </c>
      <c r="AK250" s="231">
        <v>0</v>
      </c>
      <c r="AL250" s="231">
        <v>0</v>
      </c>
      <c r="AM250" s="231">
        <v>0</v>
      </c>
      <c r="AN250" s="231">
        <v>0</v>
      </c>
      <c r="AO250" s="231">
        <v>0</v>
      </c>
      <c r="AP250" s="231">
        <v>0</v>
      </c>
      <c r="AQ250" s="231">
        <v>0</v>
      </c>
      <c r="AR250" s="231">
        <v>0</v>
      </c>
      <c r="AS250" s="231">
        <v>0</v>
      </c>
      <c r="AT250" s="231">
        <v>0</v>
      </c>
      <c r="AU250" s="231">
        <v>0</v>
      </c>
      <c r="AV250" s="231">
        <v>0</v>
      </c>
      <c r="AW250" s="231">
        <v>0</v>
      </c>
      <c r="AX250" s="231">
        <v>0</v>
      </c>
    </row>
    <row r="251" spans="2:50" ht="89.25" x14ac:dyDescent="0.2">
      <c r="B251" s="155" t="s">
        <v>41</v>
      </c>
      <c r="C251" s="332" t="s">
        <v>42</v>
      </c>
      <c r="D251" s="162" t="s">
        <v>1362</v>
      </c>
      <c r="E251" s="75" t="s">
        <v>1363</v>
      </c>
      <c r="F251" s="333">
        <v>2017730010011</v>
      </c>
      <c r="G251" s="334" t="s">
        <v>1364</v>
      </c>
      <c r="H251" s="335" t="s">
        <v>620</v>
      </c>
      <c r="I251" s="70" t="s">
        <v>621</v>
      </c>
      <c r="J251" s="231">
        <v>4</v>
      </c>
      <c r="K251" s="155" t="s">
        <v>622</v>
      </c>
      <c r="L251" s="231">
        <v>85000</v>
      </c>
      <c r="M251" s="231">
        <v>0</v>
      </c>
      <c r="N251" s="231">
        <v>85000</v>
      </c>
      <c r="O251" s="231">
        <v>0</v>
      </c>
      <c r="P251" s="231">
        <v>0</v>
      </c>
      <c r="Q251" s="231">
        <v>0</v>
      </c>
      <c r="R251" s="231">
        <v>0</v>
      </c>
      <c r="S251" s="231">
        <v>0</v>
      </c>
      <c r="T251" s="231">
        <v>0</v>
      </c>
      <c r="U251" s="231">
        <v>0</v>
      </c>
      <c r="V251" s="231">
        <v>0</v>
      </c>
      <c r="W251" s="231">
        <v>0</v>
      </c>
      <c r="X251" s="231">
        <v>0</v>
      </c>
      <c r="Y251" s="231">
        <v>0</v>
      </c>
      <c r="Z251" s="231">
        <v>0</v>
      </c>
      <c r="AA251" s="231">
        <v>0</v>
      </c>
      <c r="AB251" s="231">
        <v>0</v>
      </c>
      <c r="AC251" s="231">
        <v>0</v>
      </c>
      <c r="AD251" s="336" t="s">
        <v>187</v>
      </c>
      <c r="AE251" s="336" t="s">
        <v>518</v>
      </c>
      <c r="AF251" s="336" t="s">
        <v>623</v>
      </c>
      <c r="AG251" s="231">
        <v>79979</v>
      </c>
      <c r="AH251" s="231">
        <v>0</v>
      </c>
      <c r="AI251" s="231">
        <v>79979</v>
      </c>
      <c r="AJ251" s="231">
        <v>0</v>
      </c>
      <c r="AK251" s="231">
        <v>0</v>
      </c>
      <c r="AL251" s="231">
        <v>0</v>
      </c>
      <c r="AM251" s="231">
        <v>0</v>
      </c>
      <c r="AN251" s="231">
        <v>0</v>
      </c>
      <c r="AO251" s="231">
        <v>0</v>
      </c>
      <c r="AP251" s="231">
        <v>0</v>
      </c>
      <c r="AQ251" s="231">
        <v>0</v>
      </c>
      <c r="AR251" s="231">
        <v>0</v>
      </c>
      <c r="AS251" s="231">
        <v>0</v>
      </c>
      <c r="AT251" s="231">
        <v>0</v>
      </c>
      <c r="AU251" s="231">
        <v>0</v>
      </c>
      <c r="AV251" s="231">
        <v>0</v>
      </c>
      <c r="AW251" s="231">
        <v>0</v>
      </c>
      <c r="AX251" s="231">
        <v>0</v>
      </c>
    </row>
    <row r="252" spans="2:50" ht="89.25" x14ac:dyDescent="0.2">
      <c r="B252" s="155" t="s">
        <v>41</v>
      </c>
      <c r="C252" s="332" t="s">
        <v>42</v>
      </c>
      <c r="D252" s="162" t="s">
        <v>1362</v>
      </c>
      <c r="E252" s="75" t="s">
        <v>1363</v>
      </c>
      <c r="F252" s="333">
        <v>2017730010011</v>
      </c>
      <c r="G252" s="334" t="s">
        <v>1364</v>
      </c>
      <c r="H252" s="335" t="s">
        <v>624</v>
      </c>
      <c r="I252" s="70" t="s">
        <v>625</v>
      </c>
      <c r="J252" s="231">
        <v>1</v>
      </c>
      <c r="K252" s="155" t="s">
        <v>622</v>
      </c>
      <c r="L252" s="231">
        <v>20000</v>
      </c>
      <c r="M252" s="231">
        <v>0</v>
      </c>
      <c r="N252" s="231">
        <v>20000</v>
      </c>
      <c r="O252" s="231">
        <v>0</v>
      </c>
      <c r="P252" s="231">
        <v>0</v>
      </c>
      <c r="Q252" s="231">
        <v>0</v>
      </c>
      <c r="R252" s="231">
        <v>0</v>
      </c>
      <c r="S252" s="231">
        <v>0</v>
      </c>
      <c r="T252" s="231">
        <v>0</v>
      </c>
      <c r="U252" s="231">
        <v>0</v>
      </c>
      <c r="V252" s="231">
        <v>0</v>
      </c>
      <c r="W252" s="231">
        <v>0</v>
      </c>
      <c r="X252" s="231">
        <v>0</v>
      </c>
      <c r="Y252" s="231">
        <v>0</v>
      </c>
      <c r="Z252" s="231">
        <v>0</v>
      </c>
      <c r="AA252" s="231">
        <v>0</v>
      </c>
      <c r="AB252" s="231">
        <v>0</v>
      </c>
      <c r="AC252" s="231">
        <v>0</v>
      </c>
      <c r="AD252" s="336" t="s">
        <v>187</v>
      </c>
      <c r="AE252" s="336" t="s">
        <v>518</v>
      </c>
      <c r="AF252" s="336" t="s">
        <v>623</v>
      </c>
      <c r="AG252" s="231">
        <v>17200</v>
      </c>
      <c r="AH252" s="231">
        <v>0</v>
      </c>
      <c r="AI252" s="231">
        <v>17200</v>
      </c>
      <c r="AJ252" s="231">
        <v>0</v>
      </c>
      <c r="AK252" s="231">
        <v>0</v>
      </c>
      <c r="AL252" s="231">
        <v>0</v>
      </c>
      <c r="AM252" s="231">
        <v>0</v>
      </c>
      <c r="AN252" s="231">
        <v>0</v>
      </c>
      <c r="AO252" s="231">
        <v>0</v>
      </c>
      <c r="AP252" s="231">
        <v>0</v>
      </c>
      <c r="AQ252" s="231">
        <v>0</v>
      </c>
      <c r="AR252" s="231">
        <v>0</v>
      </c>
      <c r="AS252" s="231">
        <v>0</v>
      </c>
      <c r="AT252" s="231">
        <v>0</v>
      </c>
      <c r="AU252" s="231">
        <v>0</v>
      </c>
      <c r="AV252" s="231">
        <v>0</v>
      </c>
      <c r="AW252" s="231">
        <v>0</v>
      </c>
      <c r="AX252" s="231">
        <v>0</v>
      </c>
    </row>
    <row r="253" spans="2:50" ht="89.25" x14ac:dyDescent="0.2">
      <c r="B253" s="155" t="s">
        <v>41</v>
      </c>
      <c r="C253" s="332" t="s">
        <v>42</v>
      </c>
      <c r="D253" s="162" t="s">
        <v>1362</v>
      </c>
      <c r="E253" s="75" t="s">
        <v>1363</v>
      </c>
      <c r="F253" s="333">
        <v>2017730010011</v>
      </c>
      <c r="G253" s="334" t="s">
        <v>1364</v>
      </c>
      <c r="H253" s="335" t="s">
        <v>626</v>
      </c>
      <c r="I253" s="70" t="s">
        <v>627</v>
      </c>
      <c r="J253" s="231">
        <v>1</v>
      </c>
      <c r="K253" s="155" t="s">
        <v>622</v>
      </c>
      <c r="L253" s="231">
        <v>0</v>
      </c>
      <c r="M253" s="231">
        <v>0</v>
      </c>
      <c r="N253" s="231">
        <v>0</v>
      </c>
      <c r="O253" s="231">
        <v>0</v>
      </c>
      <c r="P253" s="231">
        <v>0</v>
      </c>
      <c r="Q253" s="231">
        <v>0</v>
      </c>
      <c r="R253" s="231">
        <v>0</v>
      </c>
      <c r="S253" s="231">
        <v>0</v>
      </c>
      <c r="T253" s="231">
        <v>0</v>
      </c>
      <c r="U253" s="231">
        <v>0</v>
      </c>
      <c r="V253" s="231">
        <v>0</v>
      </c>
      <c r="W253" s="231">
        <v>0</v>
      </c>
      <c r="X253" s="231">
        <v>0</v>
      </c>
      <c r="Y253" s="231">
        <v>0</v>
      </c>
      <c r="Z253" s="231">
        <v>0</v>
      </c>
      <c r="AA253" s="231">
        <v>0</v>
      </c>
      <c r="AB253" s="231">
        <v>0</v>
      </c>
      <c r="AC253" s="231">
        <v>0</v>
      </c>
      <c r="AD253" s="336" t="s">
        <v>187</v>
      </c>
      <c r="AE253" s="336" t="s">
        <v>518</v>
      </c>
      <c r="AF253" s="336"/>
      <c r="AG253" s="231"/>
      <c r="AH253" s="231">
        <v>0</v>
      </c>
      <c r="AI253" s="231"/>
      <c r="AJ253" s="231">
        <v>0</v>
      </c>
      <c r="AK253" s="231">
        <v>0</v>
      </c>
      <c r="AL253" s="231">
        <v>0</v>
      </c>
      <c r="AM253" s="231">
        <v>0</v>
      </c>
      <c r="AN253" s="231">
        <v>0</v>
      </c>
      <c r="AO253" s="231">
        <v>0</v>
      </c>
      <c r="AP253" s="231">
        <v>0</v>
      </c>
      <c r="AQ253" s="231">
        <v>0</v>
      </c>
      <c r="AR253" s="231">
        <v>0</v>
      </c>
      <c r="AS253" s="231">
        <v>0</v>
      </c>
      <c r="AT253" s="231">
        <v>0</v>
      </c>
      <c r="AU253" s="231">
        <v>0</v>
      </c>
      <c r="AV253" s="231">
        <v>0</v>
      </c>
      <c r="AW253" s="231">
        <v>0</v>
      </c>
      <c r="AX253" s="231">
        <v>0</v>
      </c>
    </row>
    <row r="254" spans="2:50" ht="89.25" x14ac:dyDescent="0.2">
      <c r="B254" s="155" t="s">
        <v>41</v>
      </c>
      <c r="C254" s="332" t="s">
        <v>42</v>
      </c>
      <c r="D254" s="162" t="s">
        <v>1362</v>
      </c>
      <c r="E254" s="75" t="s">
        <v>1363</v>
      </c>
      <c r="F254" s="333">
        <v>2017730010011</v>
      </c>
      <c r="G254" s="334" t="s">
        <v>1364</v>
      </c>
      <c r="H254" s="335" t="s">
        <v>628</v>
      </c>
      <c r="I254" s="70" t="s">
        <v>629</v>
      </c>
      <c r="J254" s="231">
        <v>3</v>
      </c>
      <c r="K254" s="155" t="s">
        <v>622</v>
      </c>
      <c r="L254" s="231">
        <v>20000</v>
      </c>
      <c r="M254" s="231">
        <v>0</v>
      </c>
      <c r="N254" s="231">
        <v>20000</v>
      </c>
      <c r="O254" s="231">
        <v>0</v>
      </c>
      <c r="P254" s="231">
        <v>0</v>
      </c>
      <c r="Q254" s="231">
        <v>0</v>
      </c>
      <c r="R254" s="231">
        <v>0</v>
      </c>
      <c r="S254" s="231">
        <v>0</v>
      </c>
      <c r="T254" s="231">
        <v>0</v>
      </c>
      <c r="U254" s="231">
        <v>0</v>
      </c>
      <c r="V254" s="231">
        <v>0</v>
      </c>
      <c r="W254" s="231">
        <v>0</v>
      </c>
      <c r="X254" s="231">
        <v>0</v>
      </c>
      <c r="Y254" s="231">
        <v>0</v>
      </c>
      <c r="Z254" s="231">
        <v>0</v>
      </c>
      <c r="AA254" s="231">
        <v>0</v>
      </c>
      <c r="AB254" s="231">
        <v>0</v>
      </c>
      <c r="AC254" s="231">
        <v>0</v>
      </c>
      <c r="AD254" s="336" t="s">
        <v>187</v>
      </c>
      <c r="AE254" s="336" t="s">
        <v>518</v>
      </c>
      <c r="AF254" s="336" t="s">
        <v>623</v>
      </c>
      <c r="AG254" s="231">
        <v>8400</v>
      </c>
      <c r="AH254" s="231">
        <v>0</v>
      </c>
      <c r="AI254" s="231">
        <v>8400</v>
      </c>
      <c r="AJ254" s="231">
        <v>0</v>
      </c>
      <c r="AK254" s="231">
        <v>0</v>
      </c>
      <c r="AL254" s="231">
        <v>0</v>
      </c>
      <c r="AM254" s="231">
        <v>0</v>
      </c>
      <c r="AN254" s="231">
        <v>0</v>
      </c>
      <c r="AO254" s="231">
        <v>0</v>
      </c>
      <c r="AP254" s="231">
        <v>0</v>
      </c>
      <c r="AQ254" s="231">
        <v>0</v>
      </c>
      <c r="AR254" s="231">
        <v>0</v>
      </c>
      <c r="AS254" s="231">
        <v>0</v>
      </c>
      <c r="AT254" s="231">
        <v>0</v>
      </c>
      <c r="AU254" s="231">
        <v>0</v>
      </c>
      <c r="AV254" s="231">
        <v>0</v>
      </c>
      <c r="AW254" s="231">
        <v>0</v>
      </c>
      <c r="AX254" s="231">
        <v>0</v>
      </c>
    </row>
    <row r="255" spans="2:50" ht="89.25" x14ac:dyDescent="0.2">
      <c r="B255" s="155" t="s">
        <v>41</v>
      </c>
      <c r="C255" s="332" t="s">
        <v>42</v>
      </c>
      <c r="D255" s="162" t="s">
        <v>1362</v>
      </c>
      <c r="E255" s="75" t="s">
        <v>1363</v>
      </c>
      <c r="F255" s="333">
        <v>2017730010011</v>
      </c>
      <c r="G255" s="334" t="s">
        <v>1364</v>
      </c>
      <c r="H255" s="335" t="s">
        <v>630</v>
      </c>
      <c r="I255" s="70" t="s">
        <v>631</v>
      </c>
      <c r="J255" s="231">
        <v>1</v>
      </c>
      <c r="K255" s="155" t="s">
        <v>622</v>
      </c>
      <c r="L255" s="231">
        <v>0</v>
      </c>
      <c r="M255" s="231">
        <v>0</v>
      </c>
      <c r="N255" s="231">
        <v>0</v>
      </c>
      <c r="O255" s="231">
        <v>0</v>
      </c>
      <c r="P255" s="231">
        <v>0</v>
      </c>
      <c r="Q255" s="231">
        <v>1000</v>
      </c>
      <c r="R255" s="231">
        <v>0</v>
      </c>
      <c r="S255" s="231">
        <v>0</v>
      </c>
      <c r="T255" s="231">
        <v>0</v>
      </c>
      <c r="U255" s="231">
        <v>0</v>
      </c>
      <c r="V255" s="231">
        <v>0</v>
      </c>
      <c r="W255" s="231">
        <v>0</v>
      </c>
      <c r="X255" s="231">
        <v>0</v>
      </c>
      <c r="Y255" s="231">
        <v>0</v>
      </c>
      <c r="Z255" s="231">
        <v>0</v>
      </c>
      <c r="AA255" s="231">
        <v>0</v>
      </c>
      <c r="AB255" s="231">
        <v>0</v>
      </c>
      <c r="AC255" s="231">
        <v>0</v>
      </c>
      <c r="AD255" s="336" t="s">
        <v>187</v>
      </c>
      <c r="AE255" s="336" t="s">
        <v>518</v>
      </c>
      <c r="AF255" s="336" t="s">
        <v>623</v>
      </c>
      <c r="AG255" s="231"/>
      <c r="AH255" s="231">
        <v>0</v>
      </c>
      <c r="AI255" s="231"/>
      <c r="AJ255" s="231">
        <v>0</v>
      </c>
      <c r="AK255" s="231">
        <v>0</v>
      </c>
      <c r="AL255" s="231">
        <v>0</v>
      </c>
      <c r="AM255" s="231">
        <v>0</v>
      </c>
      <c r="AN255" s="231">
        <v>0</v>
      </c>
      <c r="AO255" s="231">
        <v>0</v>
      </c>
      <c r="AP255" s="231">
        <v>0</v>
      </c>
      <c r="AQ255" s="231">
        <v>0</v>
      </c>
      <c r="AR255" s="231">
        <v>0</v>
      </c>
      <c r="AS255" s="231">
        <v>0</v>
      </c>
      <c r="AT255" s="231">
        <v>0</v>
      </c>
      <c r="AU255" s="231">
        <v>0</v>
      </c>
      <c r="AV255" s="231">
        <v>0</v>
      </c>
      <c r="AW255" s="231">
        <v>0</v>
      </c>
      <c r="AX255" s="231">
        <v>0</v>
      </c>
    </row>
    <row r="256" spans="2:50" ht="89.25" x14ac:dyDescent="0.2">
      <c r="B256" s="155" t="s">
        <v>41</v>
      </c>
      <c r="C256" s="332" t="s">
        <v>42</v>
      </c>
      <c r="D256" s="162" t="s">
        <v>1362</v>
      </c>
      <c r="E256" s="75" t="s">
        <v>1363</v>
      </c>
      <c r="F256" s="333">
        <v>2017730010011</v>
      </c>
      <c r="G256" s="334" t="s">
        <v>1364</v>
      </c>
      <c r="H256" s="335" t="s">
        <v>632</v>
      </c>
      <c r="I256" s="70" t="s">
        <v>633</v>
      </c>
      <c r="J256" s="231">
        <v>15</v>
      </c>
      <c r="K256" s="155" t="s">
        <v>622</v>
      </c>
      <c r="L256" s="231">
        <v>30000</v>
      </c>
      <c r="M256" s="231">
        <v>0</v>
      </c>
      <c r="N256" s="231">
        <v>30000</v>
      </c>
      <c r="O256" s="231">
        <v>0</v>
      </c>
      <c r="P256" s="231">
        <v>0</v>
      </c>
      <c r="Q256" s="231">
        <v>0</v>
      </c>
      <c r="R256" s="231">
        <v>0</v>
      </c>
      <c r="S256" s="231">
        <v>0</v>
      </c>
      <c r="T256" s="231">
        <v>0</v>
      </c>
      <c r="U256" s="231">
        <v>0</v>
      </c>
      <c r="V256" s="231">
        <v>0</v>
      </c>
      <c r="W256" s="231">
        <v>0</v>
      </c>
      <c r="X256" s="231">
        <v>0</v>
      </c>
      <c r="Y256" s="231">
        <v>0</v>
      </c>
      <c r="Z256" s="231">
        <v>0</v>
      </c>
      <c r="AA256" s="231">
        <v>0</v>
      </c>
      <c r="AB256" s="231">
        <v>0</v>
      </c>
      <c r="AC256" s="231">
        <v>0</v>
      </c>
      <c r="AD256" s="336" t="s">
        <v>187</v>
      </c>
      <c r="AE256" s="336" t="s">
        <v>518</v>
      </c>
      <c r="AF256" s="336" t="s">
        <v>623</v>
      </c>
      <c r="AG256" s="231">
        <v>29200</v>
      </c>
      <c r="AH256" s="231">
        <v>0</v>
      </c>
      <c r="AI256" s="231">
        <v>29200</v>
      </c>
      <c r="AJ256" s="231">
        <v>0</v>
      </c>
      <c r="AK256" s="231">
        <v>0</v>
      </c>
      <c r="AL256" s="231">
        <v>0</v>
      </c>
      <c r="AM256" s="231">
        <v>0</v>
      </c>
      <c r="AN256" s="231">
        <v>0</v>
      </c>
      <c r="AO256" s="231">
        <v>0</v>
      </c>
      <c r="AP256" s="231">
        <v>0</v>
      </c>
      <c r="AQ256" s="231">
        <v>0</v>
      </c>
      <c r="AR256" s="231">
        <v>0</v>
      </c>
      <c r="AS256" s="231">
        <v>0</v>
      </c>
      <c r="AT256" s="231">
        <v>0</v>
      </c>
      <c r="AU256" s="231">
        <v>0</v>
      </c>
      <c r="AV256" s="231">
        <v>0</v>
      </c>
      <c r="AW256" s="231">
        <v>0</v>
      </c>
      <c r="AX256" s="231">
        <v>0</v>
      </c>
    </row>
    <row r="257" spans="2:50" ht="89.25" x14ac:dyDescent="0.2">
      <c r="B257" s="155" t="s">
        <v>41</v>
      </c>
      <c r="C257" s="332" t="s">
        <v>42</v>
      </c>
      <c r="D257" s="162" t="s">
        <v>1362</v>
      </c>
      <c r="E257" s="75" t="s">
        <v>1363</v>
      </c>
      <c r="F257" s="333">
        <v>2017730010011</v>
      </c>
      <c r="G257" s="334" t="s">
        <v>1364</v>
      </c>
      <c r="H257" s="335" t="s">
        <v>634</v>
      </c>
      <c r="I257" s="70" t="s">
        <v>635</v>
      </c>
      <c r="J257" s="231">
        <v>1</v>
      </c>
      <c r="K257" s="155" t="s">
        <v>622</v>
      </c>
      <c r="L257" s="231">
        <v>10000</v>
      </c>
      <c r="M257" s="231">
        <v>0</v>
      </c>
      <c r="N257" s="231">
        <v>10000</v>
      </c>
      <c r="O257" s="231">
        <v>0</v>
      </c>
      <c r="P257" s="231">
        <v>0</v>
      </c>
      <c r="Q257" s="231">
        <v>0</v>
      </c>
      <c r="R257" s="231">
        <v>0</v>
      </c>
      <c r="S257" s="231">
        <v>0</v>
      </c>
      <c r="T257" s="231">
        <v>0</v>
      </c>
      <c r="U257" s="231">
        <v>0</v>
      </c>
      <c r="V257" s="231">
        <v>0</v>
      </c>
      <c r="W257" s="231">
        <v>0</v>
      </c>
      <c r="X257" s="231">
        <v>0</v>
      </c>
      <c r="Y257" s="231">
        <v>0</v>
      </c>
      <c r="Z257" s="231">
        <v>0</v>
      </c>
      <c r="AA257" s="231">
        <v>0</v>
      </c>
      <c r="AB257" s="231">
        <v>0</v>
      </c>
      <c r="AC257" s="231">
        <v>0</v>
      </c>
      <c r="AD257" s="336" t="s">
        <v>187</v>
      </c>
      <c r="AE257" s="336" t="s">
        <v>518</v>
      </c>
      <c r="AF257" s="336" t="s">
        <v>623</v>
      </c>
      <c r="AG257" s="231">
        <v>10000</v>
      </c>
      <c r="AH257" s="231">
        <v>0</v>
      </c>
      <c r="AI257" s="231">
        <v>10000</v>
      </c>
      <c r="AJ257" s="231">
        <v>0</v>
      </c>
      <c r="AK257" s="231">
        <v>0</v>
      </c>
      <c r="AL257" s="231">
        <v>0</v>
      </c>
      <c r="AM257" s="231">
        <v>0</v>
      </c>
      <c r="AN257" s="231">
        <v>0</v>
      </c>
      <c r="AO257" s="231">
        <v>0</v>
      </c>
      <c r="AP257" s="231">
        <v>0</v>
      </c>
      <c r="AQ257" s="231">
        <v>0</v>
      </c>
      <c r="AR257" s="231">
        <v>0</v>
      </c>
      <c r="AS257" s="231">
        <v>0</v>
      </c>
      <c r="AT257" s="231">
        <v>0</v>
      </c>
      <c r="AU257" s="231">
        <v>0</v>
      </c>
      <c r="AV257" s="231">
        <v>0</v>
      </c>
      <c r="AW257" s="231">
        <v>0</v>
      </c>
      <c r="AX257" s="231">
        <v>0</v>
      </c>
    </row>
    <row r="258" spans="2:50" ht="89.25" x14ac:dyDescent="0.2">
      <c r="B258" s="155" t="s">
        <v>41</v>
      </c>
      <c r="C258" s="332" t="s">
        <v>42</v>
      </c>
      <c r="D258" s="162" t="s">
        <v>1362</v>
      </c>
      <c r="E258" s="75" t="s">
        <v>1363</v>
      </c>
      <c r="F258" s="333">
        <v>2017730010011</v>
      </c>
      <c r="G258" s="334" t="s">
        <v>1364</v>
      </c>
      <c r="H258" s="335" t="s">
        <v>636</v>
      </c>
      <c r="I258" s="70" t="s">
        <v>637</v>
      </c>
      <c r="J258" s="231">
        <v>30</v>
      </c>
      <c r="K258" s="155" t="s">
        <v>622</v>
      </c>
      <c r="L258" s="231">
        <v>87000</v>
      </c>
      <c r="M258" s="231">
        <v>0</v>
      </c>
      <c r="N258" s="231">
        <v>87000</v>
      </c>
      <c r="O258" s="231">
        <v>0</v>
      </c>
      <c r="P258" s="231">
        <v>0</v>
      </c>
      <c r="Q258" s="231">
        <v>0</v>
      </c>
      <c r="R258" s="231">
        <v>0</v>
      </c>
      <c r="S258" s="231">
        <v>0</v>
      </c>
      <c r="T258" s="231">
        <v>0</v>
      </c>
      <c r="U258" s="231">
        <v>0</v>
      </c>
      <c r="V258" s="231">
        <v>0</v>
      </c>
      <c r="W258" s="231">
        <v>0</v>
      </c>
      <c r="X258" s="231">
        <v>0</v>
      </c>
      <c r="Y258" s="231">
        <v>0</v>
      </c>
      <c r="Z258" s="231">
        <v>0</v>
      </c>
      <c r="AA258" s="231">
        <v>0</v>
      </c>
      <c r="AB258" s="231">
        <v>0</v>
      </c>
      <c r="AC258" s="231">
        <v>0</v>
      </c>
      <c r="AD258" s="336" t="s">
        <v>187</v>
      </c>
      <c r="AE258" s="336" t="s">
        <v>518</v>
      </c>
      <c r="AF258" s="336" t="s">
        <v>623</v>
      </c>
      <c r="AG258" s="231"/>
      <c r="AH258" s="231">
        <v>0</v>
      </c>
      <c r="AI258" s="231"/>
      <c r="AJ258" s="231">
        <v>0</v>
      </c>
      <c r="AK258" s="231">
        <v>0</v>
      </c>
      <c r="AL258" s="231">
        <v>0</v>
      </c>
      <c r="AM258" s="231">
        <v>0</v>
      </c>
      <c r="AN258" s="231">
        <v>0</v>
      </c>
      <c r="AO258" s="231">
        <v>0</v>
      </c>
      <c r="AP258" s="231">
        <v>0</v>
      </c>
      <c r="AQ258" s="231">
        <v>0</v>
      </c>
      <c r="AR258" s="231">
        <v>0</v>
      </c>
      <c r="AS258" s="231">
        <v>0</v>
      </c>
      <c r="AT258" s="231">
        <v>0</v>
      </c>
      <c r="AU258" s="231">
        <v>0</v>
      </c>
      <c r="AV258" s="231">
        <v>0</v>
      </c>
      <c r="AW258" s="231">
        <v>0</v>
      </c>
      <c r="AX258" s="231">
        <v>0</v>
      </c>
    </row>
    <row r="259" spans="2:50" ht="89.25" x14ac:dyDescent="0.2">
      <c r="B259" s="155" t="s">
        <v>41</v>
      </c>
      <c r="C259" s="332" t="s">
        <v>42</v>
      </c>
      <c r="D259" s="162" t="s">
        <v>1362</v>
      </c>
      <c r="E259" s="75" t="s">
        <v>1363</v>
      </c>
      <c r="F259" s="333">
        <v>2017730010011</v>
      </c>
      <c r="G259" s="334" t="s">
        <v>1364</v>
      </c>
      <c r="H259" s="335" t="s">
        <v>638</v>
      </c>
      <c r="I259" s="70" t="s">
        <v>639</v>
      </c>
      <c r="J259" s="231">
        <v>2</v>
      </c>
      <c r="K259" s="155" t="s">
        <v>622</v>
      </c>
      <c r="L259" s="231">
        <v>0</v>
      </c>
      <c r="M259" s="231">
        <v>0</v>
      </c>
      <c r="N259" s="231">
        <v>0</v>
      </c>
      <c r="O259" s="231">
        <v>0</v>
      </c>
      <c r="P259" s="231">
        <v>0</v>
      </c>
      <c r="Q259" s="231">
        <v>0</v>
      </c>
      <c r="R259" s="231">
        <v>0</v>
      </c>
      <c r="S259" s="231">
        <v>0</v>
      </c>
      <c r="T259" s="231">
        <v>0</v>
      </c>
      <c r="U259" s="231">
        <v>0</v>
      </c>
      <c r="V259" s="231">
        <v>0</v>
      </c>
      <c r="W259" s="231">
        <v>0</v>
      </c>
      <c r="X259" s="231">
        <v>0</v>
      </c>
      <c r="Y259" s="231">
        <v>0</v>
      </c>
      <c r="Z259" s="231">
        <v>0</v>
      </c>
      <c r="AA259" s="231">
        <v>0</v>
      </c>
      <c r="AB259" s="231">
        <v>0</v>
      </c>
      <c r="AC259" s="231">
        <v>0</v>
      </c>
      <c r="AD259" s="336" t="s">
        <v>187</v>
      </c>
      <c r="AE259" s="336" t="s">
        <v>518</v>
      </c>
      <c r="AF259" s="336" t="s">
        <v>623</v>
      </c>
      <c r="AG259" s="231"/>
      <c r="AH259" s="231">
        <v>0</v>
      </c>
      <c r="AI259" s="231"/>
      <c r="AJ259" s="231">
        <v>0</v>
      </c>
      <c r="AK259" s="231">
        <v>0</v>
      </c>
      <c r="AL259" s="231">
        <v>0</v>
      </c>
      <c r="AM259" s="231">
        <v>0</v>
      </c>
      <c r="AN259" s="231">
        <v>0</v>
      </c>
      <c r="AO259" s="231">
        <v>0</v>
      </c>
      <c r="AP259" s="231">
        <v>0</v>
      </c>
      <c r="AQ259" s="231">
        <v>0</v>
      </c>
      <c r="AR259" s="231">
        <v>0</v>
      </c>
      <c r="AS259" s="231">
        <v>0</v>
      </c>
      <c r="AT259" s="231">
        <v>0</v>
      </c>
      <c r="AU259" s="231">
        <v>0</v>
      </c>
      <c r="AV259" s="231">
        <v>0</v>
      </c>
      <c r="AW259" s="231">
        <v>0</v>
      </c>
      <c r="AX259" s="231">
        <v>0</v>
      </c>
    </row>
    <row r="260" spans="2:50" ht="89.25" x14ac:dyDescent="0.2">
      <c r="B260" s="155" t="s">
        <v>41</v>
      </c>
      <c r="C260" s="332" t="s">
        <v>42</v>
      </c>
      <c r="D260" s="162" t="s">
        <v>1362</v>
      </c>
      <c r="E260" s="75" t="s">
        <v>1363</v>
      </c>
      <c r="F260" s="333">
        <v>2017730010011</v>
      </c>
      <c r="G260" s="334" t="s">
        <v>1364</v>
      </c>
      <c r="H260" s="335" t="s">
        <v>640</v>
      </c>
      <c r="I260" s="70" t="s">
        <v>641</v>
      </c>
      <c r="J260" s="231">
        <v>1</v>
      </c>
      <c r="K260" s="155" t="s">
        <v>622</v>
      </c>
      <c r="L260" s="231">
        <v>340000</v>
      </c>
      <c r="M260" s="231">
        <v>0</v>
      </c>
      <c r="N260" s="231">
        <v>340000</v>
      </c>
      <c r="O260" s="231">
        <v>0</v>
      </c>
      <c r="P260" s="231">
        <v>0</v>
      </c>
      <c r="Q260" s="231">
        <v>0</v>
      </c>
      <c r="R260" s="231">
        <v>0</v>
      </c>
      <c r="S260" s="231">
        <v>0</v>
      </c>
      <c r="T260" s="231">
        <v>0</v>
      </c>
      <c r="U260" s="231">
        <v>0</v>
      </c>
      <c r="V260" s="231">
        <v>0</v>
      </c>
      <c r="W260" s="231">
        <v>0</v>
      </c>
      <c r="X260" s="231">
        <v>0</v>
      </c>
      <c r="Y260" s="231">
        <v>0</v>
      </c>
      <c r="Z260" s="231">
        <v>0</v>
      </c>
      <c r="AA260" s="231">
        <v>0</v>
      </c>
      <c r="AB260" s="231">
        <v>0</v>
      </c>
      <c r="AC260" s="231">
        <v>0</v>
      </c>
      <c r="AD260" s="336" t="s">
        <v>187</v>
      </c>
      <c r="AE260" s="336" t="s">
        <v>518</v>
      </c>
      <c r="AF260" s="336" t="s">
        <v>623</v>
      </c>
      <c r="AG260" s="231">
        <v>228000</v>
      </c>
      <c r="AH260" s="231">
        <v>0</v>
      </c>
      <c r="AI260" s="231">
        <v>228000</v>
      </c>
      <c r="AJ260" s="231">
        <v>0</v>
      </c>
      <c r="AK260" s="231">
        <v>0</v>
      </c>
      <c r="AL260" s="231">
        <v>0</v>
      </c>
      <c r="AM260" s="231">
        <v>0</v>
      </c>
      <c r="AN260" s="231">
        <v>0</v>
      </c>
      <c r="AO260" s="231">
        <v>0</v>
      </c>
      <c r="AP260" s="231">
        <v>0</v>
      </c>
      <c r="AQ260" s="231">
        <v>0</v>
      </c>
      <c r="AR260" s="231">
        <v>0</v>
      </c>
      <c r="AS260" s="231">
        <v>0</v>
      </c>
      <c r="AT260" s="231">
        <v>0</v>
      </c>
      <c r="AU260" s="231">
        <v>0</v>
      </c>
      <c r="AV260" s="231">
        <v>0</v>
      </c>
      <c r="AW260" s="231">
        <v>0</v>
      </c>
      <c r="AX260" s="231">
        <v>0</v>
      </c>
    </row>
    <row r="261" spans="2:50" ht="89.25" x14ac:dyDescent="0.2">
      <c r="B261" s="155" t="s">
        <v>41</v>
      </c>
      <c r="C261" s="332" t="s">
        <v>42</v>
      </c>
      <c r="D261" s="162" t="s">
        <v>1362</v>
      </c>
      <c r="E261" s="75" t="s">
        <v>1363</v>
      </c>
      <c r="F261" s="333">
        <v>2017730010011</v>
      </c>
      <c r="G261" s="334" t="s">
        <v>1364</v>
      </c>
      <c r="H261" s="335" t="s">
        <v>642</v>
      </c>
      <c r="I261" s="70" t="s">
        <v>643</v>
      </c>
      <c r="J261" s="231">
        <v>1</v>
      </c>
      <c r="K261" s="155" t="s">
        <v>622</v>
      </c>
      <c r="L261" s="231">
        <v>200000</v>
      </c>
      <c r="M261" s="231">
        <v>0</v>
      </c>
      <c r="N261" s="231">
        <v>200000</v>
      </c>
      <c r="O261" s="231">
        <v>0</v>
      </c>
      <c r="P261" s="231">
        <v>0</v>
      </c>
      <c r="Q261" s="231">
        <v>0</v>
      </c>
      <c r="R261" s="231">
        <v>0</v>
      </c>
      <c r="S261" s="231">
        <v>0</v>
      </c>
      <c r="T261" s="231">
        <v>0</v>
      </c>
      <c r="U261" s="231">
        <v>0</v>
      </c>
      <c r="V261" s="231">
        <v>0</v>
      </c>
      <c r="W261" s="231">
        <v>0</v>
      </c>
      <c r="X261" s="231">
        <v>0</v>
      </c>
      <c r="Y261" s="231">
        <v>0</v>
      </c>
      <c r="Z261" s="231">
        <v>0</v>
      </c>
      <c r="AA261" s="231">
        <v>0</v>
      </c>
      <c r="AB261" s="231">
        <v>0</v>
      </c>
      <c r="AC261" s="231">
        <v>0</v>
      </c>
      <c r="AD261" s="336" t="s">
        <v>187</v>
      </c>
      <c r="AE261" s="336" t="s">
        <v>518</v>
      </c>
      <c r="AF261" s="336" t="s">
        <v>623</v>
      </c>
      <c r="AG261" s="231">
        <v>169989</v>
      </c>
      <c r="AH261" s="231">
        <v>0</v>
      </c>
      <c r="AI261" s="231">
        <v>169989</v>
      </c>
      <c r="AJ261" s="231">
        <v>0</v>
      </c>
      <c r="AK261" s="231">
        <v>0</v>
      </c>
      <c r="AL261" s="231">
        <v>0</v>
      </c>
      <c r="AM261" s="231">
        <v>0</v>
      </c>
      <c r="AN261" s="231">
        <v>0</v>
      </c>
      <c r="AO261" s="231">
        <v>0</v>
      </c>
      <c r="AP261" s="231">
        <v>0</v>
      </c>
      <c r="AQ261" s="231">
        <v>0</v>
      </c>
      <c r="AR261" s="231">
        <v>0</v>
      </c>
      <c r="AS261" s="231">
        <v>0</v>
      </c>
      <c r="AT261" s="231">
        <v>0</v>
      </c>
      <c r="AU261" s="231">
        <v>0</v>
      </c>
      <c r="AV261" s="231">
        <v>0</v>
      </c>
      <c r="AW261" s="231">
        <v>0</v>
      </c>
      <c r="AX261" s="231">
        <v>0</v>
      </c>
    </row>
    <row r="262" spans="2:50" ht="89.25" x14ac:dyDescent="0.2">
      <c r="B262" s="155" t="s">
        <v>41</v>
      </c>
      <c r="C262" s="332" t="s">
        <v>42</v>
      </c>
      <c r="D262" s="162" t="s">
        <v>1362</v>
      </c>
      <c r="E262" s="75" t="s">
        <v>1363</v>
      </c>
      <c r="F262" s="333">
        <v>2017730010011</v>
      </c>
      <c r="G262" s="334" t="s">
        <v>1364</v>
      </c>
      <c r="H262" s="335" t="s">
        <v>644</v>
      </c>
      <c r="I262" s="70" t="s">
        <v>645</v>
      </c>
      <c r="J262" s="231">
        <v>1</v>
      </c>
      <c r="K262" s="155" t="s">
        <v>622</v>
      </c>
      <c r="L262" s="231">
        <v>10000</v>
      </c>
      <c r="M262" s="231">
        <v>0</v>
      </c>
      <c r="N262" s="231">
        <v>10000</v>
      </c>
      <c r="O262" s="231">
        <v>0</v>
      </c>
      <c r="P262" s="231">
        <v>0</v>
      </c>
      <c r="Q262" s="231">
        <v>0</v>
      </c>
      <c r="R262" s="231">
        <v>0</v>
      </c>
      <c r="S262" s="231">
        <v>0</v>
      </c>
      <c r="T262" s="231">
        <v>0</v>
      </c>
      <c r="U262" s="231">
        <v>0</v>
      </c>
      <c r="V262" s="231">
        <v>0</v>
      </c>
      <c r="W262" s="231">
        <v>0</v>
      </c>
      <c r="X262" s="231">
        <v>0</v>
      </c>
      <c r="Y262" s="231">
        <v>0</v>
      </c>
      <c r="Z262" s="231">
        <v>0</v>
      </c>
      <c r="AA262" s="231">
        <v>0</v>
      </c>
      <c r="AB262" s="231">
        <v>0</v>
      </c>
      <c r="AC262" s="231">
        <v>0</v>
      </c>
      <c r="AD262" s="336" t="s">
        <v>187</v>
      </c>
      <c r="AE262" s="336" t="s">
        <v>518</v>
      </c>
      <c r="AF262" s="336" t="s">
        <v>623</v>
      </c>
      <c r="AG262" s="231"/>
      <c r="AH262" s="231">
        <v>0</v>
      </c>
      <c r="AI262" s="231"/>
      <c r="AJ262" s="231">
        <v>0</v>
      </c>
      <c r="AK262" s="231">
        <v>0</v>
      </c>
      <c r="AL262" s="231">
        <v>0</v>
      </c>
      <c r="AM262" s="231">
        <v>0</v>
      </c>
      <c r="AN262" s="231">
        <v>0</v>
      </c>
      <c r="AO262" s="231">
        <v>0</v>
      </c>
      <c r="AP262" s="231">
        <v>0</v>
      </c>
      <c r="AQ262" s="231">
        <v>0</v>
      </c>
      <c r="AR262" s="231">
        <v>0</v>
      </c>
      <c r="AS262" s="231">
        <v>0</v>
      </c>
      <c r="AT262" s="231">
        <v>0</v>
      </c>
      <c r="AU262" s="231">
        <v>0</v>
      </c>
      <c r="AV262" s="231">
        <v>0</v>
      </c>
      <c r="AW262" s="231">
        <v>0</v>
      </c>
      <c r="AX262" s="231">
        <v>0</v>
      </c>
    </row>
    <row r="263" spans="2:50" ht="89.25" x14ac:dyDescent="0.2">
      <c r="B263" s="155" t="s">
        <v>41</v>
      </c>
      <c r="C263" s="332" t="s">
        <v>42</v>
      </c>
      <c r="D263" s="162" t="s">
        <v>1362</v>
      </c>
      <c r="E263" s="75" t="s">
        <v>1363</v>
      </c>
      <c r="F263" s="333">
        <v>2017730010011</v>
      </c>
      <c r="G263" s="334" t="s">
        <v>1364</v>
      </c>
      <c r="H263" s="335" t="s">
        <v>646</v>
      </c>
      <c r="I263" s="70" t="s">
        <v>647</v>
      </c>
      <c r="J263" s="231">
        <v>1</v>
      </c>
      <c r="K263" s="155" t="s">
        <v>622</v>
      </c>
      <c r="L263" s="231">
        <v>5000</v>
      </c>
      <c r="M263" s="231">
        <v>0</v>
      </c>
      <c r="N263" s="231">
        <v>5000</v>
      </c>
      <c r="O263" s="231">
        <v>0</v>
      </c>
      <c r="P263" s="231">
        <v>0</v>
      </c>
      <c r="Q263" s="231">
        <v>0</v>
      </c>
      <c r="R263" s="231">
        <v>0</v>
      </c>
      <c r="S263" s="231">
        <v>0</v>
      </c>
      <c r="T263" s="231">
        <v>0</v>
      </c>
      <c r="U263" s="231">
        <v>0</v>
      </c>
      <c r="V263" s="231">
        <v>0</v>
      </c>
      <c r="W263" s="231">
        <v>0</v>
      </c>
      <c r="X263" s="231">
        <v>0</v>
      </c>
      <c r="Y263" s="231">
        <v>0</v>
      </c>
      <c r="Z263" s="231">
        <v>0</v>
      </c>
      <c r="AA263" s="231">
        <v>0</v>
      </c>
      <c r="AB263" s="231">
        <v>0</v>
      </c>
      <c r="AC263" s="231">
        <v>0</v>
      </c>
      <c r="AD263" s="336" t="s">
        <v>187</v>
      </c>
      <c r="AE263" s="336" t="s">
        <v>518</v>
      </c>
      <c r="AF263" s="336" t="s">
        <v>623</v>
      </c>
      <c r="AG263" s="231">
        <v>5000</v>
      </c>
      <c r="AH263" s="231">
        <v>0</v>
      </c>
      <c r="AI263" s="231">
        <v>5000</v>
      </c>
      <c r="AJ263" s="231">
        <v>0</v>
      </c>
      <c r="AK263" s="231">
        <v>0</v>
      </c>
      <c r="AL263" s="231">
        <v>0</v>
      </c>
      <c r="AM263" s="231">
        <v>0</v>
      </c>
      <c r="AN263" s="231">
        <v>0</v>
      </c>
      <c r="AO263" s="231">
        <v>0</v>
      </c>
      <c r="AP263" s="231">
        <v>0</v>
      </c>
      <c r="AQ263" s="231">
        <v>0</v>
      </c>
      <c r="AR263" s="231">
        <v>0</v>
      </c>
      <c r="AS263" s="231">
        <v>0</v>
      </c>
      <c r="AT263" s="231">
        <v>0</v>
      </c>
      <c r="AU263" s="231">
        <v>0</v>
      </c>
      <c r="AV263" s="231">
        <v>0</v>
      </c>
      <c r="AW263" s="231">
        <v>0</v>
      </c>
      <c r="AX263" s="231">
        <v>0</v>
      </c>
    </row>
    <row r="264" spans="2:50" ht="89.25" x14ac:dyDescent="0.2">
      <c r="B264" s="155" t="s">
        <v>41</v>
      </c>
      <c r="C264" s="332" t="s">
        <v>42</v>
      </c>
      <c r="D264" s="162" t="s">
        <v>1362</v>
      </c>
      <c r="E264" s="75" t="s">
        <v>1363</v>
      </c>
      <c r="F264" s="333">
        <v>2017730010011</v>
      </c>
      <c r="G264" s="334" t="s">
        <v>1364</v>
      </c>
      <c r="H264" s="335" t="s">
        <v>648</v>
      </c>
      <c r="I264" s="70" t="s">
        <v>649</v>
      </c>
      <c r="J264" s="231">
        <v>1</v>
      </c>
      <c r="K264" s="155" t="s">
        <v>622</v>
      </c>
      <c r="L264" s="231">
        <v>13000</v>
      </c>
      <c r="M264" s="231">
        <v>0</v>
      </c>
      <c r="N264" s="231">
        <v>13000</v>
      </c>
      <c r="O264" s="231">
        <v>0</v>
      </c>
      <c r="P264" s="231">
        <v>0</v>
      </c>
      <c r="Q264" s="231">
        <v>0</v>
      </c>
      <c r="R264" s="231">
        <v>0</v>
      </c>
      <c r="S264" s="231">
        <v>0</v>
      </c>
      <c r="T264" s="231">
        <v>0</v>
      </c>
      <c r="U264" s="231">
        <v>0</v>
      </c>
      <c r="V264" s="231">
        <v>0</v>
      </c>
      <c r="W264" s="231">
        <v>0</v>
      </c>
      <c r="X264" s="231">
        <v>0</v>
      </c>
      <c r="Y264" s="231">
        <v>0</v>
      </c>
      <c r="Z264" s="231">
        <v>0</v>
      </c>
      <c r="AA264" s="231">
        <v>0</v>
      </c>
      <c r="AB264" s="231">
        <v>0</v>
      </c>
      <c r="AC264" s="231">
        <v>0</v>
      </c>
      <c r="AD264" s="336" t="s">
        <v>187</v>
      </c>
      <c r="AE264" s="336" t="s">
        <v>518</v>
      </c>
      <c r="AF264" s="336" t="s">
        <v>623</v>
      </c>
      <c r="AG264" s="231">
        <v>12200</v>
      </c>
      <c r="AH264" s="231">
        <v>0</v>
      </c>
      <c r="AI264" s="231">
        <v>12200</v>
      </c>
      <c r="AJ264" s="231">
        <v>0</v>
      </c>
      <c r="AK264" s="231">
        <v>0</v>
      </c>
      <c r="AL264" s="231">
        <v>0</v>
      </c>
      <c r="AM264" s="231">
        <v>0</v>
      </c>
      <c r="AN264" s="231">
        <v>0</v>
      </c>
      <c r="AO264" s="231">
        <v>0</v>
      </c>
      <c r="AP264" s="231">
        <v>0</v>
      </c>
      <c r="AQ264" s="231">
        <v>0</v>
      </c>
      <c r="AR264" s="231">
        <v>0</v>
      </c>
      <c r="AS264" s="231">
        <v>0</v>
      </c>
      <c r="AT264" s="231">
        <v>0</v>
      </c>
      <c r="AU264" s="231">
        <v>0</v>
      </c>
      <c r="AV264" s="231">
        <v>0</v>
      </c>
      <c r="AW264" s="231">
        <v>0</v>
      </c>
      <c r="AX264" s="231">
        <v>0</v>
      </c>
    </row>
    <row r="265" spans="2:50" ht="89.25" x14ac:dyDescent="0.2">
      <c r="B265" s="155"/>
      <c r="C265" s="332" t="s">
        <v>42</v>
      </c>
      <c r="D265" s="162" t="s">
        <v>1291</v>
      </c>
      <c r="E265" s="75" t="s">
        <v>1292</v>
      </c>
      <c r="F265" s="333">
        <v>2017730010018</v>
      </c>
      <c r="G265" s="334" t="s">
        <v>1293</v>
      </c>
      <c r="H265" s="335" t="s">
        <v>650</v>
      </c>
      <c r="I265" s="70" t="s">
        <v>651</v>
      </c>
      <c r="J265" s="231">
        <v>1</v>
      </c>
      <c r="K265" s="155" t="s">
        <v>622</v>
      </c>
      <c r="L265" s="231">
        <v>20000</v>
      </c>
      <c r="M265" s="231">
        <v>0</v>
      </c>
      <c r="N265" s="231">
        <v>20000</v>
      </c>
      <c r="O265" s="231">
        <v>0</v>
      </c>
      <c r="P265" s="231">
        <v>0</v>
      </c>
      <c r="Q265" s="231">
        <v>0</v>
      </c>
      <c r="R265" s="231">
        <v>0</v>
      </c>
      <c r="S265" s="231">
        <v>0</v>
      </c>
      <c r="T265" s="231">
        <v>0</v>
      </c>
      <c r="U265" s="231">
        <v>0</v>
      </c>
      <c r="V265" s="231">
        <v>0</v>
      </c>
      <c r="W265" s="231">
        <v>0</v>
      </c>
      <c r="X265" s="231">
        <v>0</v>
      </c>
      <c r="Y265" s="231">
        <v>0</v>
      </c>
      <c r="Z265" s="231">
        <v>0</v>
      </c>
      <c r="AA265" s="231">
        <v>0</v>
      </c>
      <c r="AB265" s="231">
        <v>0</v>
      </c>
      <c r="AC265" s="231">
        <v>0</v>
      </c>
      <c r="AD265" s="336" t="s">
        <v>187</v>
      </c>
      <c r="AE265" s="336" t="s">
        <v>518</v>
      </c>
      <c r="AF265" s="336"/>
      <c r="AG265" s="231">
        <v>15200</v>
      </c>
      <c r="AH265" s="231">
        <v>0</v>
      </c>
      <c r="AI265" s="231">
        <v>15200</v>
      </c>
      <c r="AJ265" s="231">
        <v>0</v>
      </c>
      <c r="AK265" s="231">
        <v>0</v>
      </c>
      <c r="AL265" s="231">
        <v>0</v>
      </c>
      <c r="AM265" s="231">
        <v>0</v>
      </c>
      <c r="AN265" s="231">
        <v>0</v>
      </c>
      <c r="AO265" s="231">
        <v>0</v>
      </c>
      <c r="AP265" s="231">
        <v>0</v>
      </c>
      <c r="AQ265" s="231">
        <v>0</v>
      </c>
      <c r="AR265" s="231">
        <v>0</v>
      </c>
      <c r="AS265" s="231">
        <v>0</v>
      </c>
      <c r="AT265" s="231">
        <v>0</v>
      </c>
      <c r="AU265" s="231">
        <v>0</v>
      </c>
      <c r="AV265" s="231">
        <v>0</v>
      </c>
      <c r="AW265" s="231">
        <v>0</v>
      </c>
      <c r="AX265" s="231">
        <v>0</v>
      </c>
    </row>
    <row r="266" spans="2:50" ht="89.25" x14ac:dyDescent="0.2">
      <c r="B266" s="155"/>
      <c r="C266" s="332" t="s">
        <v>42</v>
      </c>
      <c r="D266" s="162" t="s">
        <v>1291</v>
      </c>
      <c r="E266" s="75" t="s">
        <v>1292</v>
      </c>
      <c r="F266" s="333">
        <v>2017730010018</v>
      </c>
      <c r="G266" s="334" t="s">
        <v>1293</v>
      </c>
      <c r="H266" s="335" t="s">
        <v>652</v>
      </c>
      <c r="I266" s="70" t="s">
        <v>653</v>
      </c>
      <c r="J266" s="231">
        <v>1</v>
      </c>
      <c r="K266" s="155" t="s">
        <v>622</v>
      </c>
      <c r="L266" s="231">
        <v>130000</v>
      </c>
      <c r="M266" s="231">
        <v>0</v>
      </c>
      <c r="N266" s="231">
        <v>130000</v>
      </c>
      <c r="O266" s="231">
        <v>0</v>
      </c>
      <c r="P266" s="231">
        <v>0</v>
      </c>
      <c r="Q266" s="231">
        <v>0</v>
      </c>
      <c r="R266" s="231">
        <v>0</v>
      </c>
      <c r="S266" s="231">
        <v>0</v>
      </c>
      <c r="T266" s="231">
        <v>0</v>
      </c>
      <c r="U266" s="231">
        <v>0</v>
      </c>
      <c r="V266" s="231">
        <v>0</v>
      </c>
      <c r="W266" s="231">
        <v>0</v>
      </c>
      <c r="X266" s="231">
        <v>0</v>
      </c>
      <c r="Y266" s="231">
        <v>0</v>
      </c>
      <c r="Z266" s="231">
        <v>0</v>
      </c>
      <c r="AA266" s="231">
        <v>0</v>
      </c>
      <c r="AB266" s="231">
        <v>0</v>
      </c>
      <c r="AC266" s="231">
        <v>0</v>
      </c>
      <c r="AD266" s="336" t="s">
        <v>187</v>
      </c>
      <c r="AE266" s="336" t="s">
        <v>518</v>
      </c>
      <c r="AF266" s="336" t="s">
        <v>654</v>
      </c>
      <c r="AG266" s="231">
        <v>119515</v>
      </c>
      <c r="AH266" s="231">
        <v>0</v>
      </c>
      <c r="AI266" s="231">
        <v>119515</v>
      </c>
      <c r="AJ266" s="231">
        <v>0</v>
      </c>
      <c r="AK266" s="231">
        <v>0</v>
      </c>
      <c r="AL266" s="231">
        <v>0</v>
      </c>
      <c r="AM266" s="231">
        <v>0</v>
      </c>
      <c r="AN266" s="231">
        <v>0</v>
      </c>
      <c r="AO266" s="231">
        <v>0</v>
      </c>
      <c r="AP266" s="231">
        <v>0</v>
      </c>
      <c r="AQ266" s="231">
        <v>0</v>
      </c>
      <c r="AR266" s="231">
        <v>0</v>
      </c>
      <c r="AS266" s="231">
        <v>0</v>
      </c>
      <c r="AT266" s="231">
        <v>0</v>
      </c>
      <c r="AU266" s="231">
        <v>0</v>
      </c>
      <c r="AV266" s="231">
        <v>0</v>
      </c>
      <c r="AW266" s="231">
        <v>0</v>
      </c>
      <c r="AX266" s="231">
        <v>0</v>
      </c>
    </row>
    <row r="267" spans="2:50" ht="89.25" x14ac:dyDescent="0.2">
      <c r="B267" s="155"/>
      <c r="C267" s="332" t="s">
        <v>42</v>
      </c>
      <c r="D267" s="162" t="s">
        <v>1291</v>
      </c>
      <c r="E267" s="75" t="s">
        <v>1292</v>
      </c>
      <c r="F267" s="333">
        <v>2017730010018</v>
      </c>
      <c r="G267" s="334" t="s">
        <v>1293</v>
      </c>
      <c r="H267" s="335" t="s">
        <v>655</v>
      </c>
      <c r="I267" s="70" t="s">
        <v>656</v>
      </c>
      <c r="J267" s="231">
        <v>15</v>
      </c>
      <c r="K267" s="155" t="s">
        <v>622</v>
      </c>
      <c r="L267" s="231">
        <v>45000</v>
      </c>
      <c r="M267" s="231">
        <v>0</v>
      </c>
      <c r="N267" s="231">
        <v>45000</v>
      </c>
      <c r="O267" s="231">
        <v>0</v>
      </c>
      <c r="P267" s="231">
        <v>0</v>
      </c>
      <c r="Q267" s="231">
        <v>0</v>
      </c>
      <c r="R267" s="231">
        <v>0</v>
      </c>
      <c r="S267" s="231">
        <v>0</v>
      </c>
      <c r="T267" s="231">
        <v>0</v>
      </c>
      <c r="U267" s="231">
        <v>0</v>
      </c>
      <c r="V267" s="231">
        <v>0</v>
      </c>
      <c r="W267" s="231">
        <v>0</v>
      </c>
      <c r="X267" s="231">
        <v>0</v>
      </c>
      <c r="Y267" s="231">
        <v>0</v>
      </c>
      <c r="Z267" s="231">
        <v>0</v>
      </c>
      <c r="AA267" s="231">
        <v>0</v>
      </c>
      <c r="AB267" s="231">
        <v>0</v>
      </c>
      <c r="AC267" s="231">
        <v>0</v>
      </c>
      <c r="AD267" s="336" t="s">
        <v>187</v>
      </c>
      <c r="AE267" s="336" t="s">
        <v>518</v>
      </c>
      <c r="AF267" s="336" t="s">
        <v>654</v>
      </c>
      <c r="AG267" s="231">
        <v>0</v>
      </c>
      <c r="AH267" s="231">
        <v>0</v>
      </c>
      <c r="AI267" s="231">
        <v>0</v>
      </c>
      <c r="AJ267" s="231">
        <v>0</v>
      </c>
      <c r="AK267" s="231">
        <v>0</v>
      </c>
      <c r="AL267" s="231">
        <v>0</v>
      </c>
      <c r="AM267" s="231">
        <v>0</v>
      </c>
      <c r="AN267" s="231">
        <v>0</v>
      </c>
      <c r="AO267" s="231">
        <v>0</v>
      </c>
      <c r="AP267" s="231">
        <v>0</v>
      </c>
      <c r="AQ267" s="231">
        <v>0</v>
      </c>
      <c r="AR267" s="231">
        <v>0</v>
      </c>
      <c r="AS267" s="231">
        <v>0</v>
      </c>
      <c r="AT267" s="231">
        <v>0</v>
      </c>
      <c r="AU267" s="231">
        <v>0</v>
      </c>
      <c r="AV267" s="231">
        <v>0</v>
      </c>
      <c r="AW267" s="231">
        <v>0</v>
      </c>
      <c r="AX267" s="231">
        <v>0</v>
      </c>
    </row>
    <row r="268" spans="2:50" ht="89.25" x14ac:dyDescent="0.2">
      <c r="B268" s="155"/>
      <c r="C268" s="332" t="s">
        <v>42</v>
      </c>
      <c r="D268" s="162" t="s">
        <v>1291</v>
      </c>
      <c r="E268" s="75" t="s">
        <v>1292</v>
      </c>
      <c r="F268" s="333">
        <v>2017730010018</v>
      </c>
      <c r="G268" s="334" t="s">
        <v>1293</v>
      </c>
      <c r="H268" s="335" t="s">
        <v>657</v>
      </c>
      <c r="I268" s="70" t="s">
        <v>658</v>
      </c>
      <c r="J268" s="231">
        <v>4</v>
      </c>
      <c r="K268" s="155" t="s">
        <v>622</v>
      </c>
      <c r="L268" s="231">
        <v>50000</v>
      </c>
      <c r="M268" s="231">
        <v>0</v>
      </c>
      <c r="N268" s="231">
        <v>50000</v>
      </c>
      <c r="O268" s="231">
        <v>0</v>
      </c>
      <c r="P268" s="231">
        <v>0</v>
      </c>
      <c r="Q268" s="231">
        <v>0</v>
      </c>
      <c r="R268" s="231">
        <v>0</v>
      </c>
      <c r="S268" s="231">
        <v>0</v>
      </c>
      <c r="T268" s="231">
        <v>0</v>
      </c>
      <c r="U268" s="231">
        <v>0</v>
      </c>
      <c r="V268" s="231">
        <v>0</v>
      </c>
      <c r="W268" s="231">
        <v>0</v>
      </c>
      <c r="X268" s="231">
        <v>0</v>
      </c>
      <c r="Y268" s="231">
        <v>0</v>
      </c>
      <c r="Z268" s="231">
        <v>0</v>
      </c>
      <c r="AA268" s="231">
        <v>0</v>
      </c>
      <c r="AB268" s="231">
        <v>0</v>
      </c>
      <c r="AC268" s="231">
        <v>0</v>
      </c>
      <c r="AD268" s="336" t="s">
        <v>187</v>
      </c>
      <c r="AE268" s="336" t="s">
        <v>518</v>
      </c>
      <c r="AF268" s="336" t="s">
        <v>654</v>
      </c>
      <c r="AG268" s="231">
        <v>32300</v>
      </c>
      <c r="AH268" s="231">
        <v>0</v>
      </c>
      <c r="AI268" s="231">
        <v>32300</v>
      </c>
      <c r="AJ268" s="231">
        <v>0</v>
      </c>
      <c r="AK268" s="231">
        <v>0</v>
      </c>
      <c r="AL268" s="231">
        <v>0</v>
      </c>
      <c r="AM268" s="231">
        <v>0</v>
      </c>
      <c r="AN268" s="231">
        <v>0</v>
      </c>
      <c r="AO268" s="231">
        <v>0</v>
      </c>
      <c r="AP268" s="231">
        <v>0</v>
      </c>
      <c r="AQ268" s="231">
        <v>0</v>
      </c>
      <c r="AR268" s="231">
        <v>0</v>
      </c>
      <c r="AS268" s="231">
        <v>0</v>
      </c>
      <c r="AT268" s="231">
        <v>0</v>
      </c>
      <c r="AU268" s="231">
        <v>0</v>
      </c>
      <c r="AV268" s="231">
        <v>0</v>
      </c>
      <c r="AW268" s="231">
        <v>0</v>
      </c>
      <c r="AX268" s="231">
        <v>0</v>
      </c>
    </row>
    <row r="269" spans="2:50" ht="89.25" x14ac:dyDescent="0.2">
      <c r="B269" s="155"/>
      <c r="C269" s="332" t="s">
        <v>42</v>
      </c>
      <c r="D269" s="162" t="s">
        <v>1291</v>
      </c>
      <c r="E269" s="75" t="s">
        <v>1292</v>
      </c>
      <c r="F269" s="333">
        <v>2017730010018</v>
      </c>
      <c r="G269" s="334" t="s">
        <v>1293</v>
      </c>
      <c r="H269" s="335" t="s">
        <v>659</v>
      </c>
      <c r="I269" s="70" t="s">
        <v>660</v>
      </c>
      <c r="J269" s="231">
        <v>1</v>
      </c>
      <c r="K269" s="155" t="s">
        <v>622</v>
      </c>
      <c r="L269" s="231">
        <v>12000</v>
      </c>
      <c r="M269" s="231">
        <v>0</v>
      </c>
      <c r="N269" s="231">
        <v>12000</v>
      </c>
      <c r="O269" s="231">
        <v>0</v>
      </c>
      <c r="P269" s="231">
        <v>0</v>
      </c>
      <c r="Q269" s="231">
        <v>0</v>
      </c>
      <c r="R269" s="231">
        <v>0</v>
      </c>
      <c r="S269" s="231">
        <v>0</v>
      </c>
      <c r="T269" s="231">
        <v>0</v>
      </c>
      <c r="U269" s="231">
        <v>0</v>
      </c>
      <c r="V269" s="231">
        <v>0</v>
      </c>
      <c r="W269" s="231">
        <v>0</v>
      </c>
      <c r="X269" s="231">
        <v>0</v>
      </c>
      <c r="Y269" s="231">
        <v>0</v>
      </c>
      <c r="Z269" s="231">
        <v>0</v>
      </c>
      <c r="AA269" s="231">
        <v>0</v>
      </c>
      <c r="AB269" s="231">
        <v>0</v>
      </c>
      <c r="AC269" s="231">
        <v>0</v>
      </c>
      <c r="AD269" s="336" t="s">
        <v>187</v>
      </c>
      <c r="AE269" s="336" t="s">
        <v>518</v>
      </c>
      <c r="AF269" s="336" t="s">
        <v>654</v>
      </c>
      <c r="AG269" s="231">
        <v>9000</v>
      </c>
      <c r="AH269" s="231">
        <v>0</v>
      </c>
      <c r="AI269" s="231">
        <v>9000</v>
      </c>
      <c r="AJ269" s="231">
        <v>0</v>
      </c>
      <c r="AK269" s="231">
        <v>0</v>
      </c>
      <c r="AL269" s="231">
        <v>0</v>
      </c>
      <c r="AM269" s="231">
        <v>0</v>
      </c>
      <c r="AN269" s="231">
        <v>0</v>
      </c>
      <c r="AO269" s="231">
        <v>0</v>
      </c>
      <c r="AP269" s="231">
        <v>0</v>
      </c>
      <c r="AQ269" s="231">
        <v>0</v>
      </c>
      <c r="AR269" s="231">
        <v>0</v>
      </c>
      <c r="AS269" s="231">
        <v>0</v>
      </c>
      <c r="AT269" s="231">
        <v>0</v>
      </c>
      <c r="AU269" s="231">
        <v>0</v>
      </c>
      <c r="AV269" s="231">
        <v>0</v>
      </c>
      <c r="AW269" s="231">
        <v>0</v>
      </c>
      <c r="AX269" s="231">
        <v>0</v>
      </c>
    </row>
    <row r="270" spans="2:50" ht="127.5" x14ac:dyDescent="0.2">
      <c r="B270" s="155"/>
      <c r="C270" s="332" t="s">
        <v>42</v>
      </c>
      <c r="D270" s="162" t="s">
        <v>1294</v>
      </c>
      <c r="E270" s="75" t="s">
        <v>1295</v>
      </c>
      <c r="F270" s="333">
        <v>2017730010017</v>
      </c>
      <c r="G270" s="334" t="s">
        <v>1296</v>
      </c>
      <c r="H270" s="335" t="s">
        <v>661</v>
      </c>
      <c r="I270" s="70" t="s">
        <v>662</v>
      </c>
      <c r="J270" s="231">
        <v>1</v>
      </c>
      <c r="K270" s="155" t="s">
        <v>622</v>
      </c>
      <c r="L270" s="231">
        <v>200000</v>
      </c>
      <c r="M270" s="231">
        <v>0</v>
      </c>
      <c r="N270" s="231">
        <v>0</v>
      </c>
      <c r="O270" s="231">
        <v>0</v>
      </c>
      <c r="P270" s="231">
        <v>0</v>
      </c>
      <c r="Q270" s="231">
        <v>0</v>
      </c>
      <c r="R270" s="231">
        <v>0</v>
      </c>
      <c r="S270" s="231">
        <v>0</v>
      </c>
      <c r="T270" s="231">
        <v>0</v>
      </c>
      <c r="U270" s="231">
        <v>0</v>
      </c>
      <c r="V270" s="231">
        <v>0</v>
      </c>
      <c r="W270" s="231">
        <v>0</v>
      </c>
      <c r="X270" s="231">
        <v>0</v>
      </c>
      <c r="Y270" s="231">
        <v>0</v>
      </c>
      <c r="Z270" s="231">
        <v>0</v>
      </c>
      <c r="AA270" s="231">
        <v>0</v>
      </c>
      <c r="AB270" s="231">
        <v>0</v>
      </c>
      <c r="AC270" s="231">
        <v>200000</v>
      </c>
      <c r="AD270" s="336" t="s">
        <v>187</v>
      </c>
      <c r="AE270" s="336" t="s">
        <v>518</v>
      </c>
      <c r="AF270" s="336" t="s">
        <v>663</v>
      </c>
      <c r="AG270" s="231">
        <v>128800</v>
      </c>
      <c r="AH270" s="231">
        <v>0</v>
      </c>
      <c r="AI270" s="231">
        <v>0</v>
      </c>
      <c r="AJ270" s="231">
        <v>0</v>
      </c>
      <c r="AK270" s="231">
        <v>0</v>
      </c>
      <c r="AL270" s="231">
        <v>0</v>
      </c>
      <c r="AM270" s="231">
        <v>0</v>
      </c>
      <c r="AN270" s="231">
        <v>0</v>
      </c>
      <c r="AO270" s="231">
        <v>0</v>
      </c>
      <c r="AP270" s="231">
        <v>0</v>
      </c>
      <c r="AQ270" s="231">
        <v>0</v>
      </c>
      <c r="AR270" s="231">
        <v>0</v>
      </c>
      <c r="AS270" s="231">
        <v>0</v>
      </c>
      <c r="AT270" s="231">
        <v>0</v>
      </c>
      <c r="AU270" s="231">
        <v>0</v>
      </c>
      <c r="AV270" s="231">
        <v>0</v>
      </c>
      <c r="AW270" s="231">
        <v>0</v>
      </c>
      <c r="AX270" s="231">
        <v>128800</v>
      </c>
    </row>
    <row r="271" spans="2:50" ht="127.5" x14ac:dyDescent="0.2">
      <c r="B271" s="155"/>
      <c r="C271" s="332" t="s">
        <v>42</v>
      </c>
      <c r="D271" s="162" t="s">
        <v>1294</v>
      </c>
      <c r="E271" s="75" t="s">
        <v>1295</v>
      </c>
      <c r="F271" s="333">
        <v>2017730010017</v>
      </c>
      <c r="G271" s="334" t="s">
        <v>1296</v>
      </c>
      <c r="H271" s="335" t="s">
        <v>664</v>
      </c>
      <c r="I271" s="70" t="s">
        <v>665</v>
      </c>
      <c r="J271" s="231">
        <v>1800</v>
      </c>
      <c r="K271" s="155" t="s">
        <v>622</v>
      </c>
      <c r="L271" s="231">
        <v>50000</v>
      </c>
      <c r="M271" s="231">
        <v>0</v>
      </c>
      <c r="N271" s="231">
        <v>0</v>
      </c>
      <c r="O271" s="231">
        <v>0</v>
      </c>
      <c r="P271" s="231">
        <v>0</v>
      </c>
      <c r="Q271" s="231">
        <v>0</v>
      </c>
      <c r="R271" s="231">
        <v>0</v>
      </c>
      <c r="S271" s="231">
        <v>0</v>
      </c>
      <c r="T271" s="231">
        <v>0</v>
      </c>
      <c r="U271" s="231">
        <v>0</v>
      </c>
      <c r="V271" s="231">
        <v>0</v>
      </c>
      <c r="W271" s="231">
        <v>0</v>
      </c>
      <c r="X271" s="231">
        <v>0</v>
      </c>
      <c r="Y271" s="231">
        <v>0</v>
      </c>
      <c r="Z271" s="231">
        <v>0</v>
      </c>
      <c r="AA271" s="231">
        <v>0</v>
      </c>
      <c r="AB271" s="231">
        <v>0</v>
      </c>
      <c r="AC271" s="231">
        <v>50000</v>
      </c>
      <c r="AD271" s="336" t="s">
        <v>187</v>
      </c>
      <c r="AE271" s="336" t="s">
        <v>518</v>
      </c>
      <c r="AF271" s="336" t="s">
        <v>663</v>
      </c>
      <c r="AG271" s="231">
        <v>41600</v>
      </c>
      <c r="AH271" s="231">
        <v>0</v>
      </c>
      <c r="AI271" s="231">
        <v>0</v>
      </c>
      <c r="AJ271" s="231">
        <v>0</v>
      </c>
      <c r="AK271" s="231">
        <v>0</v>
      </c>
      <c r="AL271" s="231">
        <v>0</v>
      </c>
      <c r="AM271" s="231">
        <v>0</v>
      </c>
      <c r="AN271" s="231">
        <v>0</v>
      </c>
      <c r="AO271" s="231">
        <v>0</v>
      </c>
      <c r="AP271" s="231">
        <v>0</v>
      </c>
      <c r="AQ271" s="231">
        <v>0</v>
      </c>
      <c r="AR271" s="231">
        <v>0</v>
      </c>
      <c r="AS271" s="231">
        <v>0</v>
      </c>
      <c r="AT271" s="231">
        <v>0</v>
      </c>
      <c r="AU271" s="231">
        <v>0</v>
      </c>
      <c r="AV271" s="231">
        <v>0</v>
      </c>
      <c r="AW271" s="231">
        <v>0</v>
      </c>
      <c r="AX271" s="231">
        <v>41600</v>
      </c>
    </row>
    <row r="272" spans="2:50" ht="127.5" x14ac:dyDescent="0.2">
      <c r="B272" s="155"/>
      <c r="C272" s="332" t="s">
        <v>42</v>
      </c>
      <c r="D272" s="162" t="s">
        <v>1294</v>
      </c>
      <c r="E272" s="75" t="s">
        <v>1295</v>
      </c>
      <c r="F272" s="333">
        <v>2017730010017</v>
      </c>
      <c r="G272" s="334" t="s">
        <v>1296</v>
      </c>
      <c r="H272" s="335" t="s">
        <v>666</v>
      </c>
      <c r="I272" s="70" t="s">
        <v>667</v>
      </c>
      <c r="J272" s="231">
        <v>4000</v>
      </c>
      <c r="K272" s="155" t="s">
        <v>622</v>
      </c>
      <c r="L272" s="231">
        <v>200000</v>
      </c>
      <c r="M272" s="231">
        <v>0</v>
      </c>
      <c r="N272" s="231">
        <v>0</v>
      </c>
      <c r="O272" s="231">
        <v>0</v>
      </c>
      <c r="P272" s="231">
        <v>0</v>
      </c>
      <c r="Q272" s="231">
        <v>0</v>
      </c>
      <c r="R272" s="231">
        <v>0</v>
      </c>
      <c r="S272" s="231">
        <v>0</v>
      </c>
      <c r="T272" s="231">
        <v>0</v>
      </c>
      <c r="U272" s="231">
        <v>0</v>
      </c>
      <c r="V272" s="231">
        <v>0</v>
      </c>
      <c r="W272" s="231">
        <v>0</v>
      </c>
      <c r="X272" s="231">
        <v>0</v>
      </c>
      <c r="Y272" s="231">
        <v>0</v>
      </c>
      <c r="Z272" s="231">
        <v>0</v>
      </c>
      <c r="AA272" s="231">
        <v>0</v>
      </c>
      <c r="AB272" s="231">
        <v>0</v>
      </c>
      <c r="AC272" s="231">
        <v>200000</v>
      </c>
      <c r="AD272" s="336" t="s">
        <v>187</v>
      </c>
      <c r="AE272" s="336" t="s">
        <v>518</v>
      </c>
      <c r="AF272" s="336" t="s">
        <v>663</v>
      </c>
      <c r="AG272" s="231">
        <v>97058</v>
      </c>
      <c r="AH272" s="231">
        <v>0</v>
      </c>
      <c r="AI272" s="231">
        <v>0</v>
      </c>
      <c r="AJ272" s="231">
        <v>0</v>
      </c>
      <c r="AK272" s="231">
        <v>0</v>
      </c>
      <c r="AL272" s="231">
        <v>0</v>
      </c>
      <c r="AM272" s="231">
        <v>0</v>
      </c>
      <c r="AN272" s="231">
        <v>0</v>
      </c>
      <c r="AO272" s="231">
        <v>0</v>
      </c>
      <c r="AP272" s="231">
        <v>0</v>
      </c>
      <c r="AQ272" s="231">
        <v>0</v>
      </c>
      <c r="AR272" s="231">
        <v>0</v>
      </c>
      <c r="AS272" s="231">
        <v>0</v>
      </c>
      <c r="AT272" s="231">
        <v>0</v>
      </c>
      <c r="AU272" s="231">
        <v>0</v>
      </c>
      <c r="AV272" s="231">
        <v>0</v>
      </c>
      <c r="AW272" s="231">
        <v>0</v>
      </c>
      <c r="AX272" s="231">
        <v>97058</v>
      </c>
    </row>
    <row r="273" spans="2:50" ht="127.5" x14ac:dyDescent="0.2">
      <c r="B273" s="155"/>
      <c r="C273" s="332" t="s">
        <v>42</v>
      </c>
      <c r="D273" s="162" t="s">
        <v>1294</v>
      </c>
      <c r="E273" s="75" t="s">
        <v>1295</v>
      </c>
      <c r="F273" s="333">
        <v>2017730010017</v>
      </c>
      <c r="G273" s="334" t="s">
        <v>1296</v>
      </c>
      <c r="H273" s="335" t="s">
        <v>668</v>
      </c>
      <c r="I273" s="70" t="s">
        <v>669</v>
      </c>
      <c r="J273" s="231">
        <v>1</v>
      </c>
      <c r="K273" s="155" t="s">
        <v>622</v>
      </c>
      <c r="L273" s="231">
        <v>30000</v>
      </c>
      <c r="M273" s="231">
        <v>0</v>
      </c>
      <c r="N273" s="231">
        <v>0</v>
      </c>
      <c r="O273" s="231">
        <v>0</v>
      </c>
      <c r="P273" s="231">
        <v>0</v>
      </c>
      <c r="Q273" s="231">
        <v>0</v>
      </c>
      <c r="R273" s="231">
        <v>0</v>
      </c>
      <c r="S273" s="231">
        <v>0</v>
      </c>
      <c r="T273" s="231">
        <v>0</v>
      </c>
      <c r="U273" s="231">
        <v>0</v>
      </c>
      <c r="V273" s="231">
        <v>0</v>
      </c>
      <c r="W273" s="231">
        <v>0</v>
      </c>
      <c r="X273" s="231">
        <v>0</v>
      </c>
      <c r="Y273" s="231">
        <v>0</v>
      </c>
      <c r="Z273" s="231">
        <v>0</v>
      </c>
      <c r="AA273" s="231">
        <v>0</v>
      </c>
      <c r="AB273" s="231">
        <v>0</v>
      </c>
      <c r="AC273" s="231">
        <v>30000</v>
      </c>
      <c r="AD273" s="336" t="s">
        <v>187</v>
      </c>
      <c r="AE273" s="336" t="s">
        <v>518</v>
      </c>
      <c r="AF273" s="336" t="s">
        <v>663</v>
      </c>
      <c r="AG273" s="231">
        <v>29700</v>
      </c>
      <c r="AH273" s="231">
        <v>0</v>
      </c>
      <c r="AI273" s="231">
        <v>0</v>
      </c>
      <c r="AJ273" s="231">
        <v>0</v>
      </c>
      <c r="AK273" s="231">
        <v>0</v>
      </c>
      <c r="AL273" s="231">
        <v>0</v>
      </c>
      <c r="AM273" s="231">
        <v>0</v>
      </c>
      <c r="AN273" s="231">
        <v>0</v>
      </c>
      <c r="AO273" s="231">
        <v>0</v>
      </c>
      <c r="AP273" s="231">
        <v>0</v>
      </c>
      <c r="AQ273" s="231">
        <v>0</v>
      </c>
      <c r="AR273" s="231">
        <v>0</v>
      </c>
      <c r="AS273" s="231">
        <v>0</v>
      </c>
      <c r="AT273" s="231">
        <v>0</v>
      </c>
      <c r="AU273" s="231">
        <v>0</v>
      </c>
      <c r="AV273" s="231">
        <v>0</v>
      </c>
      <c r="AW273" s="231">
        <v>0</v>
      </c>
      <c r="AX273" s="231">
        <v>29700</v>
      </c>
    </row>
    <row r="274" spans="2:50" ht="127.5" x14ac:dyDescent="0.2">
      <c r="B274" s="155"/>
      <c r="C274" s="332" t="s">
        <v>42</v>
      </c>
      <c r="D274" s="162" t="s">
        <v>1294</v>
      </c>
      <c r="E274" s="75" t="s">
        <v>1295</v>
      </c>
      <c r="F274" s="333">
        <v>2017730010017</v>
      </c>
      <c r="G274" s="334" t="s">
        <v>1296</v>
      </c>
      <c r="H274" s="335" t="s">
        <v>670</v>
      </c>
      <c r="I274" s="70" t="s">
        <v>671</v>
      </c>
      <c r="J274" s="231">
        <v>1000</v>
      </c>
      <c r="K274" s="155" t="s">
        <v>622</v>
      </c>
      <c r="L274" s="231">
        <v>250000</v>
      </c>
      <c r="M274" s="231">
        <v>0</v>
      </c>
      <c r="N274" s="231">
        <v>0</v>
      </c>
      <c r="O274" s="231">
        <v>0</v>
      </c>
      <c r="P274" s="231">
        <v>0</v>
      </c>
      <c r="Q274" s="231">
        <v>0</v>
      </c>
      <c r="R274" s="231">
        <v>0</v>
      </c>
      <c r="S274" s="231">
        <v>0</v>
      </c>
      <c r="T274" s="231">
        <v>0</v>
      </c>
      <c r="U274" s="231">
        <v>0</v>
      </c>
      <c r="V274" s="231">
        <v>0</v>
      </c>
      <c r="W274" s="231">
        <v>0</v>
      </c>
      <c r="X274" s="231">
        <v>0</v>
      </c>
      <c r="Y274" s="231">
        <v>0</v>
      </c>
      <c r="Z274" s="231">
        <v>0</v>
      </c>
      <c r="AA274" s="231">
        <v>0</v>
      </c>
      <c r="AB274" s="231">
        <v>0</v>
      </c>
      <c r="AC274" s="231">
        <v>250000</v>
      </c>
      <c r="AD274" s="336" t="s">
        <v>187</v>
      </c>
      <c r="AE274" s="336" t="s">
        <v>518</v>
      </c>
      <c r="AF274" s="336" t="s">
        <v>663</v>
      </c>
      <c r="AG274" s="231">
        <v>222120</v>
      </c>
      <c r="AH274" s="231">
        <v>0</v>
      </c>
      <c r="AI274" s="231">
        <v>0</v>
      </c>
      <c r="AJ274" s="231">
        <v>0</v>
      </c>
      <c r="AK274" s="231">
        <v>0</v>
      </c>
      <c r="AL274" s="231">
        <v>0</v>
      </c>
      <c r="AM274" s="231">
        <v>0</v>
      </c>
      <c r="AN274" s="231">
        <v>0</v>
      </c>
      <c r="AO274" s="231">
        <v>0</v>
      </c>
      <c r="AP274" s="231">
        <v>0</v>
      </c>
      <c r="AQ274" s="231">
        <v>0</v>
      </c>
      <c r="AR274" s="231">
        <v>0</v>
      </c>
      <c r="AS274" s="231">
        <v>0</v>
      </c>
      <c r="AT274" s="231">
        <v>0</v>
      </c>
      <c r="AU274" s="231">
        <v>0</v>
      </c>
      <c r="AV274" s="231">
        <v>0</v>
      </c>
      <c r="AW274" s="231">
        <v>0</v>
      </c>
      <c r="AX274" s="231">
        <v>222120</v>
      </c>
    </row>
    <row r="275" spans="2:50" ht="127.5" x14ac:dyDescent="0.2">
      <c r="B275" s="155"/>
      <c r="C275" s="332" t="s">
        <v>42</v>
      </c>
      <c r="D275" s="162" t="s">
        <v>1294</v>
      </c>
      <c r="E275" s="75" t="s">
        <v>1295</v>
      </c>
      <c r="F275" s="333">
        <v>2017730010017</v>
      </c>
      <c r="G275" s="334" t="s">
        <v>1296</v>
      </c>
      <c r="H275" s="335" t="s">
        <v>672</v>
      </c>
      <c r="I275" s="70" t="s">
        <v>673</v>
      </c>
      <c r="J275" s="231">
        <v>20</v>
      </c>
      <c r="K275" s="155" t="s">
        <v>622</v>
      </c>
      <c r="L275" s="231">
        <v>1400000</v>
      </c>
      <c r="M275" s="231">
        <v>0</v>
      </c>
      <c r="N275" s="231">
        <v>0</v>
      </c>
      <c r="O275" s="231">
        <v>0</v>
      </c>
      <c r="P275" s="231">
        <v>0</v>
      </c>
      <c r="Q275" s="231">
        <v>0</v>
      </c>
      <c r="R275" s="231">
        <v>0</v>
      </c>
      <c r="S275" s="231">
        <v>0</v>
      </c>
      <c r="T275" s="231">
        <v>0</v>
      </c>
      <c r="U275" s="231">
        <v>0</v>
      </c>
      <c r="V275" s="231">
        <v>0</v>
      </c>
      <c r="W275" s="231">
        <v>0</v>
      </c>
      <c r="X275" s="231">
        <v>0</v>
      </c>
      <c r="Y275" s="231">
        <v>0</v>
      </c>
      <c r="Z275" s="231">
        <v>0</v>
      </c>
      <c r="AA275" s="231">
        <v>0</v>
      </c>
      <c r="AB275" s="231">
        <v>0</v>
      </c>
      <c r="AC275" s="231">
        <v>1400000</v>
      </c>
      <c r="AD275" s="336" t="s">
        <v>187</v>
      </c>
      <c r="AE275" s="336" t="s">
        <v>518</v>
      </c>
      <c r="AF275" s="336" t="s">
        <v>663</v>
      </c>
      <c r="AG275" s="231">
        <v>1157896</v>
      </c>
      <c r="AH275" s="231">
        <v>0</v>
      </c>
      <c r="AI275" s="231">
        <v>0</v>
      </c>
      <c r="AJ275" s="231">
        <v>0</v>
      </c>
      <c r="AK275" s="231">
        <v>0</v>
      </c>
      <c r="AL275" s="231">
        <v>0</v>
      </c>
      <c r="AM275" s="231">
        <v>0</v>
      </c>
      <c r="AN275" s="231">
        <v>0</v>
      </c>
      <c r="AO275" s="231">
        <v>0</v>
      </c>
      <c r="AP275" s="231">
        <v>0</v>
      </c>
      <c r="AQ275" s="231">
        <v>0</v>
      </c>
      <c r="AR275" s="231">
        <v>0</v>
      </c>
      <c r="AS275" s="231">
        <v>0</v>
      </c>
      <c r="AT275" s="231">
        <v>0</v>
      </c>
      <c r="AU275" s="231">
        <v>0</v>
      </c>
      <c r="AV275" s="231">
        <v>0</v>
      </c>
      <c r="AW275" s="231">
        <v>0</v>
      </c>
      <c r="AX275" s="231">
        <v>1157896</v>
      </c>
    </row>
    <row r="276" spans="2:50" ht="127.5" x14ac:dyDescent="0.2">
      <c r="B276" s="155"/>
      <c r="C276" s="332" t="s">
        <v>42</v>
      </c>
      <c r="D276" s="162" t="s">
        <v>1294</v>
      </c>
      <c r="E276" s="75" t="s">
        <v>1295</v>
      </c>
      <c r="F276" s="333">
        <v>2017730010017</v>
      </c>
      <c r="G276" s="334" t="s">
        <v>1296</v>
      </c>
      <c r="H276" s="335" t="s">
        <v>674</v>
      </c>
      <c r="I276" s="70" t="s">
        <v>675</v>
      </c>
      <c r="J276" s="231">
        <v>7000</v>
      </c>
      <c r="K276" s="155" t="s">
        <v>622</v>
      </c>
      <c r="L276" s="231">
        <v>1150000</v>
      </c>
      <c r="M276" s="231">
        <v>0</v>
      </c>
      <c r="N276" s="231">
        <v>17600</v>
      </c>
      <c r="O276" s="231">
        <v>0</v>
      </c>
      <c r="P276" s="231">
        <v>0</v>
      </c>
      <c r="Q276" s="231">
        <v>0</v>
      </c>
      <c r="R276" s="231">
        <v>0</v>
      </c>
      <c r="S276" s="231">
        <v>0</v>
      </c>
      <c r="T276" s="231">
        <v>0</v>
      </c>
      <c r="U276" s="231">
        <v>0</v>
      </c>
      <c r="V276" s="231">
        <v>0</v>
      </c>
      <c r="W276" s="231">
        <v>0</v>
      </c>
      <c r="X276" s="231">
        <v>0</v>
      </c>
      <c r="Y276" s="231">
        <v>0</v>
      </c>
      <c r="Z276" s="231">
        <v>0</v>
      </c>
      <c r="AA276" s="231">
        <v>0</v>
      </c>
      <c r="AB276" s="231">
        <v>0</v>
      </c>
      <c r="AC276" s="231">
        <v>1132400</v>
      </c>
      <c r="AD276" s="336" t="s">
        <v>187</v>
      </c>
      <c r="AE276" s="336" t="s">
        <v>518</v>
      </c>
      <c r="AF276" s="336" t="s">
        <v>663</v>
      </c>
      <c r="AG276" s="231">
        <v>989091</v>
      </c>
      <c r="AH276" s="231">
        <v>0</v>
      </c>
      <c r="AI276" s="231">
        <v>0</v>
      </c>
      <c r="AJ276" s="231">
        <v>0</v>
      </c>
      <c r="AK276" s="231">
        <v>0</v>
      </c>
      <c r="AL276" s="231">
        <v>0</v>
      </c>
      <c r="AM276" s="231">
        <v>0</v>
      </c>
      <c r="AN276" s="231">
        <v>0</v>
      </c>
      <c r="AO276" s="231">
        <v>0</v>
      </c>
      <c r="AP276" s="231">
        <v>0</v>
      </c>
      <c r="AQ276" s="231">
        <v>0</v>
      </c>
      <c r="AR276" s="231">
        <v>0</v>
      </c>
      <c r="AS276" s="231">
        <v>0</v>
      </c>
      <c r="AT276" s="231">
        <v>0</v>
      </c>
      <c r="AU276" s="231">
        <v>0</v>
      </c>
      <c r="AV276" s="231">
        <v>0</v>
      </c>
      <c r="AW276" s="231">
        <v>0</v>
      </c>
      <c r="AX276" s="231">
        <v>989091</v>
      </c>
    </row>
    <row r="277" spans="2:50" ht="127.5" x14ac:dyDescent="0.2">
      <c r="B277" s="155"/>
      <c r="C277" s="332" t="s">
        <v>42</v>
      </c>
      <c r="D277" s="162" t="s">
        <v>1294</v>
      </c>
      <c r="E277" s="75" t="s">
        <v>1295</v>
      </c>
      <c r="F277" s="333">
        <v>2017730010017</v>
      </c>
      <c r="G277" s="334" t="s">
        <v>1296</v>
      </c>
      <c r="H277" s="335" t="s">
        <v>676</v>
      </c>
      <c r="I277" s="70" t="s">
        <v>677</v>
      </c>
      <c r="J277" s="231">
        <v>5</v>
      </c>
      <c r="K277" s="155" t="s">
        <v>622</v>
      </c>
      <c r="L277" s="231">
        <v>500000</v>
      </c>
      <c r="M277" s="231">
        <v>0</v>
      </c>
      <c r="N277" s="231">
        <v>0</v>
      </c>
      <c r="O277" s="231">
        <v>0</v>
      </c>
      <c r="P277" s="231">
        <v>0</v>
      </c>
      <c r="Q277" s="231">
        <v>0</v>
      </c>
      <c r="R277" s="231">
        <v>0</v>
      </c>
      <c r="S277" s="231">
        <v>0</v>
      </c>
      <c r="T277" s="231">
        <v>0</v>
      </c>
      <c r="U277" s="231">
        <v>0</v>
      </c>
      <c r="V277" s="231">
        <v>0</v>
      </c>
      <c r="W277" s="231">
        <v>0</v>
      </c>
      <c r="X277" s="231">
        <v>0</v>
      </c>
      <c r="Y277" s="231">
        <v>0</v>
      </c>
      <c r="Z277" s="231">
        <v>0</v>
      </c>
      <c r="AA277" s="231">
        <v>0</v>
      </c>
      <c r="AB277" s="231">
        <v>0</v>
      </c>
      <c r="AC277" s="231">
        <v>500000</v>
      </c>
      <c r="AD277" s="336" t="s">
        <v>187</v>
      </c>
      <c r="AE277" s="336" t="s">
        <v>518</v>
      </c>
      <c r="AF277" s="336" t="s">
        <v>663</v>
      </c>
      <c r="AG277" s="231">
        <v>438434</v>
      </c>
      <c r="AH277" s="231">
        <v>0</v>
      </c>
      <c r="AI277" s="231">
        <v>0</v>
      </c>
      <c r="AJ277" s="231">
        <v>0</v>
      </c>
      <c r="AK277" s="231">
        <v>0</v>
      </c>
      <c r="AL277" s="231">
        <v>0</v>
      </c>
      <c r="AM277" s="231">
        <v>0</v>
      </c>
      <c r="AN277" s="231">
        <v>0</v>
      </c>
      <c r="AO277" s="231">
        <v>0</v>
      </c>
      <c r="AP277" s="231">
        <v>0</v>
      </c>
      <c r="AQ277" s="231">
        <v>0</v>
      </c>
      <c r="AR277" s="231">
        <v>0</v>
      </c>
      <c r="AS277" s="231">
        <v>0</v>
      </c>
      <c r="AT277" s="231">
        <v>0</v>
      </c>
      <c r="AU277" s="231">
        <v>0</v>
      </c>
      <c r="AV277" s="231">
        <v>0</v>
      </c>
      <c r="AW277" s="231">
        <v>0</v>
      </c>
      <c r="AX277" s="231">
        <v>438434</v>
      </c>
    </row>
    <row r="278" spans="2:50" ht="127.5" x14ac:dyDescent="0.2">
      <c r="B278" s="155"/>
      <c r="C278" s="332" t="s">
        <v>42</v>
      </c>
      <c r="D278" s="162" t="s">
        <v>1294</v>
      </c>
      <c r="E278" s="75" t="s">
        <v>1295</v>
      </c>
      <c r="F278" s="333">
        <v>2017730010017</v>
      </c>
      <c r="G278" s="334" t="s">
        <v>1296</v>
      </c>
      <c r="H278" s="335" t="s">
        <v>678</v>
      </c>
      <c r="I278" s="70" t="s">
        <v>679</v>
      </c>
      <c r="J278" s="231">
        <v>250</v>
      </c>
      <c r="K278" s="155" t="s">
        <v>622</v>
      </c>
      <c r="L278" s="231">
        <v>3638694</v>
      </c>
      <c r="M278" s="231">
        <v>0</v>
      </c>
      <c r="N278" s="231">
        <v>0</v>
      </c>
      <c r="O278" s="231">
        <v>0</v>
      </c>
      <c r="P278" s="231">
        <v>0</v>
      </c>
      <c r="Q278" s="231">
        <v>0</v>
      </c>
      <c r="R278" s="231">
        <v>0</v>
      </c>
      <c r="S278" s="231">
        <v>0</v>
      </c>
      <c r="T278" s="231">
        <v>0</v>
      </c>
      <c r="U278" s="231">
        <v>0</v>
      </c>
      <c r="V278" s="231">
        <v>0</v>
      </c>
      <c r="W278" s="231">
        <v>0</v>
      </c>
      <c r="X278" s="231">
        <v>0</v>
      </c>
      <c r="Y278" s="231">
        <v>0</v>
      </c>
      <c r="Z278" s="231">
        <v>0</v>
      </c>
      <c r="AA278" s="231">
        <v>0</v>
      </c>
      <c r="AB278" s="231">
        <v>0</v>
      </c>
      <c r="AC278" s="231">
        <v>3638694</v>
      </c>
      <c r="AD278" s="336" t="s">
        <v>187</v>
      </c>
      <c r="AE278" s="336" t="s">
        <v>518</v>
      </c>
      <c r="AF278" s="336" t="s">
        <v>663</v>
      </c>
      <c r="AG278" s="231">
        <v>2010890</v>
      </c>
      <c r="AH278" s="231">
        <v>0</v>
      </c>
      <c r="AI278" s="231">
        <v>0</v>
      </c>
      <c r="AJ278" s="231">
        <v>0</v>
      </c>
      <c r="AK278" s="231">
        <v>0</v>
      </c>
      <c r="AL278" s="231">
        <v>0</v>
      </c>
      <c r="AM278" s="231">
        <v>0</v>
      </c>
      <c r="AN278" s="231">
        <v>0</v>
      </c>
      <c r="AO278" s="231">
        <v>0</v>
      </c>
      <c r="AP278" s="231">
        <v>0</v>
      </c>
      <c r="AQ278" s="231">
        <v>0</v>
      </c>
      <c r="AR278" s="231">
        <v>0</v>
      </c>
      <c r="AS278" s="231">
        <v>0</v>
      </c>
      <c r="AT278" s="231">
        <v>0</v>
      </c>
      <c r="AU278" s="231">
        <v>0</v>
      </c>
      <c r="AV278" s="231">
        <v>0</v>
      </c>
      <c r="AW278" s="231">
        <v>0</v>
      </c>
      <c r="AX278" s="231">
        <v>2010890</v>
      </c>
    </row>
    <row r="279" spans="2:50" ht="76.5" x14ac:dyDescent="0.2">
      <c r="B279" s="155"/>
      <c r="C279" s="332" t="s">
        <v>42</v>
      </c>
      <c r="D279" s="162" t="s">
        <v>1297</v>
      </c>
      <c r="E279" s="75" t="s">
        <v>1298</v>
      </c>
      <c r="F279" s="333">
        <v>2017730010052</v>
      </c>
      <c r="G279" s="334" t="s">
        <v>1299</v>
      </c>
      <c r="H279" s="335" t="s">
        <v>680</v>
      </c>
      <c r="I279" s="70" t="s">
        <v>681</v>
      </c>
      <c r="J279" s="231">
        <v>1</v>
      </c>
      <c r="K279" s="155" t="s">
        <v>622</v>
      </c>
      <c r="L279" s="231">
        <v>8000</v>
      </c>
      <c r="M279" s="231">
        <v>0</v>
      </c>
      <c r="N279" s="231">
        <v>8000</v>
      </c>
      <c r="O279" s="231">
        <v>0</v>
      </c>
      <c r="P279" s="231">
        <v>0</v>
      </c>
      <c r="Q279" s="231">
        <v>0</v>
      </c>
      <c r="R279" s="231">
        <v>0</v>
      </c>
      <c r="S279" s="231">
        <v>0</v>
      </c>
      <c r="T279" s="231">
        <v>0</v>
      </c>
      <c r="U279" s="231">
        <v>0</v>
      </c>
      <c r="V279" s="231">
        <v>0</v>
      </c>
      <c r="W279" s="231">
        <v>0</v>
      </c>
      <c r="X279" s="231">
        <v>0</v>
      </c>
      <c r="Y279" s="231">
        <v>0</v>
      </c>
      <c r="Z279" s="231">
        <v>0</v>
      </c>
      <c r="AA279" s="231">
        <v>0</v>
      </c>
      <c r="AB279" s="231">
        <v>0</v>
      </c>
      <c r="AC279" s="231">
        <v>0</v>
      </c>
      <c r="AD279" s="336" t="s">
        <v>187</v>
      </c>
      <c r="AE279" s="336" t="s">
        <v>518</v>
      </c>
      <c r="AF279" s="336" t="s">
        <v>654</v>
      </c>
      <c r="AG279" s="231">
        <v>7467</v>
      </c>
      <c r="AH279" s="231">
        <v>0</v>
      </c>
      <c r="AI279" s="231">
        <v>0</v>
      </c>
      <c r="AJ279" s="231">
        <v>0</v>
      </c>
      <c r="AK279" s="231">
        <v>0</v>
      </c>
      <c r="AL279" s="231">
        <v>0</v>
      </c>
      <c r="AM279" s="231">
        <v>0</v>
      </c>
      <c r="AN279" s="231">
        <v>0</v>
      </c>
      <c r="AO279" s="231">
        <v>0</v>
      </c>
      <c r="AP279" s="231">
        <v>0</v>
      </c>
      <c r="AQ279" s="231">
        <v>0</v>
      </c>
      <c r="AR279" s="231">
        <v>0</v>
      </c>
      <c r="AS279" s="231">
        <v>0</v>
      </c>
      <c r="AT279" s="231">
        <v>0</v>
      </c>
      <c r="AU279" s="231">
        <v>0</v>
      </c>
      <c r="AV279" s="231">
        <v>0</v>
      </c>
      <c r="AW279" s="231">
        <v>0</v>
      </c>
      <c r="AX279" s="231">
        <v>0</v>
      </c>
    </row>
    <row r="280" spans="2:50" ht="76.5" x14ac:dyDescent="0.2">
      <c r="B280" s="155"/>
      <c r="C280" s="332" t="s">
        <v>42</v>
      </c>
      <c r="D280" s="162" t="s">
        <v>1297</v>
      </c>
      <c r="E280" s="75" t="s">
        <v>1298</v>
      </c>
      <c r="F280" s="333">
        <v>2017730010052</v>
      </c>
      <c r="G280" s="334" t="s">
        <v>1299</v>
      </c>
      <c r="H280" s="335" t="s">
        <v>682</v>
      </c>
      <c r="I280" s="70" t="s">
        <v>683</v>
      </c>
      <c r="J280" s="231">
        <v>3</v>
      </c>
      <c r="K280" s="155" t="s">
        <v>622</v>
      </c>
      <c r="L280" s="231">
        <v>8000</v>
      </c>
      <c r="M280" s="231">
        <v>0</v>
      </c>
      <c r="N280" s="231">
        <v>8000</v>
      </c>
      <c r="O280" s="231">
        <v>0</v>
      </c>
      <c r="P280" s="231">
        <v>0</v>
      </c>
      <c r="Q280" s="231">
        <v>0</v>
      </c>
      <c r="R280" s="231">
        <v>0</v>
      </c>
      <c r="S280" s="231">
        <v>0</v>
      </c>
      <c r="T280" s="231">
        <v>0</v>
      </c>
      <c r="U280" s="231">
        <v>0</v>
      </c>
      <c r="V280" s="231">
        <v>0</v>
      </c>
      <c r="W280" s="231">
        <v>0</v>
      </c>
      <c r="X280" s="231">
        <v>0</v>
      </c>
      <c r="Y280" s="231">
        <v>0</v>
      </c>
      <c r="Z280" s="231">
        <v>0</v>
      </c>
      <c r="AA280" s="231">
        <v>0</v>
      </c>
      <c r="AB280" s="231">
        <v>0</v>
      </c>
      <c r="AC280" s="231">
        <v>0</v>
      </c>
      <c r="AD280" s="336" t="s">
        <v>187</v>
      </c>
      <c r="AE280" s="336" t="s">
        <v>518</v>
      </c>
      <c r="AF280" s="336" t="s">
        <v>654</v>
      </c>
      <c r="AG280" s="231"/>
      <c r="AH280" s="231">
        <v>0</v>
      </c>
      <c r="AI280" s="231">
        <v>0</v>
      </c>
      <c r="AJ280" s="231">
        <v>0</v>
      </c>
      <c r="AK280" s="231">
        <v>0</v>
      </c>
      <c r="AL280" s="231">
        <v>0</v>
      </c>
      <c r="AM280" s="231">
        <v>0</v>
      </c>
      <c r="AN280" s="231">
        <v>0</v>
      </c>
      <c r="AO280" s="231">
        <v>0</v>
      </c>
      <c r="AP280" s="231">
        <v>0</v>
      </c>
      <c r="AQ280" s="231">
        <v>0</v>
      </c>
      <c r="AR280" s="231">
        <v>0</v>
      </c>
      <c r="AS280" s="231">
        <v>0</v>
      </c>
      <c r="AT280" s="231">
        <v>0</v>
      </c>
      <c r="AU280" s="231">
        <v>0</v>
      </c>
      <c r="AV280" s="231">
        <v>0</v>
      </c>
      <c r="AW280" s="231">
        <v>0</v>
      </c>
      <c r="AX280" s="231">
        <v>0</v>
      </c>
    </row>
    <row r="281" spans="2:50" ht="76.5" x14ac:dyDescent="0.2">
      <c r="B281" s="155"/>
      <c r="C281" s="332" t="s">
        <v>42</v>
      </c>
      <c r="D281" s="162" t="s">
        <v>1297</v>
      </c>
      <c r="E281" s="75" t="s">
        <v>1298</v>
      </c>
      <c r="F281" s="333">
        <v>2017730010052</v>
      </c>
      <c r="G281" s="334" t="s">
        <v>1299</v>
      </c>
      <c r="H281" s="335" t="s">
        <v>684</v>
      </c>
      <c r="I281" s="70" t="s">
        <v>685</v>
      </c>
      <c r="J281" s="231">
        <v>15</v>
      </c>
      <c r="K281" s="155" t="s">
        <v>622</v>
      </c>
      <c r="L281" s="231">
        <v>45000</v>
      </c>
      <c r="M281" s="231">
        <v>0</v>
      </c>
      <c r="N281" s="231">
        <v>45000</v>
      </c>
      <c r="O281" s="231">
        <v>0</v>
      </c>
      <c r="P281" s="231">
        <v>0</v>
      </c>
      <c r="Q281" s="231">
        <v>0</v>
      </c>
      <c r="R281" s="231">
        <v>0</v>
      </c>
      <c r="S281" s="231">
        <v>0</v>
      </c>
      <c r="T281" s="231">
        <v>0</v>
      </c>
      <c r="U281" s="231">
        <v>0</v>
      </c>
      <c r="V281" s="231">
        <v>0</v>
      </c>
      <c r="W281" s="231">
        <v>0</v>
      </c>
      <c r="X281" s="231">
        <v>0</v>
      </c>
      <c r="Y281" s="231">
        <v>0</v>
      </c>
      <c r="Z281" s="231">
        <v>0</v>
      </c>
      <c r="AA281" s="231">
        <v>0</v>
      </c>
      <c r="AB281" s="231">
        <v>0</v>
      </c>
      <c r="AC281" s="231">
        <v>0</v>
      </c>
      <c r="AD281" s="336" t="s">
        <v>187</v>
      </c>
      <c r="AE281" s="336" t="s">
        <v>518</v>
      </c>
      <c r="AF281" s="336" t="s">
        <v>654</v>
      </c>
      <c r="AG281" s="231"/>
      <c r="AH281" s="231">
        <v>0</v>
      </c>
      <c r="AI281" s="231">
        <v>0</v>
      </c>
      <c r="AJ281" s="231">
        <v>0</v>
      </c>
      <c r="AK281" s="231">
        <v>0</v>
      </c>
      <c r="AL281" s="231">
        <v>0</v>
      </c>
      <c r="AM281" s="231">
        <v>0</v>
      </c>
      <c r="AN281" s="231">
        <v>0</v>
      </c>
      <c r="AO281" s="231">
        <v>0</v>
      </c>
      <c r="AP281" s="231">
        <v>0</v>
      </c>
      <c r="AQ281" s="231">
        <v>0</v>
      </c>
      <c r="AR281" s="231">
        <v>0</v>
      </c>
      <c r="AS281" s="231">
        <v>0</v>
      </c>
      <c r="AT281" s="231">
        <v>0</v>
      </c>
      <c r="AU281" s="231">
        <v>0</v>
      </c>
      <c r="AV281" s="231">
        <v>0</v>
      </c>
      <c r="AW281" s="231">
        <v>0</v>
      </c>
      <c r="AX281" s="231">
        <v>0</v>
      </c>
    </row>
    <row r="282" spans="2:50" ht="76.5" x14ac:dyDescent="0.2">
      <c r="B282" s="155"/>
      <c r="C282" s="332" t="s">
        <v>42</v>
      </c>
      <c r="D282" s="162" t="s">
        <v>1297</v>
      </c>
      <c r="E282" s="75" t="s">
        <v>1298</v>
      </c>
      <c r="F282" s="333">
        <v>2017730010052</v>
      </c>
      <c r="G282" s="334" t="s">
        <v>1299</v>
      </c>
      <c r="H282" s="335" t="s">
        <v>686</v>
      </c>
      <c r="I282" s="70" t="s">
        <v>687</v>
      </c>
      <c r="J282" s="231">
        <v>0.5</v>
      </c>
      <c r="K282" s="155" t="s">
        <v>622</v>
      </c>
      <c r="L282" s="231">
        <v>15000</v>
      </c>
      <c r="M282" s="231">
        <v>0</v>
      </c>
      <c r="N282" s="231">
        <v>15000</v>
      </c>
      <c r="O282" s="231">
        <v>0</v>
      </c>
      <c r="P282" s="231">
        <v>0</v>
      </c>
      <c r="Q282" s="231">
        <v>0</v>
      </c>
      <c r="R282" s="231">
        <v>0</v>
      </c>
      <c r="S282" s="231">
        <v>0</v>
      </c>
      <c r="T282" s="231">
        <v>0</v>
      </c>
      <c r="U282" s="231">
        <v>0</v>
      </c>
      <c r="V282" s="231">
        <v>0</v>
      </c>
      <c r="W282" s="231">
        <v>0</v>
      </c>
      <c r="X282" s="231">
        <v>0</v>
      </c>
      <c r="Y282" s="231">
        <v>0</v>
      </c>
      <c r="Z282" s="231">
        <v>0</v>
      </c>
      <c r="AA282" s="231">
        <v>0</v>
      </c>
      <c r="AB282" s="231">
        <v>0</v>
      </c>
      <c r="AC282" s="231">
        <v>0</v>
      </c>
      <c r="AD282" s="336" t="s">
        <v>187</v>
      </c>
      <c r="AE282" s="336" t="s">
        <v>518</v>
      </c>
      <c r="AF282" s="336" t="s">
        <v>654</v>
      </c>
      <c r="AG282" s="231"/>
      <c r="AH282" s="231">
        <v>0</v>
      </c>
      <c r="AI282" s="231">
        <v>0</v>
      </c>
      <c r="AJ282" s="231">
        <v>0</v>
      </c>
      <c r="AK282" s="231">
        <v>0</v>
      </c>
      <c r="AL282" s="231">
        <v>0</v>
      </c>
      <c r="AM282" s="231">
        <v>0</v>
      </c>
      <c r="AN282" s="231">
        <v>0</v>
      </c>
      <c r="AO282" s="231">
        <v>0</v>
      </c>
      <c r="AP282" s="231">
        <v>0</v>
      </c>
      <c r="AQ282" s="231">
        <v>0</v>
      </c>
      <c r="AR282" s="231">
        <v>0</v>
      </c>
      <c r="AS282" s="231">
        <v>0</v>
      </c>
      <c r="AT282" s="231">
        <v>0</v>
      </c>
      <c r="AU282" s="231">
        <v>0</v>
      </c>
      <c r="AV282" s="231">
        <v>0</v>
      </c>
      <c r="AW282" s="231">
        <v>0</v>
      </c>
      <c r="AX282" s="231">
        <v>0</v>
      </c>
    </row>
    <row r="283" spans="2:50" ht="76.5" x14ac:dyDescent="0.2">
      <c r="B283" s="155"/>
      <c r="C283" s="332" t="s">
        <v>42</v>
      </c>
      <c r="D283" s="162" t="s">
        <v>1297</v>
      </c>
      <c r="E283" s="75" t="s">
        <v>1298</v>
      </c>
      <c r="F283" s="333">
        <v>2017730010052</v>
      </c>
      <c r="G283" s="334" t="s">
        <v>1299</v>
      </c>
      <c r="H283" s="335" t="s">
        <v>688</v>
      </c>
      <c r="I283" s="70" t="s">
        <v>689</v>
      </c>
      <c r="J283" s="231">
        <v>15</v>
      </c>
      <c r="K283" s="155" t="s">
        <v>622</v>
      </c>
      <c r="L283" s="231">
        <v>12000</v>
      </c>
      <c r="M283" s="231">
        <v>0</v>
      </c>
      <c r="N283" s="231">
        <v>12000</v>
      </c>
      <c r="O283" s="231">
        <v>0</v>
      </c>
      <c r="P283" s="231">
        <v>0</v>
      </c>
      <c r="Q283" s="231">
        <v>0</v>
      </c>
      <c r="R283" s="231">
        <v>0</v>
      </c>
      <c r="S283" s="231">
        <v>0</v>
      </c>
      <c r="T283" s="231">
        <v>0</v>
      </c>
      <c r="U283" s="231">
        <v>0</v>
      </c>
      <c r="V283" s="231">
        <v>0</v>
      </c>
      <c r="W283" s="231">
        <v>0</v>
      </c>
      <c r="X283" s="231">
        <v>0</v>
      </c>
      <c r="Y283" s="231">
        <v>0</v>
      </c>
      <c r="Z283" s="231">
        <v>0</v>
      </c>
      <c r="AA283" s="231">
        <v>0</v>
      </c>
      <c r="AB283" s="231">
        <v>0</v>
      </c>
      <c r="AC283" s="231">
        <v>0</v>
      </c>
      <c r="AD283" s="336" t="s">
        <v>187</v>
      </c>
      <c r="AE283" s="336" t="s">
        <v>518</v>
      </c>
      <c r="AF283" s="336" t="s">
        <v>654</v>
      </c>
      <c r="AG283" s="231">
        <v>9600</v>
      </c>
      <c r="AH283" s="231">
        <v>0</v>
      </c>
      <c r="AI283" s="231">
        <v>9600</v>
      </c>
      <c r="AJ283" s="231">
        <v>0</v>
      </c>
      <c r="AK283" s="231">
        <v>0</v>
      </c>
      <c r="AL283" s="231">
        <v>0</v>
      </c>
      <c r="AM283" s="231">
        <v>0</v>
      </c>
      <c r="AN283" s="231">
        <v>0</v>
      </c>
      <c r="AO283" s="231">
        <v>0</v>
      </c>
      <c r="AP283" s="231">
        <v>0</v>
      </c>
      <c r="AQ283" s="231">
        <v>0</v>
      </c>
      <c r="AR283" s="231">
        <v>0</v>
      </c>
      <c r="AS283" s="231">
        <v>0</v>
      </c>
      <c r="AT283" s="231">
        <v>0</v>
      </c>
      <c r="AU283" s="231">
        <v>0</v>
      </c>
      <c r="AV283" s="231">
        <v>0</v>
      </c>
      <c r="AW283" s="231">
        <v>0</v>
      </c>
      <c r="AX283" s="231">
        <v>0</v>
      </c>
    </row>
    <row r="284" spans="2:50" ht="76.5" x14ac:dyDescent="0.2">
      <c r="B284" s="155"/>
      <c r="C284" s="332" t="s">
        <v>42</v>
      </c>
      <c r="D284" s="162" t="s">
        <v>1297</v>
      </c>
      <c r="E284" s="75" t="s">
        <v>1298</v>
      </c>
      <c r="F284" s="333">
        <v>2017730010052</v>
      </c>
      <c r="G284" s="334" t="s">
        <v>1299</v>
      </c>
      <c r="H284" s="335" t="s">
        <v>690</v>
      </c>
      <c r="I284" s="70" t="s">
        <v>691</v>
      </c>
      <c r="J284" s="231">
        <v>4</v>
      </c>
      <c r="K284" s="155" t="s">
        <v>622</v>
      </c>
      <c r="L284" s="231">
        <v>0</v>
      </c>
      <c r="M284" s="231">
        <v>0</v>
      </c>
      <c r="N284" s="231">
        <v>0</v>
      </c>
      <c r="O284" s="231">
        <v>0</v>
      </c>
      <c r="P284" s="231">
        <v>0</v>
      </c>
      <c r="Q284" s="231">
        <v>0</v>
      </c>
      <c r="R284" s="231">
        <v>0</v>
      </c>
      <c r="S284" s="231">
        <v>0</v>
      </c>
      <c r="T284" s="231">
        <v>0</v>
      </c>
      <c r="U284" s="231">
        <v>0</v>
      </c>
      <c r="V284" s="231">
        <v>0</v>
      </c>
      <c r="W284" s="231">
        <v>0</v>
      </c>
      <c r="X284" s="231">
        <v>0</v>
      </c>
      <c r="Y284" s="231">
        <v>0</v>
      </c>
      <c r="Z284" s="231">
        <v>0</v>
      </c>
      <c r="AA284" s="231">
        <v>0</v>
      </c>
      <c r="AB284" s="231">
        <v>0</v>
      </c>
      <c r="AC284" s="231">
        <v>0</v>
      </c>
      <c r="AD284" s="336" t="s">
        <v>187</v>
      </c>
      <c r="AE284" s="336" t="s">
        <v>518</v>
      </c>
      <c r="AF284" s="336" t="s">
        <v>654</v>
      </c>
      <c r="AG284" s="231"/>
      <c r="AH284" s="231">
        <v>0</v>
      </c>
      <c r="AI284" s="231">
        <v>0</v>
      </c>
      <c r="AJ284" s="231">
        <v>0</v>
      </c>
      <c r="AK284" s="231">
        <v>0</v>
      </c>
      <c r="AL284" s="231">
        <v>0</v>
      </c>
      <c r="AM284" s="231">
        <v>0</v>
      </c>
      <c r="AN284" s="231">
        <v>0</v>
      </c>
      <c r="AO284" s="231">
        <v>0</v>
      </c>
      <c r="AP284" s="231">
        <v>0</v>
      </c>
      <c r="AQ284" s="231">
        <v>0</v>
      </c>
      <c r="AR284" s="231">
        <v>0</v>
      </c>
      <c r="AS284" s="231">
        <v>0</v>
      </c>
      <c r="AT284" s="231">
        <v>0</v>
      </c>
      <c r="AU284" s="231">
        <v>0</v>
      </c>
      <c r="AV284" s="231">
        <v>0</v>
      </c>
      <c r="AW284" s="231">
        <v>0</v>
      </c>
      <c r="AX284" s="231">
        <v>0</v>
      </c>
    </row>
    <row r="285" spans="2:50" ht="76.5" x14ac:dyDescent="0.2">
      <c r="B285" s="155"/>
      <c r="C285" s="332" t="s">
        <v>42</v>
      </c>
      <c r="D285" s="162" t="s">
        <v>1297</v>
      </c>
      <c r="E285" s="75" t="s">
        <v>1298</v>
      </c>
      <c r="F285" s="333">
        <v>2017730010052</v>
      </c>
      <c r="G285" s="334" t="s">
        <v>1299</v>
      </c>
      <c r="H285" s="335" t="s">
        <v>692</v>
      </c>
      <c r="I285" s="70" t="s">
        <v>693</v>
      </c>
      <c r="J285" s="231">
        <v>1</v>
      </c>
      <c r="K285" s="155" t="s">
        <v>622</v>
      </c>
      <c r="L285" s="231">
        <v>8000</v>
      </c>
      <c r="M285" s="231">
        <v>0</v>
      </c>
      <c r="N285" s="231">
        <v>8000</v>
      </c>
      <c r="O285" s="231">
        <v>0</v>
      </c>
      <c r="P285" s="231">
        <v>0</v>
      </c>
      <c r="Q285" s="231">
        <v>0</v>
      </c>
      <c r="R285" s="231">
        <v>0</v>
      </c>
      <c r="S285" s="231">
        <v>0</v>
      </c>
      <c r="T285" s="231">
        <v>0</v>
      </c>
      <c r="U285" s="231">
        <v>0</v>
      </c>
      <c r="V285" s="231">
        <v>0</v>
      </c>
      <c r="W285" s="231">
        <v>0</v>
      </c>
      <c r="X285" s="231">
        <v>0</v>
      </c>
      <c r="Y285" s="231">
        <v>0</v>
      </c>
      <c r="Z285" s="231">
        <v>0</v>
      </c>
      <c r="AA285" s="231">
        <v>0</v>
      </c>
      <c r="AB285" s="231">
        <v>0</v>
      </c>
      <c r="AC285" s="231">
        <v>0</v>
      </c>
      <c r="AD285" s="336" t="s">
        <v>187</v>
      </c>
      <c r="AE285" s="336" t="s">
        <v>518</v>
      </c>
      <c r="AF285" s="336" t="s">
        <v>654</v>
      </c>
      <c r="AG285" s="231">
        <v>7466</v>
      </c>
      <c r="AH285" s="231">
        <v>0</v>
      </c>
      <c r="AI285" s="231">
        <v>7466</v>
      </c>
      <c r="AJ285" s="231">
        <v>0</v>
      </c>
      <c r="AK285" s="231">
        <v>0</v>
      </c>
      <c r="AL285" s="231">
        <v>0</v>
      </c>
      <c r="AM285" s="231">
        <v>0</v>
      </c>
      <c r="AN285" s="231">
        <v>0</v>
      </c>
      <c r="AO285" s="231">
        <v>0</v>
      </c>
      <c r="AP285" s="231">
        <v>0</v>
      </c>
      <c r="AQ285" s="231">
        <v>0</v>
      </c>
      <c r="AR285" s="231">
        <v>0</v>
      </c>
      <c r="AS285" s="231">
        <v>0</v>
      </c>
      <c r="AT285" s="231">
        <v>0</v>
      </c>
      <c r="AU285" s="231">
        <v>0</v>
      </c>
      <c r="AV285" s="231">
        <v>0</v>
      </c>
      <c r="AW285" s="231">
        <v>0</v>
      </c>
      <c r="AX285" s="231">
        <v>0</v>
      </c>
    </row>
    <row r="286" spans="2:50" ht="76.5" x14ac:dyDescent="0.2">
      <c r="B286" s="155"/>
      <c r="C286" s="332" t="s">
        <v>42</v>
      </c>
      <c r="D286" s="162" t="s">
        <v>1297</v>
      </c>
      <c r="E286" s="75" t="s">
        <v>1298</v>
      </c>
      <c r="F286" s="333">
        <v>2017730010052</v>
      </c>
      <c r="G286" s="334" t="s">
        <v>1299</v>
      </c>
      <c r="H286" s="335" t="s">
        <v>694</v>
      </c>
      <c r="I286" s="70" t="s">
        <v>695</v>
      </c>
      <c r="J286" s="231">
        <v>8</v>
      </c>
      <c r="K286" s="155" t="s">
        <v>622</v>
      </c>
      <c r="L286" s="231">
        <v>0</v>
      </c>
      <c r="M286" s="231">
        <v>0</v>
      </c>
      <c r="N286" s="231">
        <v>0</v>
      </c>
      <c r="O286" s="231">
        <v>0</v>
      </c>
      <c r="P286" s="231">
        <v>0</v>
      </c>
      <c r="Q286" s="231">
        <v>0</v>
      </c>
      <c r="R286" s="231">
        <v>0</v>
      </c>
      <c r="S286" s="231">
        <v>0</v>
      </c>
      <c r="T286" s="231">
        <v>0</v>
      </c>
      <c r="U286" s="231">
        <v>0</v>
      </c>
      <c r="V286" s="231">
        <v>0</v>
      </c>
      <c r="W286" s="231">
        <v>0</v>
      </c>
      <c r="X286" s="231">
        <v>0</v>
      </c>
      <c r="Y286" s="231">
        <v>0</v>
      </c>
      <c r="Z286" s="231">
        <v>0</v>
      </c>
      <c r="AA286" s="231">
        <v>0</v>
      </c>
      <c r="AB286" s="231">
        <v>0</v>
      </c>
      <c r="AC286" s="231">
        <v>0</v>
      </c>
      <c r="AD286" s="336" t="s">
        <v>187</v>
      </c>
      <c r="AE286" s="336" t="s">
        <v>518</v>
      </c>
      <c r="AF286" s="336" t="s">
        <v>654</v>
      </c>
      <c r="AG286" s="231">
        <v>0</v>
      </c>
      <c r="AH286" s="231">
        <v>0</v>
      </c>
      <c r="AI286" s="231">
        <v>0</v>
      </c>
      <c r="AJ286" s="231">
        <v>0</v>
      </c>
      <c r="AK286" s="231">
        <v>0</v>
      </c>
      <c r="AL286" s="231">
        <v>0</v>
      </c>
      <c r="AM286" s="231">
        <v>0</v>
      </c>
      <c r="AN286" s="231">
        <v>0</v>
      </c>
      <c r="AO286" s="231">
        <v>0</v>
      </c>
      <c r="AP286" s="231">
        <v>0</v>
      </c>
      <c r="AQ286" s="231">
        <v>0</v>
      </c>
      <c r="AR286" s="231">
        <v>0</v>
      </c>
      <c r="AS286" s="231">
        <v>0</v>
      </c>
      <c r="AT286" s="231">
        <v>0</v>
      </c>
      <c r="AU286" s="231">
        <v>0</v>
      </c>
      <c r="AV286" s="231">
        <v>0</v>
      </c>
      <c r="AW286" s="231">
        <v>0</v>
      </c>
      <c r="AX286" s="231">
        <v>0</v>
      </c>
    </row>
    <row r="287" spans="2:50" ht="76.5" x14ac:dyDescent="0.2">
      <c r="B287" s="155"/>
      <c r="C287" s="332" t="s">
        <v>42</v>
      </c>
      <c r="D287" s="162" t="s">
        <v>1297</v>
      </c>
      <c r="E287" s="75" t="s">
        <v>1298</v>
      </c>
      <c r="F287" s="333">
        <v>2017730010052</v>
      </c>
      <c r="G287" s="334" t="s">
        <v>1299</v>
      </c>
      <c r="H287" s="335" t="s">
        <v>696</v>
      </c>
      <c r="I287" s="70" t="s">
        <v>697</v>
      </c>
      <c r="J287" s="231">
        <v>5</v>
      </c>
      <c r="K287" s="155" t="s">
        <v>622</v>
      </c>
      <c r="L287" s="231">
        <v>30000</v>
      </c>
      <c r="M287" s="231">
        <v>0</v>
      </c>
      <c r="N287" s="231">
        <v>30000</v>
      </c>
      <c r="O287" s="231">
        <v>0</v>
      </c>
      <c r="P287" s="231">
        <v>0</v>
      </c>
      <c r="Q287" s="231">
        <v>0</v>
      </c>
      <c r="R287" s="231">
        <v>0</v>
      </c>
      <c r="S287" s="231">
        <v>0</v>
      </c>
      <c r="T287" s="231">
        <v>0</v>
      </c>
      <c r="U287" s="231">
        <v>0</v>
      </c>
      <c r="V287" s="231">
        <v>0</v>
      </c>
      <c r="W287" s="231">
        <v>0</v>
      </c>
      <c r="X287" s="231">
        <v>0</v>
      </c>
      <c r="Y287" s="231">
        <v>0</v>
      </c>
      <c r="Z287" s="231">
        <v>0</v>
      </c>
      <c r="AA287" s="231">
        <v>0</v>
      </c>
      <c r="AB287" s="231">
        <v>0</v>
      </c>
      <c r="AC287" s="231">
        <v>0</v>
      </c>
      <c r="AD287" s="336" t="s">
        <v>187</v>
      </c>
      <c r="AE287" s="336" t="s">
        <v>518</v>
      </c>
      <c r="AF287" s="336" t="s">
        <v>654</v>
      </c>
      <c r="AG287" s="231">
        <v>0</v>
      </c>
      <c r="AH287" s="231">
        <v>0</v>
      </c>
      <c r="AI287" s="231">
        <v>0</v>
      </c>
      <c r="AJ287" s="231">
        <v>0</v>
      </c>
      <c r="AK287" s="231">
        <v>0</v>
      </c>
      <c r="AL287" s="231">
        <v>0</v>
      </c>
      <c r="AM287" s="231">
        <v>0</v>
      </c>
      <c r="AN287" s="231">
        <v>0</v>
      </c>
      <c r="AO287" s="231">
        <v>0</v>
      </c>
      <c r="AP287" s="231">
        <v>0</v>
      </c>
      <c r="AQ287" s="231">
        <v>0</v>
      </c>
      <c r="AR287" s="231">
        <v>0</v>
      </c>
      <c r="AS287" s="231">
        <v>0</v>
      </c>
      <c r="AT287" s="231">
        <v>0</v>
      </c>
      <c r="AU287" s="231">
        <v>0</v>
      </c>
      <c r="AV287" s="231">
        <v>0</v>
      </c>
      <c r="AW287" s="231">
        <v>0</v>
      </c>
      <c r="AX287" s="231">
        <v>0</v>
      </c>
    </row>
    <row r="288" spans="2:50" ht="76.5" x14ac:dyDescent="0.2">
      <c r="B288" s="155"/>
      <c r="C288" s="332" t="s">
        <v>42</v>
      </c>
      <c r="D288" s="162" t="s">
        <v>1297</v>
      </c>
      <c r="E288" s="75" t="s">
        <v>1298</v>
      </c>
      <c r="F288" s="333">
        <v>2017730010052</v>
      </c>
      <c r="G288" s="334" t="s">
        <v>1299</v>
      </c>
      <c r="H288" s="335" t="s">
        <v>698</v>
      </c>
      <c r="I288" s="70" t="s">
        <v>699</v>
      </c>
      <c r="J288" s="231">
        <v>200</v>
      </c>
      <c r="K288" s="155" t="s">
        <v>622</v>
      </c>
      <c r="L288" s="231">
        <v>76000</v>
      </c>
      <c r="M288" s="231">
        <v>0</v>
      </c>
      <c r="N288" s="231">
        <v>76000</v>
      </c>
      <c r="O288" s="231">
        <v>0</v>
      </c>
      <c r="P288" s="231">
        <v>0</v>
      </c>
      <c r="Q288" s="231">
        <v>0</v>
      </c>
      <c r="R288" s="231">
        <v>0</v>
      </c>
      <c r="S288" s="231">
        <v>0</v>
      </c>
      <c r="T288" s="231">
        <v>0</v>
      </c>
      <c r="U288" s="231">
        <v>0</v>
      </c>
      <c r="V288" s="231">
        <v>0</v>
      </c>
      <c r="W288" s="231">
        <v>0</v>
      </c>
      <c r="X288" s="231">
        <v>0</v>
      </c>
      <c r="Y288" s="231">
        <v>0</v>
      </c>
      <c r="Z288" s="231">
        <v>0</v>
      </c>
      <c r="AA288" s="231">
        <v>0</v>
      </c>
      <c r="AB288" s="231">
        <v>0</v>
      </c>
      <c r="AC288" s="231">
        <v>0</v>
      </c>
      <c r="AD288" s="336" t="s">
        <v>187</v>
      </c>
      <c r="AE288" s="336" t="s">
        <v>518</v>
      </c>
      <c r="AF288" s="336" t="s">
        <v>654</v>
      </c>
      <c r="AG288" s="231">
        <v>51000</v>
      </c>
      <c r="AH288" s="231">
        <v>0</v>
      </c>
      <c r="AI288" s="231">
        <v>51000</v>
      </c>
      <c r="AJ288" s="231">
        <v>0</v>
      </c>
      <c r="AK288" s="231">
        <v>0</v>
      </c>
      <c r="AL288" s="231">
        <v>0</v>
      </c>
      <c r="AM288" s="231">
        <v>0</v>
      </c>
      <c r="AN288" s="231">
        <v>0</v>
      </c>
      <c r="AO288" s="231">
        <v>0</v>
      </c>
      <c r="AP288" s="231">
        <v>0</v>
      </c>
      <c r="AQ288" s="231">
        <v>0</v>
      </c>
      <c r="AR288" s="231">
        <v>0</v>
      </c>
      <c r="AS288" s="231">
        <v>0</v>
      </c>
      <c r="AT288" s="231">
        <v>0</v>
      </c>
      <c r="AU288" s="231">
        <v>0</v>
      </c>
      <c r="AV288" s="231">
        <v>0</v>
      </c>
      <c r="AW288" s="231">
        <v>0</v>
      </c>
      <c r="AX288" s="231">
        <v>0</v>
      </c>
    </row>
    <row r="289" spans="2:50" ht="76.5" x14ac:dyDescent="0.2">
      <c r="B289" s="155"/>
      <c r="C289" s="332" t="s">
        <v>42</v>
      </c>
      <c r="D289" s="162" t="s">
        <v>1297</v>
      </c>
      <c r="E289" s="75" t="s">
        <v>1298</v>
      </c>
      <c r="F289" s="333">
        <v>2017730010052</v>
      </c>
      <c r="G289" s="334" t="s">
        <v>1299</v>
      </c>
      <c r="H289" s="335" t="s">
        <v>700</v>
      </c>
      <c r="I289" s="70" t="s">
        <v>701</v>
      </c>
      <c r="J289" s="231">
        <v>125</v>
      </c>
      <c r="K289" s="155" t="s">
        <v>622</v>
      </c>
      <c r="L289" s="231">
        <v>163000</v>
      </c>
      <c r="M289" s="231">
        <v>0</v>
      </c>
      <c r="N289" s="231">
        <v>163000</v>
      </c>
      <c r="O289" s="231">
        <v>0</v>
      </c>
      <c r="P289" s="231">
        <v>0</v>
      </c>
      <c r="Q289" s="231">
        <v>0</v>
      </c>
      <c r="R289" s="231">
        <v>0</v>
      </c>
      <c r="S289" s="231">
        <v>0</v>
      </c>
      <c r="T289" s="231">
        <v>0</v>
      </c>
      <c r="U289" s="231">
        <v>0</v>
      </c>
      <c r="V289" s="231">
        <v>0</v>
      </c>
      <c r="W289" s="231">
        <v>0</v>
      </c>
      <c r="X289" s="231">
        <v>0</v>
      </c>
      <c r="Y289" s="231">
        <v>0</v>
      </c>
      <c r="Z289" s="231">
        <v>0</v>
      </c>
      <c r="AA289" s="231">
        <v>0</v>
      </c>
      <c r="AB289" s="231">
        <v>0</v>
      </c>
      <c r="AC289" s="231">
        <v>0</v>
      </c>
      <c r="AD289" s="336" t="s">
        <v>187</v>
      </c>
      <c r="AE289" s="336" t="s">
        <v>518</v>
      </c>
      <c r="AF289" s="336" t="s">
        <v>654</v>
      </c>
      <c r="AG289" s="231">
        <v>101766</v>
      </c>
      <c r="AH289" s="231">
        <v>0</v>
      </c>
      <c r="AI289" s="231">
        <v>101766</v>
      </c>
      <c r="AJ289" s="231">
        <v>0</v>
      </c>
      <c r="AK289" s="231">
        <v>0</v>
      </c>
      <c r="AL289" s="231">
        <v>0</v>
      </c>
      <c r="AM289" s="231">
        <v>0</v>
      </c>
      <c r="AN289" s="231">
        <v>0</v>
      </c>
      <c r="AO289" s="231">
        <v>0</v>
      </c>
      <c r="AP289" s="231">
        <v>0</v>
      </c>
      <c r="AQ289" s="231">
        <v>0</v>
      </c>
      <c r="AR289" s="231">
        <v>0</v>
      </c>
      <c r="AS289" s="231">
        <v>0</v>
      </c>
      <c r="AT289" s="231">
        <v>0</v>
      </c>
      <c r="AU289" s="231">
        <v>0</v>
      </c>
      <c r="AV289" s="231">
        <v>0</v>
      </c>
      <c r="AW289" s="231">
        <v>0</v>
      </c>
      <c r="AX289" s="231">
        <v>0</v>
      </c>
    </row>
    <row r="290" spans="2:50" ht="76.5" x14ac:dyDescent="0.2">
      <c r="B290" s="155"/>
      <c r="C290" s="332" t="s">
        <v>42</v>
      </c>
      <c r="D290" s="162" t="s">
        <v>1297</v>
      </c>
      <c r="E290" s="75" t="s">
        <v>1298</v>
      </c>
      <c r="F290" s="333">
        <v>2017730010052</v>
      </c>
      <c r="G290" s="334" t="s">
        <v>1299</v>
      </c>
      <c r="H290" s="335" t="s">
        <v>702</v>
      </c>
      <c r="I290" s="70" t="s">
        <v>703</v>
      </c>
      <c r="J290" s="231">
        <v>1</v>
      </c>
      <c r="K290" s="155" t="s">
        <v>622</v>
      </c>
      <c r="L290" s="231">
        <v>350000</v>
      </c>
      <c r="M290" s="231">
        <v>0</v>
      </c>
      <c r="N290" s="231">
        <v>350000</v>
      </c>
      <c r="O290" s="231">
        <v>0</v>
      </c>
      <c r="P290" s="231">
        <v>0</v>
      </c>
      <c r="Q290" s="231">
        <v>0</v>
      </c>
      <c r="R290" s="231">
        <v>0</v>
      </c>
      <c r="S290" s="231">
        <v>0</v>
      </c>
      <c r="T290" s="231">
        <v>0</v>
      </c>
      <c r="U290" s="231">
        <v>0</v>
      </c>
      <c r="V290" s="231">
        <v>0</v>
      </c>
      <c r="W290" s="231">
        <v>0</v>
      </c>
      <c r="X290" s="231">
        <v>0</v>
      </c>
      <c r="Y290" s="231">
        <v>0</v>
      </c>
      <c r="Z290" s="231">
        <v>0</v>
      </c>
      <c r="AA290" s="231">
        <v>0</v>
      </c>
      <c r="AB290" s="231">
        <v>0</v>
      </c>
      <c r="AC290" s="231">
        <v>0</v>
      </c>
      <c r="AD290" s="336" t="s">
        <v>187</v>
      </c>
      <c r="AE290" s="336" t="s">
        <v>518</v>
      </c>
      <c r="AF290" s="336" t="s">
        <v>654</v>
      </c>
      <c r="AG290" s="231">
        <v>347060</v>
      </c>
      <c r="AH290" s="231">
        <v>0</v>
      </c>
      <c r="AI290" s="231">
        <v>347060</v>
      </c>
      <c r="AJ290" s="231">
        <v>0</v>
      </c>
      <c r="AK290" s="231">
        <v>0</v>
      </c>
      <c r="AL290" s="231">
        <v>0</v>
      </c>
      <c r="AM290" s="231">
        <v>0</v>
      </c>
      <c r="AN290" s="231">
        <v>0</v>
      </c>
      <c r="AO290" s="231">
        <v>0</v>
      </c>
      <c r="AP290" s="231">
        <v>0</v>
      </c>
      <c r="AQ290" s="231">
        <v>0</v>
      </c>
      <c r="AR290" s="231">
        <v>0</v>
      </c>
      <c r="AS290" s="231">
        <v>0</v>
      </c>
      <c r="AT290" s="231">
        <v>0</v>
      </c>
      <c r="AU290" s="231">
        <v>0</v>
      </c>
      <c r="AV290" s="231">
        <v>0</v>
      </c>
      <c r="AW290" s="231">
        <v>0</v>
      </c>
      <c r="AX290" s="231">
        <v>0</v>
      </c>
    </row>
    <row r="291" spans="2:50" ht="76.5" x14ac:dyDescent="0.2">
      <c r="B291" s="155"/>
      <c r="C291" s="332" t="s">
        <v>42</v>
      </c>
      <c r="D291" s="162" t="s">
        <v>1301</v>
      </c>
      <c r="E291" s="75" t="s">
        <v>1302</v>
      </c>
      <c r="F291" s="333">
        <v>2017730010015</v>
      </c>
      <c r="G291" s="334" t="s">
        <v>1303</v>
      </c>
      <c r="H291" s="335" t="s">
        <v>704</v>
      </c>
      <c r="I291" s="70" t="s">
        <v>705</v>
      </c>
      <c r="J291" s="231">
        <v>2</v>
      </c>
      <c r="K291" s="155" t="s">
        <v>622</v>
      </c>
      <c r="L291" s="231">
        <v>0</v>
      </c>
      <c r="M291" s="231">
        <v>0</v>
      </c>
      <c r="N291" s="231">
        <v>0</v>
      </c>
      <c r="O291" s="231">
        <v>0</v>
      </c>
      <c r="P291" s="231">
        <v>0</v>
      </c>
      <c r="Q291" s="231">
        <v>0</v>
      </c>
      <c r="R291" s="231">
        <v>0</v>
      </c>
      <c r="S291" s="231">
        <v>0</v>
      </c>
      <c r="T291" s="231">
        <v>0</v>
      </c>
      <c r="U291" s="231">
        <v>0</v>
      </c>
      <c r="V291" s="231">
        <v>0</v>
      </c>
      <c r="W291" s="231">
        <v>0</v>
      </c>
      <c r="X291" s="231">
        <v>0</v>
      </c>
      <c r="Y291" s="231">
        <v>0</v>
      </c>
      <c r="Z291" s="231">
        <v>0</v>
      </c>
      <c r="AA291" s="231">
        <v>0</v>
      </c>
      <c r="AB291" s="231">
        <v>0</v>
      </c>
      <c r="AC291" s="231">
        <v>0</v>
      </c>
      <c r="AD291" s="336" t="s">
        <v>187</v>
      </c>
      <c r="AE291" s="336" t="s">
        <v>518</v>
      </c>
      <c r="AF291" s="336" t="s">
        <v>706</v>
      </c>
      <c r="AG291" s="231">
        <v>0</v>
      </c>
      <c r="AH291" s="231">
        <v>0</v>
      </c>
      <c r="AI291" s="231">
        <v>0</v>
      </c>
      <c r="AJ291" s="231">
        <v>0</v>
      </c>
      <c r="AK291" s="231">
        <v>0</v>
      </c>
      <c r="AL291" s="231">
        <v>0</v>
      </c>
      <c r="AM291" s="231">
        <v>0</v>
      </c>
      <c r="AN291" s="231">
        <v>0</v>
      </c>
      <c r="AO291" s="231">
        <v>0</v>
      </c>
      <c r="AP291" s="231">
        <v>0</v>
      </c>
      <c r="AQ291" s="231">
        <v>0</v>
      </c>
      <c r="AR291" s="231">
        <v>0</v>
      </c>
      <c r="AS291" s="231">
        <v>0</v>
      </c>
      <c r="AT291" s="231">
        <v>0</v>
      </c>
      <c r="AU291" s="231">
        <v>0</v>
      </c>
      <c r="AV291" s="231">
        <v>0</v>
      </c>
      <c r="AW291" s="231">
        <v>0</v>
      </c>
      <c r="AX291" s="231">
        <v>0</v>
      </c>
    </row>
    <row r="292" spans="2:50" ht="76.5" x14ac:dyDescent="0.2">
      <c r="B292" s="155"/>
      <c r="C292" s="332" t="s">
        <v>42</v>
      </c>
      <c r="D292" s="162" t="s">
        <v>1301</v>
      </c>
      <c r="E292" s="75" t="s">
        <v>1302</v>
      </c>
      <c r="F292" s="333">
        <v>2017730010015</v>
      </c>
      <c r="G292" s="334" t="s">
        <v>1303</v>
      </c>
      <c r="H292" s="335" t="s">
        <v>707</v>
      </c>
      <c r="I292" s="70" t="s">
        <v>708</v>
      </c>
      <c r="J292" s="231">
        <v>1</v>
      </c>
      <c r="K292" s="155" t="s">
        <v>622</v>
      </c>
      <c r="L292" s="231">
        <v>70000</v>
      </c>
      <c r="M292" s="231">
        <v>0</v>
      </c>
      <c r="N292" s="231">
        <v>70000</v>
      </c>
      <c r="O292" s="231">
        <v>0</v>
      </c>
      <c r="P292" s="231">
        <v>0</v>
      </c>
      <c r="Q292" s="231">
        <v>0</v>
      </c>
      <c r="R292" s="231">
        <v>0</v>
      </c>
      <c r="S292" s="231">
        <v>0</v>
      </c>
      <c r="T292" s="231">
        <v>0</v>
      </c>
      <c r="U292" s="231">
        <v>0</v>
      </c>
      <c r="V292" s="231">
        <v>0</v>
      </c>
      <c r="W292" s="231">
        <v>0</v>
      </c>
      <c r="X292" s="231">
        <v>0</v>
      </c>
      <c r="Y292" s="231">
        <v>0</v>
      </c>
      <c r="Z292" s="231">
        <v>0</v>
      </c>
      <c r="AA292" s="231">
        <v>0</v>
      </c>
      <c r="AB292" s="231">
        <v>0</v>
      </c>
      <c r="AC292" s="231">
        <v>0</v>
      </c>
      <c r="AD292" s="336" t="s">
        <v>187</v>
      </c>
      <c r="AE292" s="336" t="s">
        <v>518</v>
      </c>
      <c r="AF292" s="336" t="s">
        <v>706</v>
      </c>
      <c r="AG292" s="231">
        <v>64800</v>
      </c>
      <c r="AH292" s="231">
        <v>0</v>
      </c>
      <c r="AI292" s="231">
        <v>64800</v>
      </c>
      <c r="AJ292" s="231">
        <v>0</v>
      </c>
      <c r="AK292" s="231">
        <v>0</v>
      </c>
      <c r="AL292" s="231">
        <v>0</v>
      </c>
      <c r="AM292" s="231">
        <v>0</v>
      </c>
      <c r="AN292" s="231">
        <v>0</v>
      </c>
      <c r="AO292" s="231">
        <v>0</v>
      </c>
      <c r="AP292" s="231">
        <v>0</v>
      </c>
      <c r="AQ292" s="231">
        <v>0</v>
      </c>
      <c r="AR292" s="231">
        <v>0</v>
      </c>
      <c r="AS292" s="231">
        <v>0</v>
      </c>
      <c r="AT292" s="231">
        <v>0</v>
      </c>
      <c r="AU292" s="231">
        <v>0</v>
      </c>
      <c r="AV292" s="231">
        <v>0</v>
      </c>
      <c r="AW292" s="231">
        <v>0</v>
      </c>
      <c r="AX292" s="231">
        <v>0</v>
      </c>
    </row>
    <row r="293" spans="2:50" ht="76.5" x14ac:dyDescent="0.2">
      <c r="B293" s="155"/>
      <c r="C293" s="332" t="s">
        <v>42</v>
      </c>
      <c r="D293" s="162" t="s">
        <v>1301</v>
      </c>
      <c r="E293" s="75" t="s">
        <v>1302</v>
      </c>
      <c r="F293" s="333">
        <v>2017730010015</v>
      </c>
      <c r="G293" s="334" t="s">
        <v>1303</v>
      </c>
      <c r="H293" s="335" t="s">
        <v>709</v>
      </c>
      <c r="I293" s="70" t="s">
        <v>710</v>
      </c>
      <c r="J293" s="231">
        <v>1</v>
      </c>
      <c r="K293" s="155" t="s">
        <v>622</v>
      </c>
      <c r="L293" s="231">
        <v>50000</v>
      </c>
      <c r="M293" s="231">
        <v>0</v>
      </c>
      <c r="N293" s="231">
        <v>50000</v>
      </c>
      <c r="O293" s="231">
        <v>0</v>
      </c>
      <c r="P293" s="231">
        <v>0</v>
      </c>
      <c r="Q293" s="231">
        <v>0</v>
      </c>
      <c r="R293" s="231">
        <v>0</v>
      </c>
      <c r="S293" s="231">
        <v>0</v>
      </c>
      <c r="T293" s="231">
        <v>0</v>
      </c>
      <c r="U293" s="231">
        <v>0</v>
      </c>
      <c r="V293" s="231">
        <v>0</v>
      </c>
      <c r="W293" s="231">
        <v>0</v>
      </c>
      <c r="X293" s="231">
        <v>0</v>
      </c>
      <c r="Y293" s="231">
        <v>0</v>
      </c>
      <c r="Z293" s="231">
        <v>0</v>
      </c>
      <c r="AA293" s="231">
        <v>0</v>
      </c>
      <c r="AB293" s="231">
        <v>0</v>
      </c>
      <c r="AC293" s="231">
        <v>0</v>
      </c>
      <c r="AD293" s="336" t="s">
        <v>187</v>
      </c>
      <c r="AE293" s="336" t="s">
        <v>518</v>
      </c>
      <c r="AF293" s="336" t="s">
        <v>706</v>
      </c>
      <c r="AG293" s="231">
        <v>35400</v>
      </c>
      <c r="AH293" s="231">
        <v>0</v>
      </c>
      <c r="AI293" s="231">
        <v>35400</v>
      </c>
      <c r="AJ293" s="231">
        <v>0</v>
      </c>
      <c r="AK293" s="231">
        <v>0</v>
      </c>
      <c r="AL293" s="231">
        <v>0</v>
      </c>
      <c r="AM293" s="231">
        <v>0</v>
      </c>
      <c r="AN293" s="231">
        <v>0</v>
      </c>
      <c r="AO293" s="231">
        <v>0</v>
      </c>
      <c r="AP293" s="231">
        <v>0</v>
      </c>
      <c r="AQ293" s="231">
        <v>0</v>
      </c>
      <c r="AR293" s="231">
        <v>0</v>
      </c>
      <c r="AS293" s="231">
        <v>0</v>
      </c>
      <c r="AT293" s="231">
        <v>0</v>
      </c>
      <c r="AU293" s="231">
        <v>0</v>
      </c>
      <c r="AV293" s="231">
        <v>0</v>
      </c>
      <c r="AW293" s="231">
        <v>0</v>
      </c>
      <c r="AX293" s="231">
        <v>0</v>
      </c>
    </row>
    <row r="294" spans="2:50" ht="76.5" x14ac:dyDescent="0.2">
      <c r="B294" s="155"/>
      <c r="C294" s="332" t="s">
        <v>42</v>
      </c>
      <c r="D294" s="162" t="s">
        <v>1301</v>
      </c>
      <c r="E294" s="75" t="s">
        <v>1302</v>
      </c>
      <c r="F294" s="333">
        <v>2017730010015</v>
      </c>
      <c r="G294" s="334" t="s">
        <v>1303</v>
      </c>
      <c r="H294" s="335" t="s">
        <v>711</v>
      </c>
      <c r="I294" s="70" t="s">
        <v>712</v>
      </c>
      <c r="J294" s="231">
        <v>1</v>
      </c>
      <c r="K294" s="155" t="s">
        <v>622</v>
      </c>
      <c r="L294" s="231">
        <v>80000</v>
      </c>
      <c r="M294" s="231">
        <v>0</v>
      </c>
      <c r="N294" s="231">
        <v>80000</v>
      </c>
      <c r="O294" s="231">
        <v>0</v>
      </c>
      <c r="P294" s="231">
        <v>0</v>
      </c>
      <c r="Q294" s="231">
        <v>0</v>
      </c>
      <c r="R294" s="231">
        <v>0</v>
      </c>
      <c r="S294" s="231">
        <v>0</v>
      </c>
      <c r="T294" s="231">
        <v>0</v>
      </c>
      <c r="U294" s="231">
        <v>0</v>
      </c>
      <c r="V294" s="231">
        <v>0</v>
      </c>
      <c r="W294" s="231">
        <v>0</v>
      </c>
      <c r="X294" s="231">
        <v>0</v>
      </c>
      <c r="Y294" s="231">
        <v>0</v>
      </c>
      <c r="Z294" s="231">
        <v>0</v>
      </c>
      <c r="AA294" s="231">
        <v>0</v>
      </c>
      <c r="AB294" s="231">
        <v>0</v>
      </c>
      <c r="AC294" s="231">
        <v>0</v>
      </c>
      <c r="AD294" s="336" t="s">
        <v>187</v>
      </c>
      <c r="AE294" s="336" t="s">
        <v>518</v>
      </c>
      <c r="AF294" s="336" t="s">
        <v>706</v>
      </c>
      <c r="AG294" s="231">
        <v>73823</v>
      </c>
      <c r="AH294" s="231">
        <v>0</v>
      </c>
      <c r="AI294" s="231">
        <v>73823</v>
      </c>
      <c r="AJ294" s="231">
        <v>0</v>
      </c>
      <c r="AK294" s="231">
        <v>0</v>
      </c>
      <c r="AL294" s="231">
        <v>0</v>
      </c>
      <c r="AM294" s="231">
        <v>0</v>
      </c>
      <c r="AN294" s="231">
        <v>0</v>
      </c>
      <c r="AO294" s="231">
        <v>0</v>
      </c>
      <c r="AP294" s="231">
        <v>0</v>
      </c>
      <c r="AQ294" s="231">
        <v>0</v>
      </c>
      <c r="AR294" s="231">
        <v>0</v>
      </c>
      <c r="AS294" s="231">
        <v>0</v>
      </c>
      <c r="AT294" s="231">
        <v>0</v>
      </c>
      <c r="AU294" s="231">
        <v>0</v>
      </c>
      <c r="AV294" s="231">
        <v>0</v>
      </c>
      <c r="AW294" s="231">
        <v>0</v>
      </c>
      <c r="AX294" s="231">
        <v>0</v>
      </c>
    </row>
    <row r="295" spans="2:50" ht="76.5" x14ac:dyDescent="0.2">
      <c r="B295" s="155"/>
      <c r="C295" s="332" t="s">
        <v>42</v>
      </c>
      <c r="D295" s="162" t="s">
        <v>1301</v>
      </c>
      <c r="E295" s="75" t="s">
        <v>1302</v>
      </c>
      <c r="F295" s="333">
        <v>2017730010015</v>
      </c>
      <c r="G295" s="334" t="s">
        <v>1303</v>
      </c>
      <c r="H295" s="335" t="s">
        <v>713</v>
      </c>
      <c r="I295" s="70" t="s">
        <v>714</v>
      </c>
      <c r="J295" s="231">
        <v>1</v>
      </c>
      <c r="K295" s="155" t="s">
        <v>622</v>
      </c>
      <c r="L295" s="231">
        <v>0</v>
      </c>
      <c r="M295" s="231">
        <v>0</v>
      </c>
      <c r="N295" s="231">
        <v>0</v>
      </c>
      <c r="O295" s="231">
        <v>0</v>
      </c>
      <c r="P295" s="231">
        <v>0</v>
      </c>
      <c r="Q295" s="231">
        <v>0</v>
      </c>
      <c r="R295" s="231">
        <v>0</v>
      </c>
      <c r="S295" s="231">
        <v>0</v>
      </c>
      <c r="T295" s="231">
        <v>0</v>
      </c>
      <c r="U295" s="231">
        <v>0</v>
      </c>
      <c r="V295" s="231">
        <v>0</v>
      </c>
      <c r="W295" s="231">
        <v>0</v>
      </c>
      <c r="X295" s="231">
        <v>0</v>
      </c>
      <c r="Y295" s="231">
        <v>0</v>
      </c>
      <c r="Z295" s="231">
        <v>0</v>
      </c>
      <c r="AA295" s="231">
        <v>0</v>
      </c>
      <c r="AB295" s="231">
        <v>0</v>
      </c>
      <c r="AC295" s="231">
        <v>0</v>
      </c>
      <c r="AD295" s="336" t="s">
        <v>187</v>
      </c>
      <c r="AE295" s="336" t="s">
        <v>518</v>
      </c>
      <c r="AF295" s="336" t="s">
        <v>706</v>
      </c>
      <c r="AG295" s="231">
        <v>0</v>
      </c>
      <c r="AH295" s="231">
        <v>0</v>
      </c>
      <c r="AI295" s="231">
        <v>0</v>
      </c>
      <c r="AJ295" s="231">
        <v>0</v>
      </c>
      <c r="AK295" s="231">
        <v>0</v>
      </c>
      <c r="AL295" s="231">
        <v>0</v>
      </c>
      <c r="AM295" s="231">
        <v>0</v>
      </c>
      <c r="AN295" s="231">
        <v>0</v>
      </c>
      <c r="AO295" s="231">
        <v>0</v>
      </c>
      <c r="AP295" s="231">
        <v>0</v>
      </c>
      <c r="AQ295" s="231">
        <v>0</v>
      </c>
      <c r="AR295" s="231">
        <v>0</v>
      </c>
      <c r="AS295" s="231">
        <v>0</v>
      </c>
      <c r="AT295" s="231">
        <v>0</v>
      </c>
      <c r="AU295" s="231">
        <v>0</v>
      </c>
      <c r="AV295" s="231">
        <v>0</v>
      </c>
      <c r="AW295" s="231">
        <v>0</v>
      </c>
      <c r="AX295" s="231">
        <v>0</v>
      </c>
    </row>
    <row r="296" spans="2:50" ht="89.25" x14ac:dyDescent="0.2">
      <c r="B296" s="155"/>
      <c r="C296" s="332" t="s">
        <v>42</v>
      </c>
      <c r="D296" s="162" t="s">
        <v>1304</v>
      </c>
      <c r="E296" s="75" t="s">
        <v>1305</v>
      </c>
      <c r="F296" s="333">
        <v>2017730010014</v>
      </c>
      <c r="G296" s="334" t="s">
        <v>1306</v>
      </c>
      <c r="H296" s="335" t="s">
        <v>715</v>
      </c>
      <c r="I296" s="70" t="s">
        <v>716</v>
      </c>
      <c r="J296" s="231">
        <v>750</v>
      </c>
      <c r="K296" s="155" t="s">
        <v>622</v>
      </c>
      <c r="L296" s="231">
        <v>20000</v>
      </c>
      <c r="M296" s="231">
        <v>0</v>
      </c>
      <c r="N296" s="231">
        <v>20000</v>
      </c>
      <c r="O296" s="231">
        <v>0</v>
      </c>
      <c r="P296" s="231">
        <v>0</v>
      </c>
      <c r="Q296" s="231">
        <v>0</v>
      </c>
      <c r="R296" s="231">
        <v>0</v>
      </c>
      <c r="S296" s="231">
        <v>0</v>
      </c>
      <c r="T296" s="231">
        <v>0</v>
      </c>
      <c r="U296" s="231">
        <v>0</v>
      </c>
      <c r="V296" s="231">
        <v>0</v>
      </c>
      <c r="W296" s="231">
        <v>0</v>
      </c>
      <c r="X296" s="231">
        <v>0</v>
      </c>
      <c r="Y296" s="231">
        <v>0</v>
      </c>
      <c r="Z296" s="231">
        <v>0</v>
      </c>
      <c r="AA296" s="231">
        <v>0</v>
      </c>
      <c r="AB296" s="231">
        <v>0</v>
      </c>
      <c r="AC296" s="231">
        <v>0</v>
      </c>
      <c r="AD296" s="336" t="s">
        <v>187</v>
      </c>
      <c r="AE296" s="336" t="s">
        <v>518</v>
      </c>
      <c r="AF296" s="336" t="s">
        <v>717</v>
      </c>
      <c r="AG296" s="231">
        <v>19200</v>
      </c>
      <c r="AH296" s="231">
        <v>0</v>
      </c>
      <c r="AI296" s="231">
        <v>19200</v>
      </c>
      <c r="AJ296" s="231">
        <v>0</v>
      </c>
      <c r="AK296" s="231">
        <v>0</v>
      </c>
      <c r="AL296" s="231">
        <v>0</v>
      </c>
      <c r="AM296" s="231">
        <v>0</v>
      </c>
      <c r="AN296" s="231">
        <v>0</v>
      </c>
      <c r="AO296" s="231">
        <v>0</v>
      </c>
      <c r="AP296" s="231">
        <v>0</v>
      </c>
      <c r="AQ296" s="231">
        <v>0</v>
      </c>
      <c r="AR296" s="231">
        <v>0</v>
      </c>
      <c r="AS296" s="231">
        <v>0</v>
      </c>
      <c r="AT296" s="231">
        <v>0</v>
      </c>
      <c r="AU296" s="231">
        <v>0</v>
      </c>
      <c r="AV296" s="231">
        <v>0</v>
      </c>
      <c r="AW296" s="231">
        <v>0</v>
      </c>
      <c r="AX296" s="231">
        <v>0</v>
      </c>
    </row>
    <row r="297" spans="2:50" ht="89.25" x14ac:dyDescent="0.2">
      <c r="B297" s="155"/>
      <c r="C297" s="332" t="s">
        <v>42</v>
      </c>
      <c r="D297" s="162" t="s">
        <v>1304</v>
      </c>
      <c r="E297" s="75" t="s">
        <v>1305</v>
      </c>
      <c r="F297" s="333">
        <v>2017730010014</v>
      </c>
      <c r="G297" s="334" t="s">
        <v>1306</v>
      </c>
      <c r="H297" s="335" t="s">
        <v>718</v>
      </c>
      <c r="I297" s="70" t="s">
        <v>719</v>
      </c>
      <c r="J297" s="231">
        <v>15</v>
      </c>
      <c r="K297" s="155" t="s">
        <v>622</v>
      </c>
      <c r="L297" s="231">
        <v>0</v>
      </c>
      <c r="M297" s="231">
        <v>0</v>
      </c>
      <c r="N297" s="231">
        <v>0</v>
      </c>
      <c r="O297" s="231">
        <v>0</v>
      </c>
      <c r="P297" s="231">
        <v>0</v>
      </c>
      <c r="Q297" s="231">
        <v>0</v>
      </c>
      <c r="R297" s="231">
        <v>0</v>
      </c>
      <c r="S297" s="231">
        <v>0</v>
      </c>
      <c r="T297" s="231">
        <v>0</v>
      </c>
      <c r="U297" s="231">
        <v>0</v>
      </c>
      <c r="V297" s="231">
        <v>0</v>
      </c>
      <c r="W297" s="231">
        <v>0</v>
      </c>
      <c r="X297" s="231">
        <v>0</v>
      </c>
      <c r="Y297" s="231">
        <v>0</v>
      </c>
      <c r="Z297" s="231">
        <v>0</v>
      </c>
      <c r="AA297" s="231">
        <v>0</v>
      </c>
      <c r="AB297" s="231">
        <v>0</v>
      </c>
      <c r="AC297" s="231">
        <v>0</v>
      </c>
      <c r="AD297" s="336" t="s">
        <v>187</v>
      </c>
      <c r="AE297" s="336" t="s">
        <v>518</v>
      </c>
      <c r="AF297" s="336" t="s">
        <v>717</v>
      </c>
      <c r="AG297" s="231">
        <v>0</v>
      </c>
      <c r="AH297" s="231">
        <v>0</v>
      </c>
      <c r="AI297" s="231">
        <v>0</v>
      </c>
      <c r="AJ297" s="231">
        <v>0</v>
      </c>
      <c r="AK297" s="231">
        <v>0</v>
      </c>
      <c r="AL297" s="231">
        <v>0</v>
      </c>
      <c r="AM297" s="231">
        <v>0</v>
      </c>
      <c r="AN297" s="231">
        <v>0</v>
      </c>
      <c r="AO297" s="231">
        <v>0</v>
      </c>
      <c r="AP297" s="231">
        <v>0</v>
      </c>
      <c r="AQ297" s="231">
        <v>0</v>
      </c>
      <c r="AR297" s="231">
        <v>0</v>
      </c>
      <c r="AS297" s="231">
        <v>0</v>
      </c>
      <c r="AT297" s="231">
        <v>0</v>
      </c>
      <c r="AU297" s="231">
        <v>0</v>
      </c>
      <c r="AV297" s="231">
        <v>0</v>
      </c>
      <c r="AW297" s="231">
        <v>0</v>
      </c>
      <c r="AX297" s="231">
        <v>0</v>
      </c>
    </row>
    <row r="298" spans="2:50" ht="89.25" x14ac:dyDescent="0.2">
      <c r="B298" s="155"/>
      <c r="C298" s="332" t="s">
        <v>42</v>
      </c>
      <c r="D298" s="162" t="s">
        <v>1304</v>
      </c>
      <c r="E298" s="75" t="s">
        <v>1305</v>
      </c>
      <c r="F298" s="333">
        <v>2017730010014</v>
      </c>
      <c r="G298" s="334" t="s">
        <v>1306</v>
      </c>
      <c r="H298" s="335" t="s">
        <v>720</v>
      </c>
      <c r="I298" s="70" t="s">
        <v>721</v>
      </c>
      <c r="J298" s="231">
        <v>28000</v>
      </c>
      <c r="K298" s="155" t="s">
        <v>622</v>
      </c>
      <c r="L298" s="231">
        <v>85000</v>
      </c>
      <c r="M298" s="231">
        <v>0</v>
      </c>
      <c r="N298" s="231">
        <v>85000</v>
      </c>
      <c r="O298" s="231">
        <v>0</v>
      </c>
      <c r="P298" s="231">
        <v>0</v>
      </c>
      <c r="Q298" s="231">
        <v>0</v>
      </c>
      <c r="R298" s="231">
        <v>0</v>
      </c>
      <c r="S298" s="231">
        <v>0</v>
      </c>
      <c r="T298" s="231">
        <v>0</v>
      </c>
      <c r="U298" s="231">
        <v>0</v>
      </c>
      <c r="V298" s="231">
        <v>0</v>
      </c>
      <c r="W298" s="231">
        <v>0</v>
      </c>
      <c r="X298" s="231">
        <v>0</v>
      </c>
      <c r="Y298" s="231">
        <v>0</v>
      </c>
      <c r="Z298" s="231">
        <v>0</v>
      </c>
      <c r="AA298" s="231">
        <v>0</v>
      </c>
      <c r="AB298" s="231">
        <v>0</v>
      </c>
      <c r="AC298" s="231">
        <v>0</v>
      </c>
      <c r="AD298" s="336" t="s">
        <v>187</v>
      </c>
      <c r="AE298" s="336" t="s">
        <v>518</v>
      </c>
      <c r="AF298" s="336" t="s">
        <v>717</v>
      </c>
      <c r="AG298" s="231">
        <v>83200</v>
      </c>
      <c r="AH298" s="231">
        <v>0</v>
      </c>
      <c r="AI298" s="231">
        <v>83200</v>
      </c>
      <c r="AJ298" s="231">
        <v>0</v>
      </c>
      <c r="AK298" s="231">
        <v>0</v>
      </c>
      <c r="AL298" s="231">
        <v>0</v>
      </c>
      <c r="AM298" s="231">
        <v>0</v>
      </c>
      <c r="AN298" s="231">
        <v>0</v>
      </c>
      <c r="AO298" s="231">
        <v>0</v>
      </c>
      <c r="AP298" s="231">
        <v>0</v>
      </c>
      <c r="AQ298" s="231">
        <v>0</v>
      </c>
      <c r="AR298" s="231">
        <v>0</v>
      </c>
      <c r="AS298" s="231">
        <v>0</v>
      </c>
      <c r="AT298" s="231">
        <v>0</v>
      </c>
      <c r="AU298" s="231">
        <v>0</v>
      </c>
      <c r="AV298" s="231">
        <v>0</v>
      </c>
      <c r="AW298" s="231">
        <v>0</v>
      </c>
      <c r="AX298" s="231">
        <v>0</v>
      </c>
    </row>
    <row r="299" spans="2:50" ht="89.25" x14ac:dyDescent="0.2">
      <c r="B299" s="155"/>
      <c r="C299" s="332" t="s">
        <v>42</v>
      </c>
      <c r="D299" s="162" t="s">
        <v>1304</v>
      </c>
      <c r="E299" s="75" t="s">
        <v>1305</v>
      </c>
      <c r="F299" s="333">
        <v>2017730010014</v>
      </c>
      <c r="G299" s="334" t="s">
        <v>1306</v>
      </c>
      <c r="H299" s="335" t="s">
        <v>722</v>
      </c>
      <c r="I299" s="70" t="s">
        <v>723</v>
      </c>
      <c r="J299" s="231">
        <v>1</v>
      </c>
      <c r="K299" s="155" t="s">
        <v>622</v>
      </c>
      <c r="L299" s="231">
        <v>15000</v>
      </c>
      <c r="M299" s="231">
        <v>0</v>
      </c>
      <c r="N299" s="231">
        <v>15000</v>
      </c>
      <c r="O299" s="231">
        <v>0</v>
      </c>
      <c r="P299" s="231">
        <v>0</v>
      </c>
      <c r="Q299" s="231">
        <v>0</v>
      </c>
      <c r="R299" s="231">
        <v>0</v>
      </c>
      <c r="S299" s="231">
        <v>0</v>
      </c>
      <c r="T299" s="231">
        <v>0</v>
      </c>
      <c r="U299" s="231">
        <v>0</v>
      </c>
      <c r="V299" s="231">
        <v>0</v>
      </c>
      <c r="W299" s="231">
        <v>0</v>
      </c>
      <c r="X299" s="231">
        <v>0</v>
      </c>
      <c r="Y299" s="231">
        <v>0</v>
      </c>
      <c r="Z299" s="231">
        <v>0</v>
      </c>
      <c r="AA299" s="231">
        <v>0</v>
      </c>
      <c r="AB299" s="231">
        <v>0</v>
      </c>
      <c r="AC299" s="231">
        <v>0</v>
      </c>
      <c r="AD299" s="336" t="s">
        <v>187</v>
      </c>
      <c r="AE299" s="336" t="s">
        <v>518</v>
      </c>
      <c r="AF299" s="336" t="s">
        <v>717</v>
      </c>
      <c r="AG299" s="231">
        <v>7500</v>
      </c>
      <c r="AH299" s="231">
        <v>0</v>
      </c>
      <c r="AI299" s="231">
        <v>7500</v>
      </c>
      <c r="AJ299" s="231">
        <v>0</v>
      </c>
      <c r="AK299" s="231">
        <v>0</v>
      </c>
      <c r="AL299" s="231">
        <v>0</v>
      </c>
      <c r="AM299" s="231">
        <v>0</v>
      </c>
      <c r="AN299" s="231">
        <v>0</v>
      </c>
      <c r="AO299" s="231">
        <v>0</v>
      </c>
      <c r="AP299" s="231">
        <v>0</v>
      </c>
      <c r="AQ299" s="231">
        <v>0</v>
      </c>
      <c r="AR299" s="231">
        <v>0</v>
      </c>
      <c r="AS299" s="231">
        <v>0</v>
      </c>
      <c r="AT299" s="231">
        <v>0</v>
      </c>
      <c r="AU299" s="231">
        <v>0</v>
      </c>
      <c r="AV299" s="231">
        <v>0</v>
      </c>
      <c r="AW299" s="231">
        <v>0</v>
      </c>
      <c r="AX299" s="231">
        <v>0</v>
      </c>
    </row>
    <row r="300" spans="2:50" ht="89.25" x14ac:dyDescent="0.2">
      <c r="B300" s="155"/>
      <c r="C300" s="332" t="s">
        <v>42</v>
      </c>
      <c r="D300" s="162" t="s">
        <v>1304</v>
      </c>
      <c r="E300" s="75" t="s">
        <v>1305</v>
      </c>
      <c r="F300" s="333">
        <v>2017730010014</v>
      </c>
      <c r="G300" s="334" t="s">
        <v>1306</v>
      </c>
      <c r="H300" s="335" t="s">
        <v>724</v>
      </c>
      <c r="I300" s="70" t="s">
        <v>725</v>
      </c>
      <c r="J300" s="231">
        <v>1</v>
      </c>
      <c r="K300" s="155" t="s">
        <v>622</v>
      </c>
      <c r="L300" s="231">
        <v>10000</v>
      </c>
      <c r="M300" s="231">
        <v>0</v>
      </c>
      <c r="N300" s="231">
        <v>10000</v>
      </c>
      <c r="O300" s="231">
        <v>0</v>
      </c>
      <c r="P300" s="231">
        <v>0</v>
      </c>
      <c r="Q300" s="231">
        <v>0</v>
      </c>
      <c r="R300" s="231">
        <v>0</v>
      </c>
      <c r="S300" s="231">
        <v>0</v>
      </c>
      <c r="T300" s="231">
        <v>0</v>
      </c>
      <c r="U300" s="231">
        <v>0</v>
      </c>
      <c r="V300" s="231">
        <v>0</v>
      </c>
      <c r="W300" s="231">
        <v>0</v>
      </c>
      <c r="X300" s="231">
        <v>0</v>
      </c>
      <c r="Y300" s="231">
        <v>0</v>
      </c>
      <c r="Z300" s="231">
        <v>0</v>
      </c>
      <c r="AA300" s="231">
        <v>0</v>
      </c>
      <c r="AB300" s="231">
        <v>0</v>
      </c>
      <c r="AC300" s="231">
        <v>0</v>
      </c>
      <c r="AD300" s="336" t="s">
        <v>187</v>
      </c>
      <c r="AE300" s="336" t="s">
        <v>518</v>
      </c>
      <c r="AF300" s="336" t="s">
        <v>717</v>
      </c>
      <c r="AG300" s="231">
        <v>0</v>
      </c>
      <c r="AH300" s="231">
        <v>0</v>
      </c>
      <c r="AI300" s="231">
        <v>0</v>
      </c>
      <c r="AJ300" s="231">
        <v>0</v>
      </c>
      <c r="AK300" s="231">
        <v>0</v>
      </c>
      <c r="AL300" s="231">
        <v>0</v>
      </c>
      <c r="AM300" s="231">
        <v>0</v>
      </c>
      <c r="AN300" s="231">
        <v>0</v>
      </c>
      <c r="AO300" s="231">
        <v>0</v>
      </c>
      <c r="AP300" s="231">
        <v>0</v>
      </c>
      <c r="AQ300" s="231">
        <v>0</v>
      </c>
      <c r="AR300" s="231">
        <v>0</v>
      </c>
      <c r="AS300" s="231">
        <v>0</v>
      </c>
      <c r="AT300" s="231">
        <v>0</v>
      </c>
      <c r="AU300" s="231">
        <v>0</v>
      </c>
      <c r="AV300" s="231">
        <v>0</v>
      </c>
      <c r="AW300" s="231">
        <v>0</v>
      </c>
      <c r="AX300" s="231">
        <v>0</v>
      </c>
    </row>
    <row r="301" spans="2:50" ht="89.25" x14ac:dyDescent="0.2">
      <c r="B301" s="155"/>
      <c r="C301" s="332" t="s">
        <v>42</v>
      </c>
      <c r="D301" s="162" t="s">
        <v>1304</v>
      </c>
      <c r="E301" s="75" t="s">
        <v>1305</v>
      </c>
      <c r="F301" s="333">
        <v>2017730010014</v>
      </c>
      <c r="G301" s="334" t="s">
        <v>1306</v>
      </c>
      <c r="H301" s="335" t="s">
        <v>726</v>
      </c>
      <c r="I301" s="70" t="s">
        <v>727</v>
      </c>
      <c r="J301" s="231">
        <v>1</v>
      </c>
      <c r="K301" s="155" t="s">
        <v>622</v>
      </c>
      <c r="L301" s="231">
        <v>0</v>
      </c>
      <c r="M301" s="231">
        <v>0</v>
      </c>
      <c r="N301" s="231">
        <v>0</v>
      </c>
      <c r="O301" s="231">
        <v>0</v>
      </c>
      <c r="P301" s="231">
        <v>0</v>
      </c>
      <c r="Q301" s="231">
        <v>0</v>
      </c>
      <c r="R301" s="231">
        <v>0</v>
      </c>
      <c r="S301" s="231">
        <v>0</v>
      </c>
      <c r="T301" s="231">
        <v>0</v>
      </c>
      <c r="U301" s="231">
        <v>0</v>
      </c>
      <c r="V301" s="231">
        <v>0</v>
      </c>
      <c r="W301" s="231">
        <v>0</v>
      </c>
      <c r="X301" s="231">
        <v>0</v>
      </c>
      <c r="Y301" s="231">
        <v>0</v>
      </c>
      <c r="Z301" s="231">
        <v>0</v>
      </c>
      <c r="AA301" s="231">
        <v>0</v>
      </c>
      <c r="AB301" s="231">
        <v>0</v>
      </c>
      <c r="AC301" s="231">
        <v>0</v>
      </c>
      <c r="AD301" s="336" t="s">
        <v>187</v>
      </c>
      <c r="AE301" s="336" t="s">
        <v>518</v>
      </c>
      <c r="AF301" s="336" t="s">
        <v>717</v>
      </c>
      <c r="AG301" s="231">
        <v>0</v>
      </c>
      <c r="AH301" s="231">
        <v>0</v>
      </c>
      <c r="AI301" s="231">
        <v>0</v>
      </c>
      <c r="AJ301" s="231">
        <v>0</v>
      </c>
      <c r="AK301" s="231">
        <v>0</v>
      </c>
      <c r="AL301" s="231">
        <v>0</v>
      </c>
      <c r="AM301" s="231">
        <v>0</v>
      </c>
      <c r="AN301" s="231">
        <v>0</v>
      </c>
      <c r="AO301" s="231">
        <v>0</v>
      </c>
      <c r="AP301" s="231">
        <v>0</v>
      </c>
      <c r="AQ301" s="231">
        <v>0</v>
      </c>
      <c r="AR301" s="231">
        <v>0</v>
      </c>
      <c r="AS301" s="231">
        <v>0</v>
      </c>
      <c r="AT301" s="231">
        <v>0</v>
      </c>
      <c r="AU301" s="231">
        <v>0</v>
      </c>
      <c r="AV301" s="231">
        <v>0</v>
      </c>
      <c r="AW301" s="231">
        <v>0</v>
      </c>
      <c r="AX301" s="231">
        <v>0</v>
      </c>
    </row>
    <row r="302" spans="2:50" ht="89.25" x14ac:dyDescent="0.2">
      <c r="B302" s="155"/>
      <c r="C302" s="332" t="s">
        <v>42</v>
      </c>
      <c r="D302" s="162" t="s">
        <v>1304</v>
      </c>
      <c r="E302" s="75" t="s">
        <v>1305</v>
      </c>
      <c r="F302" s="333">
        <v>2017730010014</v>
      </c>
      <c r="G302" s="334" t="s">
        <v>1306</v>
      </c>
      <c r="H302" s="335" t="s">
        <v>728</v>
      </c>
      <c r="I302" s="70" t="s">
        <v>729</v>
      </c>
      <c r="J302" s="231">
        <v>1</v>
      </c>
      <c r="K302" s="155" t="s">
        <v>622</v>
      </c>
      <c r="L302" s="231">
        <v>170000</v>
      </c>
      <c r="M302" s="231">
        <v>0</v>
      </c>
      <c r="N302" s="231">
        <v>170000</v>
      </c>
      <c r="O302" s="231">
        <v>0</v>
      </c>
      <c r="P302" s="231">
        <v>0</v>
      </c>
      <c r="Q302" s="231">
        <v>0</v>
      </c>
      <c r="R302" s="231">
        <v>0</v>
      </c>
      <c r="S302" s="231">
        <v>0</v>
      </c>
      <c r="T302" s="231">
        <v>0</v>
      </c>
      <c r="U302" s="231">
        <v>0</v>
      </c>
      <c r="V302" s="231">
        <v>0</v>
      </c>
      <c r="W302" s="231">
        <v>0</v>
      </c>
      <c r="X302" s="231">
        <v>0</v>
      </c>
      <c r="Y302" s="231">
        <v>0</v>
      </c>
      <c r="Z302" s="231">
        <v>0</v>
      </c>
      <c r="AA302" s="231">
        <v>0</v>
      </c>
      <c r="AB302" s="231">
        <v>0</v>
      </c>
      <c r="AC302" s="231">
        <v>0</v>
      </c>
      <c r="AD302" s="336" t="s">
        <v>187</v>
      </c>
      <c r="AE302" s="336" t="s">
        <v>518</v>
      </c>
      <c r="AF302" s="336" t="s">
        <v>717</v>
      </c>
      <c r="AG302" s="231">
        <v>166475</v>
      </c>
      <c r="AH302" s="231">
        <v>0</v>
      </c>
      <c r="AI302" s="231">
        <v>166475</v>
      </c>
      <c r="AJ302" s="231">
        <v>0</v>
      </c>
      <c r="AK302" s="231">
        <v>0</v>
      </c>
      <c r="AL302" s="231">
        <v>0</v>
      </c>
      <c r="AM302" s="231">
        <v>0</v>
      </c>
      <c r="AN302" s="231">
        <v>0</v>
      </c>
      <c r="AO302" s="231">
        <v>0</v>
      </c>
      <c r="AP302" s="231">
        <v>0</v>
      </c>
      <c r="AQ302" s="231">
        <v>0</v>
      </c>
      <c r="AR302" s="231">
        <v>0</v>
      </c>
      <c r="AS302" s="231">
        <v>0</v>
      </c>
      <c r="AT302" s="231">
        <v>0</v>
      </c>
      <c r="AU302" s="231">
        <v>0</v>
      </c>
      <c r="AV302" s="231">
        <v>0</v>
      </c>
      <c r="AW302" s="231">
        <v>0</v>
      </c>
      <c r="AX302" s="231">
        <v>0</v>
      </c>
    </row>
    <row r="303" spans="2:50" ht="102" x14ac:dyDescent="0.2">
      <c r="B303" s="155"/>
      <c r="C303" s="332" t="s">
        <v>42</v>
      </c>
      <c r="D303" s="162" t="s">
        <v>1307</v>
      </c>
      <c r="E303" s="75" t="s">
        <v>1308</v>
      </c>
      <c r="F303" s="333">
        <v>2016730010046</v>
      </c>
      <c r="G303" s="334" t="s">
        <v>1309</v>
      </c>
      <c r="H303" s="335" t="s">
        <v>730</v>
      </c>
      <c r="I303" s="70" t="s">
        <v>731</v>
      </c>
      <c r="J303" s="231">
        <v>1</v>
      </c>
      <c r="K303" s="155" t="s">
        <v>622</v>
      </c>
      <c r="L303" s="231">
        <v>15000</v>
      </c>
      <c r="M303" s="231">
        <v>0</v>
      </c>
      <c r="N303" s="231">
        <v>15000</v>
      </c>
      <c r="O303" s="231">
        <v>0</v>
      </c>
      <c r="P303" s="231">
        <v>0</v>
      </c>
      <c r="Q303" s="231">
        <v>0</v>
      </c>
      <c r="R303" s="231">
        <v>0</v>
      </c>
      <c r="S303" s="231">
        <v>0</v>
      </c>
      <c r="T303" s="231">
        <v>0</v>
      </c>
      <c r="U303" s="231">
        <v>0</v>
      </c>
      <c r="V303" s="231">
        <v>0</v>
      </c>
      <c r="W303" s="231">
        <v>0</v>
      </c>
      <c r="X303" s="231">
        <v>0</v>
      </c>
      <c r="Y303" s="231">
        <v>0</v>
      </c>
      <c r="Z303" s="231">
        <v>0</v>
      </c>
      <c r="AA303" s="231">
        <v>0</v>
      </c>
      <c r="AB303" s="231">
        <v>0</v>
      </c>
      <c r="AC303" s="231">
        <v>0</v>
      </c>
      <c r="AD303" s="336" t="s">
        <v>187</v>
      </c>
      <c r="AE303" s="336" t="s">
        <v>518</v>
      </c>
      <c r="AF303" s="336" t="s">
        <v>732</v>
      </c>
      <c r="AG303" s="231">
        <v>0</v>
      </c>
      <c r="AH303" s="231">
        <v>0</v>
      </c>
      <c r="AI303" s="231">
        <v>0</v>
      </c>
      <c r="AJ303" s="231">
        <v>0</v>
      </c>
      <c r="AK303" s="231">
        <v>0</v>
      </c>
      <c r="AL303" s="231">
        <v>0</v>
      </c>
      <c r="AM303" s="231">
        <v>0</v>
      </c>
      <c r="AN303" s="231">
        <v>0</v>
      </c>
      <c r="AO303" s="231">
        <v>0</v>
      </c>
      <c r="AP303" s="231">
        <v>0</v>
      </c>
      <c r="AQ303" s="231">
        <v>0</v>
      </c>
      <c r="AR303" s="231">
        <v>0</v>
      </c>
      <c r="AS303" s="231">
        <v>0</v>
      </c>
      <c r="AT303" s="231">
        <v>0</v>
      </c>
      <c r="AU303" s="231">
        <v>0</v>
      </c>
      <c r="AV303" s="231">
        <v>0</v>
      </c>
      <c r="AW303" s="231">
        <v>0</v>
      </c>
      <c r="AX303" s="231">
        <v>0</v>
      </c>
    </row>
    <row r="304" spans="2:50" ht="102" x14ac:dyDescent="0.2">
      <c r="B304" s="155"/>
      <c r="C304" s="332" t="s">
        <v>42</v>
      </c>
      <c r="D304" s="162" t="s">
        <v>1307</v>
      </c>
      <c r="E304" s="75" t="s">
        <v>1308</v>
      </c>
      <c r="F304" s="333">
        <v>2016730010046</v>
      </c>
      <c r="G304" s="334" t="s">
        <v>1309</v>
      </c>
      <c r="H304" s="335" t="s">
        <v>733</v>
      </c>
      <c r="I304" s="70" t="s">
        <v>734</v>
      </c>
      <c r="J304" s="231">
        <v>1</v>
      </c>
      <c r="K304" s="155" t="s">
        <v>622</v>
      </c>
      <c r="L304" s="231"/>
      <c r="M304" s="231">
        <v>0</v>
      </c>
      <c r="N304" s="231">
        <v>0</v>
      </c>
      <c r="O304" s="231">
        <v>0</v>
      </c>
      <c r="P304" s="231">
        <v>0</v>
      </c>
      <c r="Q304" s="231">
        <v>0</v>
      </c>
      <c r="R304" s="231">
        <v>0</v>
      </c>
      <c r="S304" s="231">
        <v>0</v>
      </c>
      <c r="T304" s="231">
        <v>0</v>
      </c>
      <c r="U304" s="231">
        <v>0</v>
      </c>
      <c r="V304" s="231">
        <v>0</v>
      </c>
      <c r="W304" s="231">
        <v>0</v>
      </c>
      <c r="X304" s="231">
        <v>0</v>
      </c>
      <c r="Y304" s="231">
        <v>0</v>
      </c>
      <c r="Z304" s="231">
        <v>0</v>
      </c>
      <c r="AA304" s="231">
        <v>0</v>
      </c>
      <c r="AB304" s="231">
        <v>0</v>
      </c>
      <c r="AC304" s="231">
        <v>0</v>
      </c>
      <c r="AD304" s="336" t="s">
        <v>187</v>
      </c>
      <c r="AE304" s="336" t="s">
        <v>518</v>
      </c>
      <c r="AF304" s="336" t="s">
        <v>732</v>
      </c>
      <c r="AG304" s="231">
        <v>0</v>
      </c>
      <c r="AH304" s="231">
        <v>0</v>
      </c>
      <c r="AI304" s="231">
        <v>0</v>
      </c>
      <c r="AJ304" s="231">
        <v>0</v>
      </c>
      <c r="AK304" s="231">
        <v>0</v>
      </c>
      <c r="AL304" s="231">
        <v>0</v>
      </c>
      <c r="AM304" s="231">
        <v>0</v>
      </c>
      <c r="AN304" s="231">
        <v>0</v>
      </c>
      <c r="AO304" s="231">
        <v>0</v>
      </c>
      <c r="AP304" s="231">
        <v>0</v>
      </c>
      <c r="AQ304" s="231">
        <v>0</v>
      </c>
      <c r="AR304" s="231">
        <v>0</v>
      </c>
      <c r="AS304" s="231">
        <v>0</v>
      </c>
      <c r="AT304" s="231">
        <v>0</v>
      </c>
      <c r="AU304" s="231">
        <v>0</v>
      </c>
      <c r="AV304" s="231">
        <v>0</v>
      </c>
      <c r="AW304" s="231">
        <v>0</v>
      </c>
      <c r="AX304" s="231">
        <v>0</v>
      </c>
    </row>
    <row r="305" spans="2:50" ht="102" x14ac:dyDescent="0.2">
      <c r="B305" s="155"/>
      <c r="C305" s="332" t="s">
        <v>42</v>
      </c>
      <c r="D305" s="162" t="s">
        <v>1307</v>
      </c>
      <c r="E305" s="75" t="s">
        <v>1308</v>
      </c>
      <c r="F305" s="333">
        <v>2016730010046</v>
      </c>
      <c r="G305" s="334" t="s">
        <v>1309</v>
      </c>
      <c r="H305" s="335" t="s">
        <v>735</v>
      </c>
      <c r="I305" s="70" t="s">
        <v>736</v>
      </c>
      <c r="J305" s="231">
        <v>1</v>
      </c>
      <c r="K305" s="155" t="s">
        <v>622</v>
      </c>
      <c r="L305" s="231">
        <v>140000</v>
      </c>
      <c r="M305" s="231">
        <v>0</v>
      </c>
      <c r="N305" s="231">
        <v>140000</v>
      </c>
      <c r="O305" s="231">
        <v>0</v>
      </c>
      <c r="P305" s="231">
        <v>0</v>
      </c>
      <c r="Q305" s="231">
        <v>0</v>
      </c>
      <c r="R305" s="231">
        <v>0</v>
      </c>
      <c r="S305" s="231">
        <v>0</v>
      </c>
      <c r="T305" s="231">
        <v>0</v>
      </c>
      <c r="U305" s="231">
        <v>0</v>
      </c>
      <c r="V305" s="231">
        <v>0</v>
      </c>
      <c r="W305" s="231">
        <v>0</v>
      </c>
      <c r="X305" s="231">
        <v>0</v>
      </c>
      <c r="Y305" s="231">
        <v>0</v>
      </c>
      <c r="Z305" s="231">
        <v>0</v>
      </c>
      <c r="AA305" s="231">
        <v>0</v>
      </c>
      <c r="AB305" s="231">
        <v>0</v>
      </c>
      <c r="AC305" s="231">
        <v>0</v>
      </c>
      <c r="AD305" s="336" t="s">
        <v>187</v>
      </c>
      <c r="AE305" s="336" t="s">
        <v>518</v>
      </c>
      <c r="AF305" s="336" t="s">
        <v>732</v>
      </c>
      <c r="AG305" s="231">
        <v>127360</v>
      </c>
      <c r="AH305" s="231">
        <v>0</v>
      </c>
      <c r="AI305" s="231">
        <v>127360</v>
      </c>
      <c r="AJ305" s="231">
        <v>0</v>
      </c>
      <c r="AK305" s="231">
        <v>0</v>
      </c>
      <c r="AL305" s="231">
        <v>0</v>
      </c>
      <c r="AM305" s="231">
        <v>0</v>
      </c>
      <c r="AN305" s="231">
        <v>0</v>
      </c>
      <c r="AO305" s="231">
        <v>0</v>
      </c>
      <c r="AP305" s="231">
        <v>0</v>
      </c>
      <c r="AQ305" s="231">
        <v>0</v>
      </c>
      <c r="AR305" s="231">
        <v>0</v>
      </c>
      <c r="AS305" s="231">
        <v>0</v>
      </c>
      <c r="AT305" s="231">
        <v>0</v>
      </c>
      <c r="AU305" s="231">
        <v>0</v>
      </c>
      <c r="AV305" s="231">
        <v>0</v>
      </c>
      <c r="AW305" s="231">
        <v>0</v>
      </c>
      <c r="AX305" s="231">
        <v>0</v>
      </c>
    </row>
    <row r="306" spans="2:50" ht="102" x14ac:dyDescent="0.2">
      <c r="B306" s="155"/>
      <c r="C306" s="332" t="s">
        <v>42</v>
      </c>
      <c r="D306" s="162" t="s">
        <v>1307</v>
      </c>
      <c r="E306" s="75" t="s">
        <v>1308</v>
      </c>
      <c r="F306" s="333">
        <v>2016730010046</v>
      </c>
      <c r="G306" s="334" t="s">
        <v>1309</v>
      </c>
      <c r="H306" s="335" t="s">
        <v>737</v>
      </c>
      <c r="I306" s="70" t="s">
        <v>738</v>
      </c>
      <c r="J306" s="231">
        <v>1</v>
      </c>
      <c r="K306" s="155" t="s">
        <v>622</v>
      </c>
      <c r="L306" s="231">
        <v>20000</v>
      </c>
      <c r="M306" s="231">
        <v>0</v>
      </c>
      <c r="N306" s="231">
        <v>20000</v>
      </c>
      <c r="O306" s="231">
        <v>0</v>
      </c>
      <c r="P306" s="231">
        <v>0</v>
      </c>
      <c r="Q306" s="231">
        <v>0</v>
      </c>
      <c r="R306" s="231">
        <v>0</v>
      </c>
      <c r="S306" s="231">
        <v>0</v>
      </c>
      <c r="T306" s="231">
        <v>0</v>
      </c>
      <c r="U306" s="231">
        <v>0</v>
      </c>
      <c r="V306" s="231">
        <v>0</v>
      </c>
      <c r="W306" s="231">
        <v>0</v>
      </c>
      <c r="X306" s="231">
        <v>0</v>
      </c>
      <c r="Y306" s="231">
        <v>0</v>
      </c>
      <c r="Z306" s="231">
        <v>0</v>
      </c>
      <c r="AA306" s="231">
        <v>0</v>
      </c>
      <c r="AB306" s="231">
        <v>0</v>
      </c>
      <c r="AC306" s="231">
        <v>0</v>
      </c>
      <c r="AD306" s="336" t="s">
        <v>187</v>
      </c>
      <c r="AE306" s="336" t="s">
        <v>518</v>
      </c>
      <c r="AF306" s="336" t="s">
        <v>732</v>
      </c>
      <c r="AG306" s="231">
        <v>16800</v>
      </c>
      <c r="AH306" s="231">
        <v>0</v>
      </c>
      <c r="AI306" s="231">
        <v>16800</v>
      </c>
      <c r="AJ306" s="231">
        <v>0</v>
      </c>
      <c r="AK306" s="231">
        <v>0</v>
      </c>
      <c r="AL306" s="231">
        <v>0</v>
      </c>
      <c r="AM306" s="231">
        <v>0</v>
      </c>
      <c r="AN306" s="231">
        <v>0</v>
      </c>
      <c r="AO306" s="231">
        <v>0</v>
      </c>
      <c r="AP306" s="231">
        <v>0</v>
      </c>
      <c r="AQ306" s="231">
        <v>0</v>
      </c>
      <c r="AR306" s="231">
        <v>0</v>
      </c>
      <c r="AS306" s="231">
        <v>0</v>
      </c>
      <c r="AT306" s="231">
        <v>0</v>
      </c>
      <c r="AU306" s="231">
        <v>0</v>
      </c>
      <c r="AV306" s="231">
        <v>0</v>
      </c>
      <c r="AW306" s="231">
        <v>0</v>
      </c>
      <c r="AX306" s="231">
        <v>0</v>
      </c>
    </row>
    <row r="307" spans="2:50" ht="102" x14ac:dyDescent="0.2">
      <c r="B307" s="155"/>
      <c r="C307" s="332" t="s">
        <v>42</v>
      </c>
      <c r="D307" s="162" t="s">
        <v>1307</v>
      </c>
      <c r="E307" s="75" t="s">
        <v>1308</v>
      </c>
      <c r="F307" s="333">
        <v>2016730010046</v>
      </c>
      <c r="G307" s="334" t="s">
        <v>1309</v>
      </c>
      <c r="H307" s="335" t="s">
        <v>739</v>
      </c>
      <c r="I307" s="70" t="s">
        <v>740</v>
      </c>
      <c r="J307" s="231">
        <v>1</v>
      </c>
      <c r="K307" s="155" t="s">
        <v>622</v>
      </c>
      <c r="L307" s="231"/>
      <c r="M307" s="231">
        <v>0</v>
      </c>
      <c r="N307" s="231">
        <v>0</v>
      </c>
      <c r="O307" s="231">
        <v>0</v>
      </c>
      <c r="P307" s="231">
        <v>0</v>
      </c>
      <c r="Q307" s="231">
        <v>0</v>
      </c>
      <c r="R307" s="231">
        <v>0</v>
      </c>
      <c r="S307" s="231">
        <v>0</v>
      </c>
      <c r="T307" s="231">
        <v>0</v>
      </c>
      <c r="U307" s="231">
        <v>0</v>
      </c>
      <c r="V307" s="231">
        <v>0</v>
      </c>
      <c r="W307" s="231">
        <v>0</v>
      </c>
      <c r="X307" s="231">
        <v>0</v>
      </c>
      <c r="Y307" s="231">
        <v>0</v>
      </c>
      <c r="Z307" s="231">
        <v>0</v>
      </c>
      <c r="AA307" s="231">
        <v>0</v>
      </c>
      <c r="AB307" s="231">
        <v>0</v>
      </c>
      <c r="AC307" s="231">
        <v>0</v>
      </c>
      <c r="AD307" s="336" t="s">
        <v>187</v>
      </c>
      <c r="AE307" s="336" t="s">
        <v>518</v>
      </c>
      <c r="AF307" s="336" t="s">
        <v>732</v>
      </c>
      <c r="AG307" s="231">
        <v>0</v>
      </c>
      <c r="AH307" s="231">
        <v>0</v>
      </c>
      <c r="AI307" s="231"/>
      <c r="AJ307" s="231">
        <v>0</v>
      </c>
      <c r="AK307" s="231">
        <v>0</v>
      </c>
      <c r="AL307" s="231">
        <v>0</v>
      </c>
      <c r="AM307" s="231">
        <v>0</v>
      </c>
      <c r="AN307" s="231">
        <v>0</v>
      </c>
      <c r="AO307" s="231">
        <v>0</v>
      </c>
      <c r="AP307" s="231">
        <v>0</v>
      </c>
      <c r="AQ307" s="231">
        <v>0</v>
      </c>
      <c r="AR307" s="231">
        <v>0</v>
      </c>
      <c r="AS307" s="231">
        <v>0</v>
      </c>
      <c r="AT307" s="231">
        <v>0</v>
      </c>
      <c r="AU307" s="231">
        <v>0</v>
      </c>
      <c r="AV307" s="231">
        <v>0</v>
      </c>
      <c r="AW307" s="231">
        <v>0</v>
      </c>
      <c r="AX307" s="231">
        <v>0</v>
      </c>
    </row>
    <row r="308" spans="2:50" ht="102" x14ac:dyDescent="0.2">
      <c r="B308" s="155"/>
      <c r="C308" s="332" t="s">
        <v>42</v>
      </c>
      <c r="D308" s="162" t="s">
        <v>1307</v>
      </c>
      <c r="E308" s="75" t="s">
        <v>1308</v>
      </c>
      <c r="F308" s="333">
        <v>2016730010046</v>
      </c>
      <c r="G308" s="334" t="s">
        <v>1309</v>
      </c>
      <c r="H308" s="335" t="s">
        <v>741</v>
      </c>
      <c r="I308" s="70" t="s">
        <v>742</v>
      </c>
      <c r="J308" s="231">
        <v>1</v>
      </c>
      <c r="K308" s="155" t="s">
        <v>622</v>
      </c>
      <c r="L308" s="231">
        <v>50000</v>
      </c>
      <c r="M308" s="231">
        <v>0</v>
      </c>
      <c r="N308" s="231">
        <v>50000</v>
      </c>
      <c r="O308" s="231">
        <v>0</v>
      </c>
      <c r="P308" s="231">
        <v>0</v>
      </c>
      <c r="Q308" s="231">
        <v>0</v>
      </c>
      <c r="R308" s="231">
        <v>0</v>
      </c>
      <c r="S308" s="231">
        <v>0</v>
      </c>
      <c r="T308" s="231">
        <v>0</v>
      </c>
      <c r="U308" s="231">
        <v>0</v>
      </c>
      <c r="V308" s="231">
        <v>0</v>
      </c>
      <c r="W308" s="231">
        <v>0</v>
      </c>
      <c r="X308" s="231">
        <v>0</v>
      </c>
      <c r="Y308" s="231">
        <v>0</v>
      </c>
      <c r="Z308" s="231">
        <v>0</v>
      </c>
      <c r="AA308" s="231">
        <v>0</v>
      </c>
      <c r="AB308" s="231">
        <v>0</v>
      </c>
      <c r="AC308" s="231">
        <v>0</v>
      </c>
      <c r="AD308" s="336" t="s">
        <v>187</v>
      </c>
      <c r="AE308" s="336" t="s">
        <v>518</v>
      </c>
      <c r="AF308" s="336" t="s">
        <v>732</v>
      </c>
      <c r="AG308" s="231">
        <v>48000</v>
      </c>
      <c r="AH308" s="231">
        <v>0</v>
      </c>
      <c r="AI308" s="231">
        <v>48000</v>
      </c>
      <c r="AJ308" s="231">
        <v>0</v>
      </c>
      <c r="AK308" s="231">
        <v>0</v>
      </c>
      <c r="AL308" s="231">
        <v>0</v>
      </c>
      <c r="AM308" s="231">
        <v>0</v>
      </c>
      <c r="AN308" s="231">
        <v>0</v>
      </c>
      <c r="AO308" s="231">
        <v>0</v>
      </c>
      <c r="AP308" s="231">
        <v>0</v>
      </c>
      <c r="AQ308" s="231">
        <v>0</v>
      </c>
      <c r="AR308" s="231">
        <v>0</v>
      </c>
      <c r="AS308" s="231">
        <v>0</v>
      </c>
      <c r="AT308" s="231">
        <v>0</v>
      </c>
      <c r="AU308" s="231">
        <v>0</v>
      </c>
      <c r="AV308" s="231">
        <v>0</v>
      </c>
      <c r="AW308" s="231">
        <v>0</v>
      </c>
      <c r="AX308" s="231">
        <v>0</v>
      </c>
    </row>
    <row r="309" spans="2:50" ht="102" x14ac:dyDescent="0.2">
      <c r="B309" s="155"/>
      <c r="C309" s="332" t="s">
        <v>42</v>
      </c>
      <c r="D309" s="162" t="s">
        <v>1307</v>
      </c>
      <c r="E309" s="75" t="s">
        <v>1308</v>
      </c>
      <c r="F309" s="333">
        <v>2016730010046</v>
      </c>
      <c r="G309" s="334" t="s">
        <v>1309</v>
      </c>
      <c r="H309" s="335" t="s">
        <v>743</v>
      </c>
      <c r="I309" s="70" t="s">
        <v>744</v>
      </c>
      <c r="J309" s="231">
        <v>5</v>
      </c>
      <c r="K309" s="155" t="s">
        <v>622</v>
      </c>
      <c r="L309" s="231">
        <v>60000</v>
      </c>
      <c r="M309" s="231">
        <v>0</v>
      </c>
      <c r="N309" s="231">
        <v>60000</v>
      </c>
      <c r="O309" s="231">
        <v>0</v>
      </c>
      <c r="P309" s="231">
        <v>0</v>
      </c>
      <c r="Q309" s="231">
        <v>0</v>
      </c>
      <c r="R309" s="231">
        <v>0</v>
      </c>
      <c r="S309" s="231">
        <v>0</v>
      </c>
      <c r="T309" s="231">
        <v>0</v>
      </c>
      <c r="U309" s="231">
        <v>0</v>
      </c>
      <c r="V309" s="231">
        <v>0</v>
      </c>
      <c r="W309" s="231">
        <v>0</v>
      </c>
      <c r="X309" s="231">
        <v>0</v>
      </c>
      <c r="Y309" s="231">
        <v>0</v>
      </c>
      <c r="Z309" s="231">
        <v>0</v>
      </c>
      <c r="AA309" s="231">
        <v>0</v>
      </c>
      <c r="AB309" s="231">
        <v>0</v>
      </c>
      <c r="AC309" s="231">
        <v>0</v>
      </c>
      <c r="AD309" s="336" t="s">
        <v>187</v>
      </c>
      <c r="AE309" s="336" t="s">
        <v>518</v>
      </c>
      <c r="AF309" s="336" t="s">
        <v>732</v>
      </c>
      <c r="AG309" s="231">
        <v>53400</v>
      </c>
      <c r="AH309" s="231">
        <v>0</v>
      </c>
      <c r="AI309" s="231">
        <v>53400</v>
      </c>
      <c r="AJ309" s="231">
        <v>0</v>
      </c>
      <c r="AK309" s="231">
        <v>0</v>
      </c>
      <c r="AL309" s="231">
        <v>0</v>
      </c>
      <c r="AM309" s="231">
        <v>0</v>
      </c>
      <c r="AN309" s="231">
        <v>0</v>
      </c>
      <c r="AO309" s="231">
        <v>0</v>
      </c>
      <c r="AP309" s="231">
        <v>0</v>
      </c>
      <c r="AQ309" s="231">
        <v>0</v>
      </c>
      <c r="AR309" s="231">
        <v>0</v>
      </c>
      <c r="AS309" s="231">
        <v>0</v>
      </c>
      <c r="AT309" s="231">
        <v>0</v>
      </c>
      <c r="AU309" s="231">
        <v>0</v>
      </c>
      <c r="AV309" s="231">
        <v>0</v>
      </c>
      <c r="AW309" s="231">
        <v>0</v>
      </c>
      <c r="AX309" s="231">
        <v>0</v>
      </c>
    </row>
    <row r="310" spans="2:50" ht="102" x14ac:dyDescent="0.2">
      <c r="B310" s="155"/>
      <c r="C310" s="332" t="s">
        <v>42</v>
      </c>
      <c r="D310" s="162" t="s">
        <v>1307</v>
      </c>
      <c r="E310" s="75" t="s">
        <v>1308</v>
      </c>
      <c r="F310" s="333">
        <v>2016730010046</v>
      </c>
      <c r="G310" s="334" t="s">
        <v>1309</v>
      </c>
      <c r="H310" s="335" t="s">
        <v>745</v>
      </c>
      <c r="I310" s="70" t="s">
        <v>746</v>
      </c>
      <c r="J310" s="231">
        <v>1</v>
      </c>
      <c r="K310" s="155" t="s">
        <v>622</v>
      </c>
      <c r="L310" s="231">
        <v>30000</v>
      </c>
      <c r="M310" s="231">
        <v>0</v>
      </c>
      <c r="N310" s="231">
        <v>30000</v>
      </c>
      <c r="O310" s="231">
        <v>0</v>
      </c>
      <c r="P310" s="231">
        <v>0</v>
      </c>
      <c r="Q310" s="231">
        <v>0</v>
      </c>
      <c r="R310" s="231">
        <v>0</v>
      </c>
      <c r="S310" s="231">
        <v>0</v>
      </c>
      <c r="T310" s="231">
        <v>0</v>
      </c>
      <c r="U310" s="231">
        <v>0</v>
      </c>
      <c r="V310" s="231">
        <v>0</v>
      </c>
      <c r="W310" s="231">
        <v>0</v>
      </c>
      <c r="X310" s="231">
        <v>0</v>
      </c>
      <c r="Y310" s="231">
        <v>0</v>
      </c>
      <c r="Z310" s="231">
        <v>0</v>
      </c>
      <c r="AA310" s="231">
        <v>0</v>
      </c>
      <c r="AB310" s="231">
        <v>0</v>
      </c>
      <c r="AC310" s="231">
        <v>0</v>
      </c>
      <c r="AD310" s="336" t="s">
        <v>187</v>
      </c>
      <c r="AE310" s="336" t="s">
        <v>518</v>
      </c>
      <c r="AF310" s="336" t="s">
        <v>732</v>
      </c>
      <c r="AG310" s="231">
        <v>22400</v>
      </c>
      <c r="AH310" s="231">
        <v>0</v>
      </c>
      <c r="AI310" s="231">
        <v>22400</v>
      </c>
      <c r="AJ310" s="231">
        <v>0</v>
      </c>
      <c r="AK310" s="231">
        <v>0</v>
      </c>
      <c r="AL310" s="231">
        <v>0</v>
      </c>
      <c r="AM310" s="231">
        <v>0</v>
      </c>
      <c r="AN310" s="231">
        <v>0</v>
      </c>
      <c r="AO310" s="231">
        <v>0</v>
      </c>
      <c r="AP310" s="231">
        <v>0</v>
      </c>
      <c r="AQ310" s="231">
        <v>0</v>
      </c>
      <c r="AR310" s="231">
        <v>0</v>
      </c>
      <c r="AS310" s="231">
        <v>0</v>
      </c>
      <c r="AT310" s="231">
        <v>0</v>
      </c>
      <c r="AU310" s="231">
        <v>0</v>
      </c>
      <c r="AV310" s="231">
        <v>0</v>
      </c>
      <c r="AW310" s="231">
        <v>0</v>
      </c>
      <c r="AX310" s="231">
        <v>0</v>
      </c>
    </row>
    <row r="311" spans="2:50" ht="102" x14ac:dyDescent="0.2">
      <c r="B311" s="155"/>
      <c r="C311" s="332" t="s">
        <v>42</v>
      </c>
      <c r="D311" s="162" t="s">
        <v>1307</v>
      </c>
      <c r="E311" s="75" t="s">
        <v>1308</v>
      </c>
      <c r="F311" s="333">
        <v>2016730010046</v>
      </c>
      <c r="G311" s="334" t="s">
        <v>1309</v>
      </c>
      <c r="H311" s="335" t="s">
        <v>747</v>
      </c>
      <c r="I311" s="70" t="s">
        <v>748</v>
      </c>
      <c r="J311" s="231">
        <v>1</v>
      </c>
      <c r="K311" s="155" t="s">
        <v>622</v>
      </c>
      <c r="L311" s="231"/>
      <c r="M311" s="231">
        <v>0</v>
      </c>
      <c r="N311" s="231">
        <v>0</v>
      </c>
      <c r="O311" s="231">
        <v>0</v>
      </c>
      <c r="P311" s="231">
        <v>0</v>
      </c>
      <c r="Q311" s="231">
        <v>0</v>
      </c>
      <c r="R311" s="231">
        <v>0</v>
      </c>
      <c r="S311" s="231">
        <v>0</v>
      </c>
      <c r="T311" s="231">
        <v>0</v>
      </c>
      <c r="U311" s="231">
        <v>0</v>
      </c>
      <c r="V311" s="231">
        <v>0</v>
      </c>
      <c r="W311" s="231">
        <v>0</v>
      </c>
      <c r="X311" s="231">
        <v>0</v>
      </c>
      <c r="Y311" s="231">
        <v>0</v>
      </c>
      <c r="Z311" s="231">
        <v>0</v>
      </c>
      <c r="AA311" s="231">
        <v>0</v>
      </c>
      <c r="AB311" s="231">
        <v>0</v>
      </c>
      <c r="AC311" s="231">
        <v>0</v>
      </c>
      <c r="AD311" s="336" t="s">
        <v>187</v>
      </c>
      <c r="AE311" s="336" t="s">
        <v>518</v>
      </c>
      <c r="AF311" s="336" t="s">
        <v>732</v>
      </c>
      <c r="AG311" s="231">
        <v>0</v>
      </c>
      <c r="AH311" s="231">
        <v>0</v>
      </c>
      <c r="AI311" s="231">
        <v>0</v>
      </c>
      <c r="AJ311" s="231">
        <v>0</v>
      </c>
      <c r="AK311" s="231">
        <v>0</v>
      </c>
      <c r="AL311" s="231">
        <v>0</v>
      </c>
      <c r="AM311" s="231">
        <v>0</v>
      </c>
      <c r="AN311" s="231">
        <v>0</v>
      </c>
      <c r="AO311" s="231">
        <v>0</v>
      </c>
      <c r="AP311" s="231">
        <v>0</v>
      </c>
      <c r="AQ311" s="231">
        <v>0</v>
      </c>
      <c r="AR311" s="231">
        <v>0</v>
      </c>
      <c r="AS311" s="231">
        <v>0</v>
      </c>
      <c r="AT311" s="231">
        <v>0</v>
      </c>
      <c r="AU311" s="231">
        <v>0</v>
      </c>
      <c r="AV311" s="231">
        <v>0</v>
      </c>
      <c r="AW311" s="231">
        <v>0</v>
      </c>
      <c r="AX311" s="231">
        <v>0</v>
      </c>
    </row>
    <row r="312" spans="2:50" ht="102" x14ac:dyDescent="0.2">
      <c r="B312" s="155"/>
      <c r="C312" s="332" t="s">
        <v>42</v>
      </c>
      <c r="D312" s="162" t="s">
        <v>1307</v>
      </c>
      <c r="E312" s="75" t="s">
        <v>1308</v>
      </c>
      <c r="F312" s="333">
        <v>2016730010046</v>
      </c>
      <c r="G312" s="334" t="s">
        <v>1309</v>
      </c>
      <c r="H312" s="335" t="s">
        <v>749</v>
      </c>
      <c r="I312" s="70" t="s">
        <v>750</v>
      </c>
      <c r="J312" s="231">
        <v>2</v>
      </c>
      <c r="K312" s="155" t="s">
        <v>622</v>
      </c>
      <c r="L312" s="231"/>
      <c r="M312" s="231">
        <v>0</v>
      </c>
      <c r="N312" s="231">
        <v>0</v>
      </c>
      <c r="O312" s="231">
        <v>0</v>
      </c>
      <c r="P312" s="231">
        <v>0</v>
      </c>
      <c r="Q312" s="231">
        <v>0</v>
      </c>
      <c r="R312" s="231">
        <v>0</v>
      </c>
      <c r="S312" s="231">
        <v>0</v>
      </c>
      <c r="T312" s="231">
        <v>0</v>
      </c>
      <c r="U312" s="231">
        <v>0</v>
      </c>
      <c r="V312" s="231">
        <v>0</v>
      </c>
      <c r="W312" s="231">
        <v>0</v>
      </c>
      <c r="X312" s="231">
        <v>0</v>
      </c>
      <c r="Y312" s="231">
        <v>0</v>
      </c>
      <c r="Z312" s="231">
        <v>0</v>
      </c>
      <c r="AA312" s="231">
        <v>0</v>
      </c>
      <c r="AB312" s="231">
        <v>0</v>
      </c>
      <c r="AC312" s="231">
        <v>0</v>
      </c>
      <c r="AD312" s="336" t="s">
        <v>187</v>
      </c>
      <c r="AE312" s="336" t="s">
        <v>518</v>
      </c>
      <c r="AF312" s="336" t="s">
        <v>732</v>
      </c>
      <c r="AG312" s="231">
        <v>0</v>
      </c>
      <c r="AH312" s="231">
        <v>0</v>
      </c>
      <c r="AI312" s="231">
        <v>0</v>
      </c>
      <c r="AJ312" s="231">
        <v>0</v>
      </c>
      <c r="AK312" s="231">
        <v>0</v>
      </c>
      <c r="AL312" s="231">
        <v>0</v>
      </c>
      <c r="AM312" s="231">
        <v>0</v>
      </c>
      <c r="AN312" s="231">
        <v>0</v>
      </c>
      <c r="AO312" s="231">
        <v>0</v>
      </c>
      <c r="AP312" s="231">
        <v>0</v>
      </c>
      <c r="AQ312" s="231">
        <v>0</v>
      </c>
      <c r="AR312" s="231">
        <v>0</v>
      </c>
      <c r="AS312" s="231">
        <v>0</v>
      </c>
      <c r="AT312" s="231">
        <v>0</v>
      </c>
      <c r="AU312" s="231">
        <v>0</v>
      </c>
      <c r="AV312" s="231">
        <v>0</v>
      </c>
      <c r="AW312" s="231">
        <v>0</v>
      </c>
      <c r="AX312" s="231">
        <v>0</v>
      </c>
    </row>
    <row r="313" spans="2:50" ht="102" x14ac:dyDescent="0.2">
      <c r="B313" s="155"/>
      <c r="C313" s="332" t="s">
        <v>42</v>
      </c>
      <c r="D313" s="162" t="s">
        <v>1307</v>
      </c>
      <c r="E313" s="75" t="s">
        <v>1308</v>
      </c>
      <c r="F313" s="333">
        <v>2016730010046</v>
      </c>
      <c r="G313" s="334" t="s">
        <v>1309</v>
      </c>
      <c r="H313" s="335" t="s">
        <v>751</v>
      </c>
      <c r="I313" s="70" t="s">
        <v>752</v>
      </c>
      <c r="J313" s="231">
        <v>2</v>
      </c>
      <c r="K313" s="155" t="s">
        <v>622</v>
      </c>
      <c r="L313" s="231"/>
      <c r="M313" s="231">
        <v>0</v>
      </c>
      <c r="N313" s="231">
        <v>0</v>
      </c>
      <c r="O313" s="231">
        <v>0</v>
      </c>
      <c r="P313" s="231">
        <v>0</v>
      </c>
      <c r="Q313" s="231">
        <v>0</v>
      </c>
      <c r="R313" s="231">
        <v>0</v>
      </c>
      <c r="S313" s="231">
        <v>0</v>
      </c>
      <c r="T313" s="231">
        <v>0</v>
      </c>
      <c r="U313" s="231">
        <v>0</v>
      </c>
      <c r="V313" s="231">
        <v>0</v>
      </c>
      <c r="W313" s="231">
        <v>0</v>
      </c>
      <c r="X313" s="231">
        <v>0</v>
      </c>
      <c r="Y313" s="231">
        <v>0</v>
      </c>
      <c r="Z313" s="231">
        <v>0</v>
      </c>
      <c r="AA313" s="231">
        <v>0</v>
      </c>
      <c r="AB313" s="231">
        <v>0</v>
      </c>
      <c r="AC313" s="231">
        <v>0</v>
      </c>
      <c r="AD313" s="336" t="s">
        <v>187</v>
      </c>
      <c r="AE313" s="336" t="s">
        <v>518</v>
      </c>
      <c r="AF313" s="336" t="s">
        <v>732</v>
      </c>
      <c r="AG313" s="231">
        <v>0</v>
      </c>
      <c r="AH313" s="231">
        <v>0</v>
      </c>
      <c r="AI313" s="231">
        <v>0</v>
      </c>
      <c r="AJ313" s="231">
        <v>0</v>
      </c>
      <c r="AK313" s="231">
        <v>0</v>
      </c>
      <c r="AL313" s="231">
        <v>0</v>
      </c>
      <c r="AM313" s="231">
        <v>0</v>
      </c>
      <c r="AN313" s="231">
        <v>0</v>
      </c>
      <c r="AO313" s="231">
        <v>0</v>
      </c>
      <c r="AP313" s="231">
        <v>0</v>
      </c>
      <c r="AQ313" s="231">
        <v>0</v>
      </c>
      <c r="AR313" s="231">
        <v>0</v>
      </c>
      <c r="AS313" s="231">
        <v>0</v>
      </c>
      <c r="AT313" s="231">
        <v>0</v>
      </c>
      <c r="AU313" s="231">
        <v>0</v>
      </c>
      <c r="AV313" s="231">
        <v>0</v>
      </c>
      <c r="AW313" s="231">
        <v>0</v>
      </c>
      <c r="AX313" s="231">
        <v>0</v>
      </c>
    </row>
    <row r="314" spans="2:50" ht="102" x14ac:dyDescent="0.2">
      <c r="B314" s="155"/>
      <c r="C314" s="332" t="s">
        <v>42</v>
      </c>
      <c r="D314" s="162" t="s">
        <v>1307</v>
      </c>
      <c r="E314" s="75" t="s">
        <v>1308</v>
      </c>
      <c r="F314" s="333">
        <v>2016730010046</v>
      </c>
      <c r="G314" s="334" t="s">
        <v>1309</v>
      </c>
      <c r="H314" s="335" t="s">
        <v>753</v>
      </c>
      <c r="I314" s="70" t="s">
        <v>754</v>
      </c>
      <c r="J314" s="231">
        <v>4</v>
      </c>
      <c r="K314" s="155" t="s">
        <v>622</v>
      </c>
      <c r="L314" s="231"/>
      <c r="M314" s="231">
        <v>0</v>
      </c>
      <c r="N314" s="231">
        <v>0</v>
      </c>
      <c r="O314" s="231">
        <v>0</v>
      </c>
      <c r="P314" s="231">
        <v>0</v>
      </c>
      <c r="Q314" s="231">
        <v>0</v>
      </c>
      <c r="R314" s="231">
        <v>0</v>
      </c>
      <c r="S314" s="231">
        <v>0</v>
      </c>
      <c r="T314" s="231">
        <v>0</v>
      </c>
      <c r="U314" s="231">
        <v>0</v>
      </c>
      <c r="V314" s="231">
        <v>0</v>
      </c>
      <c r="W314" s="231">
        <v>0</v>
      </c>
      <c r="X314" s="231">
        <v>0</v>
      </c>
      <c r="Y314" s="231">
        <v>0</v>
      </c>
      <c r="Z314" s="231">
        <v>0</v>
      </c>
      <c r="AA314" s="231">
        <v>0</v>
      </c>
      <c r="AB314" s="231">
        <v>0</v>
      </c>
      <c r="AC314" s="231">
        <v>0</v>
      </c>
      <c r="AD314" s="336" t="s">
        <v>187</v>
      </c>
      <c r="AE314" s="336" t="s">
        <v>518</v>
      </c>
      <c r="AF314" s="336" t="s">
        <v>732</v>
      </c>
      <c r="AG314" s="231">
        <v>0</v>
      </c>
      <c r="AH314" s="231">
        <v>0</v>
      </c>
      <c r="AI314" s="231">
        <v>0</v>
      </c>
      <c r="AJ314" s="231">
        <v>0</v>
      </c>
      <c r="AK314" s="231">
        <v>0</v>
      </c>
      <c r="AL314" s="231">
        <v>0</v>
      </c>
      <c r="AM314" s="231">
        <v>0</v>
      </c>
      <c r="AN314" s="231">
        <v>0</v>
      </c>
      <c r="AO314" s="231">
        <v>0</v>
      </c>
      <c r="AP314" s="231">
        <v>0</v>
      </c>
      <c r="AQ314" s="231">
        <v>0</v>
      </c>
      <c r="AR314" s="231">
        <v>0</v>
      </c>
      <c r="AS314" s="231">
        <v>0</v>
      </c>
      <c r="AT314" s="231">
        <v>0</v>
      </c>
      <c r="AU314" s="231">
        <v>0</v>
      </c>
      <c r="AV314" s="231">
        <v>0</v>
      </c>
      <c r="AW314" s="231">
        <v>0</v>
      </c>
      <c r="AX314" s="231">
        <v>0</v>
      </c>
    </row>
    <row r="315" spans="2:50" ht="102" x14ac:dyDescent="0.2">
      <c r="B315" s="155"/>
      <c r="C315" s="332" t="s">
        <v>42</v>
      </c>
      <c r="D315" s="162" t="s">
        <v>1307</v>
      </c>
      <c r="E315" s="75" t="s">
        <v>1308</v>
      </c>
      <c r="F315" s="333">
        <v>2016730010046</v>
      </c>
      <c r="G315" s="334" t="s">
        <v>1309</v>
      </c>
      <c r="H315" s="335" t="s">
        <v>755</v>
      </c>
      <c r="I315" s="70" t="s">
        <v>756</v>
      </c>
      <c r="J315" s="231">
        <v>3</v>
      </c>
      <c r="K315" s="155" t="s">
        <v>622</v>
      </c>
      <c r="L315" s="231">
        <v>20000</v>
      </c>
      <c r="M315" s="231">
        <v>0</v>
      </c>
      <c r="N315" s="231">
        <v>20000</v>
      </c>
      <c r="O315" s="231">
        <v>0</v>
      </c>
      <c r="P315" s="231">
        <v>0</v>
      </c>
      <c r="Q315" s="231">
        <v>0</v>
      </c>
      <c r="R315" s="231">
        <v>0</v>
      </c>
      <c r="S315" s="231">
        <v>0</v>
      </c>
      <c r="T315" s="231">
        <v>0</v>
      </c>
      <c r="U315" s="231">
        <v>0</v>
      </c>
      <c r="V315" s="231">
        <v>0</v>
      </c>
      <c r="W315" s="231">
        <v>0</v>
      </c>
      <c r="X315" s="231">
        <v>0</v>
      </c>
      <c r="Y315" s="231">
        <v>0</v>
      </c>
      <c r="Z315" s="231">
        <v>0</v>
      </c>
      <c r="AA315" s="231">
        <v>0</v>
      </c>
      <c r="AB315" s="231">
        <v>0</v>
      </c>
      <c r="AC315" s="231">
        <v>0</v>
      </c>
      <c r="AD315" s="336" t="s">
        <v>187</v>
      </c>
      <c r="AE315" s="336" t="s">
        <v>518</v>
      </c>
      <c r="AF315" s="336" t="s">
        <v>732</v>
      </c>
      <c r="AG315" s="231">
        <v>9000</v>
      </c>
      <c r="AH315" s="231">
        <v>0</v>
      </c>
      <c r="AI315" s="231">
        <v>9000</v>
      </c>
      <c r="AJ315" s="231">
        <v>0</v>
      </c>
      <c r="AK315" s="231">
        <v>0</v>
      </c>
      <c r="AL315" s="231">
        <v>0</v>
      </c>
      <c r="AM315" s="231">
        <v>0</v>
      </c>
      <c r="AN315" s="231">
        <v>0</v>
      </c>
      <c r="AO315" s="231">
        <v>0</v>
      </c>
      <c r="AP315" s="231">
        <v>0</v>
      </c>
      <c r="AQ315" s="231">
        <v>0</v>
      </c>
      <c r="AR315" s="231">
        <v>0</v>
      </c>
      <c r="AS315" s="231">
        <v>0</v>
      </c>
      <c r="AT315" s="231">
        <v>0</v>
      </c>
      <c r="AU315" s="231">
        <v>0</v>
      </c>
      <c r="AV315" s="231">
        <v>0</v>
      </c>
      <c r="AW315" s="231">
        <v>0</v>
      </c>
      <c r="AX315" s="231">
        <v>0</v>
      </c>
    </row>
    <row r="316" spans="2:50" ht="102" x14ac:dyDescent="0.2">
      <c r="B316" s="155"/>
      <c r="C316" s="332" t="s">
        <v>42</v>
      </c>
      <c r="D316" s="162" t="s">
        <v>1307</v>
      </c>
      <c r="E316" s="75" t="s">
        <v>1308</v>
      </c>
      <c r="F316" s="333">
        <v>2016730010046</v>
      </c>
      <c r="G316" s="334" t="s">
        <v>1309</v>
      </c>
      <c r="H316" s="335" t="s">
        <v>757</v>
      </c>
      <c r="I316" s="70" t="s">
        <v>758</v>
      </c>
      <c r="J316" s="231">
        <v>3</v>
      </c>
      <c r="K316" s="155" t="s">
        <v>622</v>
      </c>
      <c r="L316" s="231">
        <v>0</v>
      </c>
      <c r="M316" s="231">
        <v>0</v>
      </c>
      <c r="N316" s="231">
        <v>0</v>
      </c>
      <c r="O316" s="231">
        <v>0</v>
      </c>
      <c r="P316" s="231">
        <v>0</v>
      </c>
      <c r="Q316" s="231">
        <v>0</v>
      </c>
      <c r="R316" s="231">
        <v>0</v>
      </c>
      <c r="S316" s="231">
        <v>0</v>
      </c>
      <c r="T316" s="231">
        <v>0</v>
      </c>
      <c r="U316" s="231">
        <v>0</v>
      </c>
      <c r="V316" s="231">
        <v>0</v>
      </c>
      <c r="W316" s="231">
        <v>0</v>
      </c>
      <c r="X316" s="231">
        <v>0</v>
      </c>
      <c r="Y316" s="231">
        <v>0</v>
      </c>
      <c r="Z316" s="231">
        <v>0</v>
      </c>
      <c r="AA316" s="231">
        <v>0</v>
      </c>
      <c r="AB316" s="231">
        <v>0</v>
      </c>
      <c r="AC316" s="231">
        <v>0</v>
      </c>
      <c r="AD316" s="336" t="s">
        <v>187</v>
      </c>
      <c r="AE316" s="336" t="s">
        <v>518</v>
      </c>
      <c r="AF316" s="336" t="s">
        <v>732</v>
      </c>
      <c r="AG316" s="231">
        <v>0</v>
      </c>
      <c r="AH316" s="231">
        <v>0</v>
      </c>
      <c r="AI316" s="231">
        <v>0</v>
      </c>
      <c r="AJ316" s="231">
        <v>0</v>
      </c>
      <c r="AK316" s="231">
        <v>0</v>
      </c>
      <c r="AL316" s="231">
        <v>0</v>
      </c>
      <c r="AM316" s="231">
        <v>0</v>
      </c>
      <c r="AN316" s="231">
        <v>0</v>
      </c>
      <c r="AO316" s="231">
        <v>0</v>
      </c>
      <c r="AP316" s="231">
        <v>0</v>
      </c>
      <c r="AQ316" s="231">
        <v>0</v>
      </c>
      <c r="AR316" s="231">
        <v>0</v>
      </c>
      <c r="AS316" s="231">
        <v>0</v>
      </c>
      <c r="AT316" s="231">
        <v>0</v>
      </c>
      <c r="AU316" s="231">
        <v>0</v>
      </c>
      <c r="AV316" s="231">
        <v>0</v>
      </c>
      <c r="AW316" s="231">
        <v>0</v>
      </c>
      <c r="AX316" s="231">
        <v>0</v>
      </c>
    </row>
    <row r="317" spans="2:50" ht="102" x14ac:dyDescent="0.2">
      <c r="B317" s="155"/>
      <c r="C317" s="332" t="s">
        <v>42</v>
      </c>
      <c r="D317" s="162" t="s">
        <v>1307</v>
      </c>
      <c r="E317" s="75" t="s">
        <v>1308</v>
      </c>
      <c r="F317" s="333">
        <v>2016730010046</v>
      </c>
      <c r="G317" s="334" t="s">
        <v>1309</v>
      </c>
      <c r="H317" s="335" t="s">
        <v>759</v>
      </c>
      <c r="I317" s="70" t="s">
        <v>760</v>
      </c>
      <c r="J317" s="231">
        <v>2</v>
      </c>
      <c r="K317" s="155" t="s">
        <v>622</v>
      </c>
      <c r="L317" s="231">
        <v>25000</v>
      </c>
      <c r="M317" s="231">
        <v>0</v>
      </c>
      <c r="N317" s="231">
        <v>25000</v>
      </c>
      <c r="O317" s="231">
        <v>0</v>
      </c>
      <c r="P317" s="231">
        <v>0</v>
      </c>
      <c r="Q317" s="231">
        <v>0</v>
      </c>
      <c r="R317" s="231">
        <v>0</v>
      </c>
      <c r="S317" s="231">
        <v>0</v>
      </c>
      <c r="T317" s="231">
        <v>0</v>
      </c>
      <c r="U317" s="231">
        <v>0</v>
      </c>
      <c r="V317" s="231">
        <v>0</v>
      </c>
      <c r="W317" s="231">
        <v>0</v>
      </c>
      <c r="X317" s="231">
        <v>0</v>
      </c>
      <c r="Y317" s="231">
        <v>0</v>
      </c>
      <c r="Z317" s="231">
        <v>0</v>
      </c>
      <c r="AA317" s="231">
        <v>0</v>
      </c>
      <c r="AB317" s="231">
        <v>0</v>
      </c>
      <c r="AC317" s="231">
        <v>0</v>
      </c>
      <c r="AD317" s="336" t="s">
        <v>187</v>
      </c>
      <c r="AE317" s="336" t="s">
        <v>518</v>
      </c>
      <c r="AF317" s="336" t="s">
        <v>732</v>
      </c>
      <c r="AG317" s="231">
        <v>18400</v>
      </c>
      <c r="AH317" s="231">
        <v>0</v>
      </c>
      <c r="AI317" s="231">
        <v>18400</v>
      </c>
      <c r="AJ317" s="231">
        <v>0</v>
      </c>
      <c r="AK317" s="231">
        <v>0</v>
      </c>
      <c r="AL317" s="231">
        <v>0</v>
      </c>
      <c r="AM317" s="231">
        <v>0</v>
      </c>
      <c r="AN317" s="231">
        <v>0</v>
      </c>
      <c r="AO317" s="231">
        <v>0</v>
      </c>
      <c r="AP317" s="231">
        <v>0</v>
      </c>
      <c r="AQ317" s="231">
        <v>0</v>
      </c>
      <c r="AR317" s="231">
        <v>0</v>
      </c>
      <c r="AS317" s="231">
        <v>0</v>
      </c>
      <c r="AT317" s="231">
        <v>0</v>
      </c>
      <c r="AU317" s="231">
        <v>0</v>
      </c>
      <c r="AV317" s="231">
        <v>0</v>
      </c>
      <c r="AW317" s="231">
        <v>0</v>
      </c>
      <c r="AX317" s="231">
        <v>0</v>
      </c>
    </row>
    <row r="318" spans="2:50" ht="114.75" x14ac:dyDescent="0.2">
      <c r="B318" s="155"/>
      <c r="C318" s="332" t="s">
        <v>42</v>
      </c>
      <c r="D318" s="162" t="s">
        <v>1300</v>
      </c>
      <c r="E318" s="75" t="s">
        <v>1310</v>
      </c>
      <c r="F318" s="333">
        <v>2017730010012</v>
      </c>
      <c r="G318" s="334" t="s">
        <v>1311</v>
      </c>
      <c r="H318" s="335" t="s">
        <v>761</v>
      </c>
      <c r="I318" s="70" t="s">
        <v>762</v>
      </c>
      <c r="J318" s="231">
        <v>45000</v>
      </c>
      <c r="K318" s="155" t="s">
        <v>622</v>
      </c>
      <c r="L318" s="231">
        <v>130000</v>
      </c>
      <c r="M318" s="231">
        <v>0</v>
      </c>
      <c r="N318" s="231">
        <v>130000</v>
      </c>
      <c r="O318" s="231">
        <v>0</v>
      </c>
      <c r="P318" s="231">
        <v>0</v>
      </c>
      <c r="Q318" s="231">
        <v>0</v>
      </c>
      <c r="R318" s="231">
        <v>0</v>
      </c>
      <c r="S318" s="231">
        <v>0</v>
      </c>
      <c r="T318" s="231">
        <v>0</v>
      </c>
      <c r="U318" s="231">
        <v>0</v>
      </c>
      <c r="V318" s="231">
        <v>0</v>
      </c>
      <c r="W318" s="231">
        <v>0</v>
      </c>
      <c r="X318" s="231">
        <v>0</v>
      </c>
      <c r="Y318" s="231">
        <v>0</v>
      </c>
      <c r="Z318" s="231">
        <v>0</v>
      </c>
      <c r="AA318" s="231">
        <v>0</v>
      </c>
      <c r="AB318" s="231">
        <v>0</v>
      </c>
      <c r="AC318" s="231">
        <v>0</v>
      </c>
      <c r="AD318" s="336" t="s">
        <v>187</v>
      </c>
      <c r="AE318" s="336" t="s">
        <v>518</v>
      </c>
      <c r="AF318" s="336" t="s">
        <v>763</v>
      </c>
      <c r="AG318" s="231">
        <v>121800</v>
      </c>
      <c r="AH318" s="231">
        <v>0</v>
      </c>
      <c r="AI318" s="231">
        <v>121800</v>
      </c>
      <c r="AJ318" s="231">
        <v>0</v>
      </c>
      <c r="AK318" s="231">
        <v>0</v>
      </c>
      <c r="AL318" s="231">
        <v>0</v>
      </c>
      <c r="AM318" s="231">
        <v>0</v>
      </c>
      <c r="AN318" s="231">
        <v>0</v>
      </c>
      <c r="AO318" s="231">
        <v>0</v>
      </c>
      <c r="AP318" s="231">
        <v>0</v>
      </c>
      <c r="AQ318" s="231">
        <v>0</v>
      </c>
      <c r="AR318" s="231">
        <v>0</v>
      </c>
      <c r="AS318" s="231">
        <v>0</v>
      </c>
      <c r="AT318" s="231">
        <v>0</v>
      </c>
      <c r="AU318" s="231">
        <v>0</v>
      </c>
      <c r="AV318" s="231">
        <v>0</v>
      </c>
      <c r="AW318" s="231">
        <v>0</v>
      </c>
      <c r="AX318" s="231">
        <v>0</v>
      </c>
    </row>
    <row r="319" spans="2:50" ht="114.75" x14ac:dyDescent="0.2">
      <c r="B319" s="155"/>
      <c r="C319" s="332" t="s">
        <v>42</v>
      </c>
      <c r="D319" s="162" t="s">
        <v>1300</v>
      </c>
      <c r="E319" s="75" t="s">
        <v>1310</v>
      </c>
      <c r="F319" s="333">
        <v>2017730010012</v>
      </c>
      <c r="G319" s="334" t="s">
        <v>1311</v>
      </c>
      <c r="H319" s="335" t="s">
        <v>764</v>
      </c>
      <c r="I319" s="70" t="s">
        <v>765</v>
      </c>
      <c r="J319" s="231">
        <v>1</v>
      </c>
      <c r="K319" s="155" t="s">
        <v>622</v>
      </c>
      <c r="L319" s="231">
        <v>200000</v>
      </c>
      <c r="M319" s="231">
        <v>0</v>
      </c>
      <c r="N319" s="231">
        <v>200000</v>
      </c>
      <c r="O319" s="231">
        <v>0</v>
      </c>
      <c r="P319" s="231">
        <v>0</v>
      </c>
      <c r="Q319" s="231">
        <v>0</v>
      </c>
      <c r="R319" s="231">
        <v>0</v>
      </c>
      <c r="S319" s="231">
        <v>0</v>
      </c>
      <c r="T319" s="231">
        <v>0</v>
      </c>
      <c r="U319" s="231">
        <v>0</v>
      </c>
      <c r="V319" s="231">
        <v>0</v>
      </c>
      <c r="W319" s="231">
        <v>0</v>
      </c>
      <c r="X319" s="231">
        <v>0</v>
      </c>
      <c r="Y319" s="231">
        <v>0</v>
      </c>
      <c r="Z319" s="231">
        <v>0</v>
      </c>
      <c r="AA319" s="231">
        <v>0</v>
      </c>
      <c r="AB319" s="231">
        <v>0</v>
      </c>
      <c r="AC319" s="231">
        <v>0</v>
      </c>
      <c r="AD319" s="336" t="s">
        <v>187</v>
      </c>
      <c r="AE319" s="336" t="s">
        <v>518</v>
      </c>
      <c r="AF319" s="336" t="s">
        <v>763</v>
      </c>
      <c r="AG319" s="231">
        <v>50000</v>
      </c>
      <c r="AH319" s="231">
        <v>0</v>
      </c>
      <c r="AI319" s="231">
        <v>50000</v>
      </c>
      <c r="AJ319" s="231">
        <v>0</v>
      </c>
      <c r="AK319" s="231">
        <v>0</v>
      </c>
      <c r="AL319" s="231">
        <v>0</v>
      </c>
      <c r="AM319" s="231">
        <v>0</v>
      </c>
      <c r="AN319" s="231">
        <v>0</v>
      </c>
      <c r="AO319" s="231">
        <v>0</v>
      </c>
      <c r="AP319" s="231">
        <v>0</v>
      </c>
      <c r="AQ319" s="231">
        <v>0</v>
      </c>
      <c r="AR319" s="231">
        <v>0</v>
      </c>
      <c r="AS319" s="231">
        <v>0</v>
      </c>
      <c r="AT319" s="231">
        <v>0</v>
      </c>
      <c r="AU319" s="231">
        <v>0</v>
      </c>
      <c r="AV319" s="231">
        <v>0</v>
      </c>
      <c r="AW319" s="231">
        <v>0</v>
      </c>
      <c r="AX319" s="231">
        <v>0</v>
      </c>
    </row>
    <row r="320" spans="2:50" ht="114.75" x14ac:dyDescent="0.2">
      <c r="B320" s="155"/>
      <c r="C320" s="332" t="s">
        <v>42</v>
      </c>
      <c r="D320" s="162" t="s">
        <v>1300</v>
      </c>
      <c r="E320" s="75" t="s">
        <v>1310</v>
      </c>
      <c r="F320" s="333">
        <v>2017730010012</v>
      </c>
      <c r="G320" s="334" t="s">
        <v>1311</v>
      </c>
      <c r="H320" s="335" t="s">
        <v>766</v>
      </c>
      <c r="I320" s="70" t="s">
        <v>767</v>
      </c>
      <c r="J320" s="231">
        <v>1</v>
      </c>
      <c r="K320" s="155" t="s">
        <v>622</v>
      </c>
      <c r="L320" s="231">
        <v>430000</v>
      </c>
      <c r="M320" s="231">
        <v>0</v>
      </c>
      <c r="N320" s="231">
        <v>430000</v>
      </c>
      <c r="O320" s="231">
        <v>0</v>
      </c>
      <c r="P320" s="231">
        <v>0</v>
      </c>
      <c r="Q320" s="231">
        <v>0</v>
      </c>
      <c r="R320" s="231">
        <v>0</v>
      </c>
      <c r="S320" s="231">
        <v>0</v>
      </c>
      <c r="T320" s="231">
        <v>0</v>
      </c>
      <c r="U320" s="231">
        <v>0</v>
      </c>
      <c r="V320" s="231">
        <v>0</v>
      </c>
      <c r="W320" s="231">
        <v>0</v>
      </c>
      <c r="X320" s="231">
        <v>0</v>
      </c>
      <c r="Y320" s="231">
        <v>0</v>
      </c>
      <c r="Z320" s="231">
        <v>0</v>
      </c>
      <c r="AA320" s="231">
        <v>0</v>
      </c>
      <c r="AB320" s="231">
        <v>0</v>
      </c>
      <c r="AC320" s="231">
        <v>0</v>
      </c>
      <c r="AD320" s="336" t="s">
        <v>187</v>
      </c>
      <c r="AE320" s="336" t="s">
        <v>518</v>
      </c>
      <c r="AF320" s="336" t="s">
        <v>763</v>
      </c>
      <c r="AG320" s="231">
        <v>407255</v>
      </c>
      <c r="AH320" s="231">
        <v>0</v>
      </c>
      <c r="AI320" s="231">
        <v>407255</v>
      </c>
      <c r="AJ320" s="231">
        <v>0</v>
      </c>
      <c r="AK320" s="231">
        <v>0</v>
      </c>
      <c r="AL320" s="231">
        <v>0</v>
      </c>
      <c r="AM320" s="231">
        <v>0</v>
      </c>
      <c r="AN320" s="231">
        <v>0</v>
      </c>
      <c r="AO320" s="231">
        <v>0</v>
      </c>
      <c r="AP320" s="231">
        <v>0</v>
      </c>
      <c r="AQ320" s="231">
        <v>0</v>
      </c>
      <c r="AR320" s="231">
        <v>0</v>
      </c>
      <c r="AS320" s="231">
        <v>0</v>
      </c>
      <c r="AT320" s="231">
        <v>0</v>
      </c>
      <c r="AU320" s="231">
        <v>0</v>
      </c>
      <c r="AV320" s="231">
        <v>0</v>
      </c>
      <c r="AW320" s="231">
        <v>0</v>
      </c>
      <c r="AX320" s="231">
        <v>0</v>
      </c>
    </row>
    <row r="321" spans="2:50" ht="114.75" x14ac:dyDescent="0.2">
      <c r="B321" s="155"/>
      <c r="C321" s="332" t="s">
        <v>42</v>
      </c>
      <c r="D321" s="162" t="s">
        <v>1300</v>
      </c>
      <c r="E321" s="75" t="s">
        <v>1310</v>
      </c>
      <c r="F321" s="333">
        <v>2017730010012</v>
      </c>
      <c r="G321" s="334" t="s">
        <v>1311</v>
      </c>
      <c r="H321" s="335" t="s">
        <v>768</v>
      </c>
      <c r="I321" s="70" t="s">
        <v>769</v>
      </c>
      <c r="J321" s="231">
        <v>1</v>
      </c>
      <c r="K321" s="155" t="s">
        <v>622</v>
      </c>
      <c r="L321" s="231">
        <v>40000</v>
      </c>
      <c r="M321" s="231">
        <v>0</v>
      </c>
      <c r="N321" s="231">
        <v>40000</v>
      </c>
      <c r="O321" s="231">
        <v>0</v>
      </c>
      <c r="P321" s="231">
        <v>0</v>
      </c>
      <c r="Q321" s="231">
        <v>0</v>
      </c>
      <c r="R321" s="231">
        <v>0</v>
      </c>
      <c r="S321" s="231">
        <v>0</v>
      </c>
      <c r="T321" s="231">
        <v>0</v>
      </c>
      <c r="U321" s="231">
        <v>0</v>
      </c>
      <c r="V321" s="231">
        <v>0</v>
      </c>
      <c r="W321" s="231">
        <v>0</v>
      </c>
      <c r="X321" s="231">
        <v>0</v>
      </c>
      <c r="Y321" s="231">
        <v>0</v>
      </c>
      <c r="Z321" s="231">
        <v>0</v>
      </c>
      <c r="AA321" s="231">
        <v>0</v>
      </c>
      <c r="AB321" s="231">
        <v>0</v>
      </c>
      <c r="AC321" s="231">
        <v>0</v>
      </c>
      <c r="AD321" s="336" t="s">
        <v>187</v>
      </c>
      <c r="AE321" s="336" t="s">
        <v>518</v>
      </c>
      <c r="AF321" s="336" t="s">
        <v>763</v>
      </c>
      <c r="AG321" s="231">
        <v>37500</v>
      </c>
      <c r="AH321" s="231">
        <v>0</v>
      </c>
      <c r="AI321" s="231">
        <v>37500</v>
      </c>
      <c r="AJ321" s="231">
        <v>0</v>
      </c>
      <c r="AK321" s="231">
        <v>0</v>
      </c>
      <c r="AL321" s="231">
        <v>0</v>
      </c>
      <c r="AM321" s="231">
        <v>0</v>
      </c>
      <c r="AN321" s="231">
        <v>0</v>
      </c>
      <c r="AO321" s="231">
        <v>0</v>
      </c>
      <c r="AP321" s="231">
        <v>0</v>
      </c>
      <c r="AQ321" s="231">
        <v>0</v>
      </c>
      <c r="AR321" s="231">
        <v>0</v>
      </c>
      <c r="AS321" s="231">
        <v>0</v>
      </c>
      <c r="AT321" s="231">
        <v>0</v>
      </c>
      <c r="AU321" s="231">
        <v>0</v>
      </c>
      <c r="AV321" s="231">
        <v>0</v>
      </c>
      <c r="AW321" s="231">
        <v>0</v>
      </c>
      <c r="AX321" s="231">
        <v>0</v>
      </c>
    </row>
    <row r="322" spans="2:50" ht="114.75" x14ac:dyDescent="0.2">
      <c r="B322" s="155"/>
      <c r="C322" s="332" t="s">
        <v>42</v>
      </c>
      <c r="D322" s="162" t="s">
        <v>1300</v>
      </c>
      <c r="E322" s="75" t="s">
        <v>1310</v>
      </c>
      <c r="F322" s="333">
        <v>2017730010012</v>
      </c>
      <c r="G322" s="334" t="s">
        <v>1311</v>
      </c>
      <c r="H322" s="335" t="s">
        <v>770</v>
      </c>
      <c r="I322" s="70" t="s">
        <v>771</v>
      </c>
      <c r="J322" s="231">
        <v>15</v>
      </c>
      <c r="K322" s="155" t="s">
        <v>622</v>
      </c>
      <c r="L322" s="231">
        <v>25000</v>
      </c>
      <c r="M322" s="231">
        <v>0</v>
      </c>
      <c r="N322" s="231">
        <v>25000</v>
      </c>
      <c r="O322" s="231">
        <v>0</v>
      </c>
      <c r="P322" s="231">
        <v>0</v>
      </c>
      <c r="Q322" s="231">
        <v>0</v>
      </c>
      <c r="R322" s="231">
        <v>0</v>
      </c>
      <c r="S322" s="231">
        <v>0</v>
      </c>
      <c r="T322" s="231">
        <v>0</v>
      </c>
      <c r="U322" s="231">
        <v>0</v>
      </c>
      <c r="V322" s="231">
        <v>0</v>
      </c>
      <c r="W322" s="231">
        <v>0</v>
      </c>
      <c r="X322" s="231">
        <v>0</v>
      </c>
      <c r="Y322" s="231">
        <v>0</v>
      </c>
      <c r="Z322" s="231">
        <v>0</v>
      </c>
      <c r="AA322" s="231">
        <v>0</v>
      </c>
      <c r="AB322" s="231">
        <v>0</v>
      </c>
      <c r="AC322" s="231">
        <v>0</v>
      </c>
      <c r="AD322" s="336" t="s">
        <v>187</v>
      </c>
      <c r="AE322" s="336" t="s">
        <v>518</v>
      </c>
      <c r="AF322" s="336" t="s">
        <v>763</v>
      </c>
      <c r="AG322" s="231">
        <v>19200</v>
      </c>
      <c r="AH322" s="231">
        <v>0</v>
      </c>
      <c r="AI322" s="231">
        <v>19200</v>
      </c>
      <c r="AJ322" s="231">
        <v>0</v>
      </c>
      <c r="AK322" s="231">
        <v>0</v>
      </c>
      <c r="AL322" s="231">
        <v>0</v>
      </c>
      <c r="AM322" s="231">
        <v>0</v>
      </c>
      <c r="AN322" s="231">
        <v>0</v>
      </c>
      <c r="AO322" s="231">
        <v>0</v>
      </c>
      <c r="AP322" s="231">
        <v>0</v>
      </c>
      <c r="AQ322" s="231">
        <v>0</v>
      </c>
      <c r="AR322" s="231">
        <v>0</v>
      </c>
      <c r="AS322" s="231">
        <v>0</v>
      </c>
      <c r="AT322" s="231">
        <v>0</v>
      </c>
      <c r="AU322" s="231">
        <v>0</v>
      </c>
      <c r="AV322" s="231">
        <v>0</v>
      </c>
      <c r="AW322" s="231">
        <v>0</v>
      </c>
      <c r="AX322" s="231">
        <v>0</v>
      </c>
    </row>
    <row r="323" spans="2:50" ht="114.75" x14ac:dyDescent="0.2">
      <c r="B323" s="155"/>
      <c r="C323" s="332" t="s">
        <v>42</v>
      </c>
      <c r="D323" s="162" t="s">
        <v>1300</v>
      </c>
      <c r="E323" s="75" t="s">
        <v>1310</v>
      </c>
      <c r="F323" s="333">
        <v>2017730010012</v>
      </c>
      <c r="G323" s="334" t="s">
        <v>1311</v>
      </c>
      <c r="H323" s="335" t="s">
        <v>772</v>
      </c>
      <c r="I323" s="70" t="s">
        <v>773</v>
      </c>
      <c r="J323" s="231">
        <v>1</v>
      </c>
      <c r="K323" s="155" t="s">
        <v>622</v>
      </c>
      <c r="L323" s="231">
        <v>0</v>
      </c>
      <c r="M323" s="231">
        <v>0</v>
      </c>
      <c r="N323" s="231">
        <v>0</v>
      </c>
      <c r="O323" s="231">
        <v>0</v>
      </c>
      <c r="P323" s="231">
        <v>0</v>
      </c>
      <c r="Q323" s="231">
        <v>0</v>
      </c>
      <c r="R323" s="231">
        <v>0</v>
      </c>
      <c r="S323" s="231">
        <v>0</v>
      </c>
      <c r="T323" s="231">
        <v>0</v>
      </c>
      <c r="U323" s="231">
        <v>0</v>
      </c>
      <c r="V323" s="231">
        <v>0</v>
      </c>
      <c r="W323" s="231">
        <v>0</v>
      </c>
      <c r="X323" s="231">
        <v>0</v>
      </c>
      <c r="Y323" s="231">
        <v>0</v>
      </c>
      <c r="Z323" s="231">
        <v>0</v>
      </c>
      <c r="AA323" s="231">
        <v>0</v>
      </c>
      <c r="AB323" s="231">
        <v>0</v>
      </c>
      <c r="AC323" s="231">
        <v>0</v>
      </c>
      <c r="AD323" s="336" t="s">
        <v>187</v>
      </c>
      <c r="AE323" s="336" t="s">
        <v>518</v>
      </c>
      <c r="AF323" s="336" t="s">
        <v>763</v>
      </c>
      <c r="AG323" s="231">
        <v>0</v>
      </c>
      <c r="AH323" s="231">
        <v>0</v>
      </c>
      <c r="AI323" s="231">
        <v>0</v>
      </c>
      <c r="AJ323" s="231">
        <v>0</v>
      </c>
      <c r="AK323" s="231">
        <v>0</v>
      </c>
      <c r="AL323" s="231">
        <v>0</v>
      </c>
      <c r="AM323" s="231">
        <v>0</v>
      </c>
      <c r="AN323" s="231">
        <v>0</v>
      </c>
      <c r="AO323" s="231">
        <v>0</v>
      </c>
      <c r="AP323" s="231">
        <v>0</v>
      </c>
      <c r="AQ323" s="231">
        <v>0</v>
      </c>
      <c r="AR323" s="231">
        <v>0</v>
      </c>
      <c r="AS323" s="231">
        <v>0</v>
      </c>
      <c r="AT323" s="231">
        <v>0</v>
      </c>
      <c r="AU323" s="231">
        <v>0</v>
      </c>
      <c r="AV323" s="231">
        <v>0</v>
      </c>
      <c r="AW323" s="231">
        <v>0</v>
      </c>
      <c r="AX323" s="231">
        <v>0</v>
      </c>
    </row>
    <row r="324" spans="2:50" ht="114.75" x14ac:dyDescent="0.2">
      <c r="B324" s="155"/>
      <c r="C324" s="332" t="s">
        <v>42</v>
      </c>
      <c r="D324" s="162" t="s">
        <v>1300</v>
      </c>
      <c r="E324" s="75" t="s">
        <v>1310</v>
      </c>
      <c r="F324" s="333">
        <v>2017730010012</v>
      </c>
      <c r="G324" s="334" t="s">
        <v>1311</v>
      </c>
      <c r="H324" s="335" t="s">
        <v>774</v>
      </c>
      <c r="I324" s="70" t="s">
        <v>775</v>
      </c>
      <c r="J324" s="231">
        <v>1</v>
      </c>
      <c r="K324" s="155" t="s">
        <v>622</v>
      </c>
      <c r="L324" s="231">
        <v>2601772</v>
      </c>
      <c r="M324" s="231">
        <v>0</v>
      </c>
      <c r="N324" s="231">
        <v>810000</v>
      </c>
      <c r="O324" s="231">
        <v>0</v>
      </c>
      <c r="P324" s="231">
        <v>0</v>
      </c>
      <c r="Q324" s="231">
        <v>0</v>
      </c>
      <c r="R324" s="231">
        <v>0</v>
      </c>
      <c r="S324" s="231">
        <v>0</v>
      </c>
      <c r="T324" s="231">
        <v>0</v>
      </c>
      <c r="U324" s="231">
        <v>0</v>
      </c>
      <c r="V324" s="231">
        <v>0</v>
      </c>
      <c r="W324" s="231">
        <v>0</v>
      </c>
      <c r="X324" s="231">
        <v>0</v>
      </c>
      <c r="Y324" s="231">
        <v>0</v>
      </c>
      <c r="Z324" s="231">
        <v>0</v>
      </c>
      <c r="AA324" s="231">
        <v>0</v>
      </c>
      <c r="AB324" s="231">
        <v>0</v>
      </c>
      <c r="AC324" s="231">
        <v>1791772</v>
      </c>
      <c r="AD324" s="336" t="s">
        <v>187</v>
      </c>
      <c r="AE324" s="336" t="s">
        <v>518</v>
      </c>
      <c r="AF324" s="336" t="s">
        <v>763</v>
      </c>
      <c r="AG324" s="231">
        <v>2502910</v>
      </c>
      <c r="AH324" s="231">
        <v>0</v>
      </c>
      <c r="AI324" s="231">
        <v>2502910</v>
      </c>
      <c r="AJ324" s="231">
        <v>0</v>
      </c>
      <c r="AK324" s="231">
        <v>0</v>
      </c>
      <c r="AL324" s="231">
        <v>0</v>
      </c>
      <c r="AM324" s="231">
        <v>0</v>
      </c>
      <c r="AN324" s="231">
        <v>0</v>
      </c>
      <c r="AO324" s="231">
        <v>0</v>
      </c>
      <c r="AP324" s="231">
        <v>0</v>
      </c>
      <c r="AQ324" s="231">
        <v>0</v>
      </c>
      <c r="AR324" s="231">
        <v>0</v>
      </c>
      <c r="AS324" s="231">
        <v>0</v>
      </c>
      <c r="AT324" s="231">
        <v>0</v>
      </c>
      <c r="AU324" s="231">
        <v>0</v>
      </c>
      <c r="AV324" s="231">
        <v>0</v>
      </c>
      <c r="AW324" s="231">
        <v>0</v>
      </c>
      <c r="AX324" s="231">
        <v>0</v>
      </c>
    </row>
    <row r="325" spans="2:50" ht="114.75" x14ac:dyDescent="0.2">
      <c r="B325" s="155"/>
      <c r="C325" s="332" t="s">
        <v>42</v>
      </c>
      <c r="D325" s="162" t="s">
        <v>1300</v>
      </c>
      <c r="E325" s="75" t="s">
        <v>1310</v>
      </c>
      <c r="F325" s="333">
        <v>2017730010012</v>
      </c>
      <c r="G325" s="334" t="s">
        <v>1311</v>
      </c>
      <c r="H325" s="335" t="s">
        <v>776</v>
      </c>
      <c r="I325" s="70" t="s">
        <v>777</v>
      </c>
      <c r="J325" s="231">
        <v>1</v>
      </c>
      <c r="K325" s="155" t="s">
        <v>622</v>
      </c>
      <c r="L325" s="231">
        <v>0</v>
      </c>
      <c r="M325" s="231">
        <v>0</v>
      </c>
      <c r="N325" s="231">
        <v>0</v>
      </c>
      <c r="O325" s="231">
        <v>0</v>
      </c>
      <c r="P325" s="231">
        <v>0</v>
      </c>
      <c r="Q325" s="231">
        <v>0</v>
      </c>
      <c r="R325" s="231">
        <v>0</v>
      </c>
      <c r="S325" s="231">
        <v>0</v>
      </c>
      <c r="T325" s="231">
        <v>0</v>
      </c>
      <c r="U325" s="231">
        <v>0</v>
      </c>
      <c r="V325" s="231">
        <v>0</v>
      </c>
      <c r="W325" s="231">
        <v>0</v>
      </c>
      <c r="X325" s="231">
        <v>0</v>
      </c>
      <c r="Y325" s="231">
        <v>0</v>
      </c>
      <c r="Z325" s="231">
        <v>0</v>
      </c>
      <c r="AA325" s="231">
        <v>0</v>
      </c>
      <c r="AB325" s="231">
        <v>0</v>
      </c>
      <c r="AC325" s="231">
        <v>0</v>
      </c>
      <c r="AD325" s="336" t="s">
        <v>187</v>
      </c>
      <c r="AE325" s="336" t="s">
        <v>518</v>
      </c>
      <c r="AF325" s="336"/>
      <c r="AG325" s="231">
        <v>0</v>
      </c>
      <c r="AH325" s="231">
        <v>0</v>
      </c>
      <c r="AI325" s="231">
        <v>0</v>
      </c>
      <c r="AJ325" s="231">
        <v>0</v>
      </c>
      <c r="AK325" s="231">
        <v>0</v>
      </c>
      <c r="AL325" s="231">
        <v>0</v>
      </c>
      <c r="AM325" s="231">
        <v>0</v>
      </c>
      <c r="AN325" s="231">
        <v>0</v>
      </c>
      <c r="AO325" s="231">
        <v>0</v>
      </c>
      <c r="AP325" s="231">
        <v>0</v>
      </c>
      <c r="AQ325" s="231">
        <v>0</v>
      </c>
      <c r="AR325" s="231">
        <v>0</v>
      </c>
      <c r="AS325" s="231">
        <v>0</v>
      </c>
      <c r="AT325" s="231">
        <v>0</v>
      </c>
      <c r="AU325" s="231">
        <v>0</v>
      </c>
      <c r="AV325" s="231">
        <v>0</v>
      </c>
      <c r="AW325" s="231">
        <v>0</v>
      </c>
      <c r="AX325" s="231">
        <v>0</v>
      </c>
    </row>
    <row r="326" spans="2:50" ht="114.75" x14ac:dyDescent="0.2">
      <c r="B326" s="155"/>
      <c r="C326" s="332" t="s">
        <v>42</v>
      </c>
      <c r="D326" s="162" t="s">
        <v>1300</v>
      </c>
      <c r="E326" s="75" t="s">
        <v>1310</v>
      </c>
      <c r="F326" s="333">
        <v>2017730010012</v>
      </c>
      <c r="G326" s="334" t="s">
        <v>1311</v>
      </c>
      <c r="H326" s="335" t="s">
        <v>778</v>
      </c>
      <c r="I326" s="70" t="s">
        <v>779</v>
      </c>
      <c r="J326" s="231">
        <v>4</v>
      </c>
      <c r="K326" s="155" t="s">
        <v>622</v>
      </c>
      <c r="L326" s="231">
        <v>0</v>
      </c>
      <c r="M326" s="231">
        <v>0</v>
      </c>
      <c r="N326" s="231">
        <v>0</v>
      </c>
      <c r="O326" s="231">
        <v>0</v>
      </c>
      <c r="P326" s="231">
        <v>0</v>
      </c>
      <c r="Q326" s="231">
        <v>0</v>
      </c>
      <c r="R326" s="231">
        <v>0</v>
      </c>
      <c r="S326" s="231">
        <v>0</v>
      </c>
      <c r="T326" s="231">
        <v>0</v>
      </c>
      <c r="U326" s="231">
        <v>0</v>
      </c>
      <c r="V326" s="231">
        <v>0</v>
      </c>
      <c r="W326" s="231">
        <v>0</v>
      </c>
      <c r="X326" s="231">
        <v>0</v>
      </c>
      <c r="Y326" s="231">
        <v>0</v>
      </c>
      <c r="Z326" s="231">
        <v>0</v>
      </c>
      <c r="AA326" s="231">
        <v>0</v>
      </c>
      <c r="AB326" s="231">
        <v>0</v>
      </c>
      <c r="AC326" s="231">
        <v>0</v>
      </c>
      <c r="AD326" s="336" t="s">
        <v>187</v>
      </c>
      <c r="AE326" s="336" t="s">
        <v>518</v>
      </c>
      <c r="AF326" s="336" t="s">
        <v>763</v>
      </c>
      <c r="AG326" s="231">
        <v>0</v>
      </c>
      <c r="AH326" s="231">
        <v>0</v>
      </c>
      <c r="AI326" s="231">
        <v>0</v>
      </c>
      <c r="AJ326" s="231">
        <v>0</v>
      </c>
      <c r="AK326" s="231">
        <v>0</v>
      </c>
      <c r="AL326" s="231">
        <v>0</v>
      </c>
      <c r="AM326" s="231">
        <v>0</v>
      </c>
      <c r="AN326" s="231">
        <v>0</v>
      </c>
      <c r="AO326" s="231">
        <v>0</v>
      </c>
      <c r="AP326" s="231">
        <v>0</v>
      </c>
      <c r="AQ326" s="231">
        <v>0</v>
      </c>
      <c r="AR326" s="231">
        <v>0</v>
      </c>
      <c r="AS326" s="231">
        <v>0</v>
      </c>
      <c r="AT326" s="231">
        <v>0</v>
      </c>
      <c r="AU326" s="231">
        <v>0</v>
      </c>
      <c r="AV326" s="231">
        <v>0</v>
      </c>
      <c r="AW326" s="231">
        <v>0</v>
      </c>
      <c r="AX326" s="231">
        <v>0</v>
      </c>
    </row>
    <row r="327" spans="2:50" ht="114.75" x14ac:dyDescent="0.2">
      <c r="B327" s="155"/>
      <c r="C327" s="332" t="s">
        <v>42</v>
      </c>
      <c r="D327" s="162" t="s">
        <v>1300</v>
      </c>
      <c r="E327" s="75" t="s">
        <v>1310</v>
      </c>
      <c r="F327" s="333">
        <v>2017730010012</v>
      </c>
      <c r="G327" s="334" t="s">
        <v>1311</v>
      </c>
      <c r="H327" s="335" t="s">
        <v>780</v>
      </c>
      <c r="I327" s="70" t="s">
        <v>781</v>
      </c>
      <c r="J327" s="231">
        <v>1</v>
      </c>
      <c r="K327" s="155" t="s">
        <v>622</v>
      </c>
      <c r="L327" s="231">
        <v>0</v>
      </c>
      <c r="M327" s="231">
        <v>0</v>
      </c>
      <c r="N327" s="231">
        <v>0</v>
      </c>
      <c r="O327" s="231">
        <v>0</v>
      </c>
      <c r="P327" s="231">
        <v>0</v>
      </c>
      <c r="Q327" s="231">
        <v>0</v>
      </c>
      <c r="R327" s="231">
        <v>0</v>
      </c>
      <c r="S327" s="231">
        <v>0</v>
      </c>
      <c r="T327" s="231">
        <v>0</v>
      </c>
      <c r="U327" s="231">
        <v>0</v>
      </c>
      <c r="V327" s="231">
        <v>0</v>
      </c>
      <c r="W327" s="231">
        <v>0</v>
      </c>
      <c r="X327" s="231">
        <v>0</v>
      </c>
      <c r="Y327" s="231">
        <v>0</v>
      </c>
      <c r="Z327" s="231">
        <v>0</v>
      </c>
      <c r="AA327" s="231">
        <v>0</v>
      </c>
      <c r="AB327" s="231">
        <v>0</v>
      </c>
      <c r="AC327" s="231">
        <v>0</v>
      </c>
      <c r="AD327" s="336" t="s">
        <v>187</v>
      </c>
      <c r="AE327" s="336" t="s">
        <v>518</v>
      </c>
      <c r="AF327" s="336" t="s">
        <v>763</v>
      </c>
      <c r="AG327" s="231">
        <v>0</v>
      </c>
      <c r="AH327" s="231">
        <v>0</v>
      </c>
      <c r="AI327" s="231">
        <v>0</v>
      </c>
      <c r="AJ327" s="231">
        <v>0</v>
      </c>
      <c r="AK327" s="231">
        <v>0</v>
      </c>
      <c r="AL327" s="231">
        <v>0</v>
      </c>
      <c r="AM327" s="231">
        <v>0</v>
      </c>
      <c r="AN327" s="231">
        <v>0</v>
      </c>
      <c r="AO327" s="231">
        <v>0</v>
      </c>
      <c r="AP327" s="231">
        <v>0</v>
      </c>
      <c r="AQ327" s="231">
        <v>0</v>
      </c>
      <c r="AR327" s="231">
        <v>0</v>
      </c>
      <c r="AS327" s="231">
        <v>0</v>
      </c>
      <c r="AT327" s="231">
        <v>0</v>
      </c>
      <c r="AU327" s="231">
        <v>0</v>
      </c>
      <c r="AV327" s="231">
        <v>0</v>
      </c>
      <c r="AW327" s="231">
        <v>0</v>
      </c>
      <c r="AX327" s="231">
        <v>0</v>
      </c>
    </row>
    <row r="328" spans="2:50" ht="114.75" x14ac:dyDescent="0.2">
      <c r="B328" s="155"/>
      <c r="C328" s="332" t="s">
        <v>42</v>
      </c>
      <c r="D328" s="162" t="s">
        <v>1300</v>
      </c>
      <c r="E328" s="75" t="s">
        <v>1310</v>
      </c>
      <c r="F328" s="333">
        <v>2017730010012</v>
      </c>
      <c r="G328" s="334" t="s">
        <v>1311</v>
      </c>
      <c r="H328" s="335" t="s">
        <v>782</v>
      </c>
      <c r="I328" s="70" t="s">
        <v>783</v>
      </c>
      <c r="J328" s="231">
        <v>1</v>
      </c>
      <c r="K328" s="155" t="s">
        <v>622</v>
      </c>
      <c r="L328" s="231">
        <v>40000</v>
      </c>
      <c r="M328" s="231">
        <v>0</v>
      </c>
      <c r="N328" s="231">
        <v>40000</v>
      </c>
      <c r="O328" s="231">
        <v>0</v>
      </c>
      <c r="P328" s="231">
        <v>0</v>
      </c>
      <c r="Q328" s="231">
        <v>0</v>
      </c>
      <c r="R328" s="231">
        <v>0</v>
      </c>
      <c r="S328" s="231">
        <v>0</v>
      </c>
      <c r="T328" s="231">
        <v>0</v>
      </c>
      <c r="U328" s="231">
        <v>0</v>
      </c>
      <c r="V328" s="231">
        <v>0</v>
      </c>
      <c r="W328" s="231">
        <v>0</v>
      </c>
      <c r="X328" s="231">
        <v>0</v>
      </c>
      <c r="Y328" s="231">
        <v>0</v>
      </c>
      <c r="Z328" s="231">
        <v>0</v>
      </c>
      <c r="AA328" s="231">
        <v>0</v>
      </c>
      <c r="AB328" s="231">
        <v>0</v>
      </c>
      <c r="AC328" s="231">
        <v>0</v>
      </c>
      <c r="AD328" s="336" t="s">
        <v>187</v>
      </c>
      <c r="AE328" s="336" t="s">
        <v>518</v>
      </c>
      <c r="AF328" s="336" t="s">
        <v>763</v>
      </c>
      <c r="AG328" s="231">
        <v>0</v>
      </c>
      <c r="AH328" s="231">
        <v>0</v>
      </c>
      <c r="AI328" s="231">
        <v>0</v>
      </c>
      <c r="AJ328" s="231">
        <v>0</v>
      </c>
      <c r="AK328" s="231">
        <v>0</v>
      </c>
      <c r="AL328" s="231">
        <v>0</v>
      </c>
      <c r="AM328" s="231">
        <v>0</v>
      </c>
      <c r="AN328" s="231">
        <v>0</v>
      </c>
      <c r="AO328" s="231">
        <v>0</v>
      </c>
      <c r="AP328" s="231">
        <v>0</v>
      </c>
      <c r="AQ328" s="231">
        <v>0</v>
      </c>
      <c r="AR328" s="231">
        <v>0</v>
      </c>
      <c r="AS328" s="231">
        <v>0</v>
      </c>
      <c r="AT328" s="231">
        <v>0</v>
      </c>
      <c r="AU328" s="231">
        <v>0</v>
      </c>
      <c r="AV328" s="231">
        <v>0</v>
      </c>
      <c r="AW328" s="231">
        <v>0</v>
      </c>
      <c r="AX328" s="231">
        <v>0</v>
      </c>
    </row>
    <row r="329" spans="2:50" ht="114.75" x14ac:dyDescent="0.2">
      <c r="B329" s="155"/>
      <c r="C329" s="332" t="s">
        <v>42</v>
      </c>
      <c r="D329" s="162" t="s">
        <v>1300</v>
      </c>
      <c r="E329" s="75" t="s">
        <v>1310</v>
      </c>
      <c r="F329" s="333">
        <v>2017730010012</v>
      </c>
      <c r="G329" s="334" t="s">
        <v>1311</v>
      </c>
      <c r="H329" s="335" t="s">
        <v>784</v>
      </c>
      <c r="I329" s="70" t="s">
        <v>785</v>
      </c>
      <c r="J329" s="231">
        <v>2</v>
      </c>
      <c r="K329" s="155" t="s">
        <v>622</v>
      </c>
      <c r="L329" s="231">
        <v>12000</v>
      </c>
      <c r="M329" s="231">
        <v>0</v>
      </c>
      <c r="N329" s="231">
        <v>12000</v>
      </c>
      <c r="O329" s="231">
        <v>0</v>
      </c>
      <c r="P329" s="231">
        <v>0</v>
      </c>
      <c r="Q329" s="231">
        <v>0</v>
      </c>
      <c r="R329" s="231">
        <v>0</v>
      </c>
      <c r="S329" s="231">
        <v>0</v>
      </c>
      <c r="T329" s="231">
        <v>0</v>
      </c>
      <c r="U329" s="231">
        <v>0</v>
      </c>
      <c r="V329" s="231">
        <v>0</v>
      </c>
      <c r="W329" s="231">
        <v>0</v>
      </c>
      <c r="X329" s="231">
        <v>0</v>
      </c>
      <c r="Y329" s="231">
        <v>0</v>
      </c>
      <c r="Z329" s="231">
        <v>0</v>
      </c>
      <c r="AA329" s="231">
        <v>0</v>
      </c>
      <c r="AB329" s="231">
        <v>0</v>
      </c>
      <c r="AC329" s="231">
        <v>0</v>
      </c>
      <c r="AD329" s="336" t="s">
        <v>187</v>
      </c>
      <c r="AE329" s="336" t="s">
        <v>518</v>
      </c>
      <c r="AF329" s="336" t="s">
        <v>763</v>
      </c>
      <c r="AG329" s="231">
        <v>0</v>
      </c>
      <c r="AH329" s="231">
        <v>0</v>
      </c>
      <c r="AI329" s="231">
        <v>0</v>
      </c>
      <c r="AJ329" s="231">
        <v>0</v>
      </c>
      <c r="AK329" s="231">
        <v>0</v>
      </c>
      <c r="AL329" s="231">
        <v>0</v>
      </c>
      <c r="AM329" s="231">
        <v>0</v>
      </c>
      <c r="AN329" s="231">
        <v>0</v>
      </c>
      <c r="AO329" s="231">
        <v>0</v>
      </c>
      <c r="AP329" s="231">
        <v>0</v>
      </c>
      <c r="AQ329" s="231">
        <v>0</v>
      </c>
      <c r="AR329" s="231">
        <v>0</v>
      </c>
      <c r="AS329" s="231">
        <v>0</v>
      </c>
      <c r="AT329" s="231">
        <v>0</v>
      </c>
      <c r="AU329" s="231">
        <v>0</v>
      </c>
      <c r="AV329" s="231">
        <v>0</v>
      </c>
      <c r="AW329" s="231">
        <v>0</v>
      </c>
      <c r="AX329" s="231">
        <v>0</v>
      </c>
    </row>
    <row r="330" spans="2:50" ht="114.75" x14ac:dyDescent="0.2">
      <c r="B330" s="155"/>
      <c r="C330" s="332" t="s">
        <v>42</v>
      </c>
      <c r="D330" s="162" t="s">
        <v>1300</v>
      </c>
      <c r="E330" s="75" t="s">
        <v>1310</v>
      </c>
      <c r="F330" s="333">
        <v>2017730010012</v>
      </c>
      <c r="G330" s="334" t="s">
        <v>1311</v>
      </c>
      <c r="H330" s="335" t="s">
        <v>786</v>
      </c>
      <c r="I330" s="70" t="s">
        <v>787</v>
      </c>
      <c r="J330" s="231">
        <v>1</v>
      </c>
      <c r="K330" s="155" t="s">
        <v>622</v>
      </c>
      <c r="L330" s="231">
        <v>50000</v>
      </c>
      <c r="M330" s="231">
        <v>0</v>
      </c>
      <c r="N330" s="231">
        <v>50000</v>
      </c>
      <c r="O330" s="231">
        <v>0</v>
      </c>
      <c r="P330" s="231">
        <v>0</v>
      </c>
      <c r="Q330" s="231">
        <v>0</v>
      </c>
      <c r="R330" s="231">
        <v>0</v>
      </c>
      <c r="S330" s="231">
        <v>0</v>
      </c>
      <c r="T330" s="231">
        <v>0</v>
      </c>
      <c r="U330" s="231">
        <v>0</v>
      </c>
      <c r="V330" s="231">
        <v>0</v>
      </c>
      <c r="W330" s="231">
        <v>0</v>
      </c>
      <c r="X330" s="231">
        <v>0</v>
      </c>
      <c r="Y330" s="231">
        <v>0</v>
      </c>
      <c r="Z330" s="231">
        <v>0</v>
      </c>
      <c r="AA330" s="231">
        <v>0</v>
      </c>
      <c r="AB330" s="231">
        <v>0</v>
      </c>
      <c r="AC330" s="231">
        <v>0</v>
      </c>
      <c r="AD330" s="336" t="s">
        <v>187</v>
      </c>
      <c r="AE330" s="336" t="s">
        <v>518</v>
      </c>
      <c r="AF330" s="336" t="s">
        <v>763</v>
      </c>
      <c r="AG330" s="231">
        <v>26981</v>
      </c>
      <c r="AH330" s="231">
        <v>0</v>
      </c>
      <c r="AI330" s="231">
        <v>26981</v>
      </c>
      <c r="AJ330" s="231">
        <v>0</v>
      </c>
      <c r="AK330" s="231">
        <v>0</v>
      </c>
      <c r="AL330" s="231">
        <v>0</v>
      </c>
      <c r="AM330" s="231">
        <v>0</v>
      </c>
      <c r="AN330" s="231">
        <v>0</v>
      </c>
      <c r="AO330" s="231">
        <v>0</v>
      </c>
      <c r="AP330" s="231">
        <v>0</v>
      </c>
      <c r="AQ330" s="231">
        <v>0</v>
      </c>
      <c r="AR330" s="231">
        <v>0</v>
      </c>
      <c r="AS330" s="231">
        <v>0</v>
      </c>
      <c r="AT330" s="231">
        <v>0</v>
      </c>
      <c r="AU330" s="231">
        <v>0</v>
      </c>
      <c r="AV330" s="231">
        <v>0</v>
      </c>
      <c r="AW330" s="231">
        <v>0</v>
      </c>
      <c r="AX330" s="231">
        <v>0</v>
      </c>
    </row>
    <row r="331" spans="2:50" ht="114.75" x14ac:dyDescent="0.2">
      <c r="B331" s="155"/>
      <c r="C331" s="332" t="s">
        <v>42</v>
      </c>
      <c r="D331" s="162" t="s">
        <v>1300</v>
      </c>
      <c r="E331" s="75" t="s">
        <v>1310</v>
      </c>
      <c r="F331" s="333">
        <v>2017730010012</v>
      </c>
      <c r="G331" s="334" t="s">
        <v>1311</v>
      </c>
      <c r="H331" s="335" t="s">
        <v>788</v>
      </c>
      <c r="I331" s="70" t="s">
        <v>789</v>
      </c>
      <c r="J331" s="231">
        <v>1</v>
      </c>
      <c r="K331" s="155" t="s">
        <v>622</v>
      </c>
      <c r="L331" s="231">
        <v>0</v>
      </c>
      <c r="M331" s="231">
        <v>0</v>
      </c>
      <c r="N331" s="231">
        <v>0</v>
      </c>
      <c r="O331" s="231">
        <v>0</v>
      </c>
      <c r="P331" s="231">
        <v>0</v>
      </c>
      <c r="Q331" s="231">
        <v>0</v>
      </c>
      <c r="R331" s="231">
        <v>0</v>
      </c>
      <c r="S331" s="231">
        <v>0</v>
      </c>
      <c r="T331" s="231">
        <v>0</v>
      </c>
      <c r="U331" s="231">
        <v>0</v>
      </c>
      <c r="V331" s="231">
        <v>0</v>
      </c>
      <c r="W331" s="231">
        <v>0</v>
      </c>
      <c r="X331" s="231">
        <v>0</v>
      </c>
      <c r="Y331" s="231">
        <v>0</v>
      </c>
      <c r="Z331" s="231">
        <v>0</v>
      </c>
      <c r="AA331" s="231">
        <v>0</v>
      </c>
      <c r="AB331" s="231">
        <v>0</v>
      </c>
      <c r="AC331" s="231">
        <v>0</v>
      </c>
      <c r="AD331" s="336" t="s">
        <v>187</v>
      </c>
      <c r="AE331" s="336" t="s">
        <v>518</v>
      </c>
      <c r="AF331" s="336" t="s">
        <v>763</v>
      </c>
      <c r="AG331" s="231">
        <v>0</v>
      </c>
      <c r="AH331" s="231">
        <v>0</v>
      </c>
      <c r="AI331" s="231">
        <v>0</v>
      </c>
      <c r="AJ331" s="231">
        <v>0</v>
      </c>
      <c r="AK331" s="231">
        <v>0</v>
      </c>
      <c r="AL331" s="231">
        <v>0</v>
      </c>
      <c r="AM331" s="231">
        <v>0</v>
      </c>
      <c r="AN331" s="231">
        <v>0</v>
      </c>
      <c r="AO331" s="231">
        <v>0</v>
      </c>
      <c r="AP331" s="231">
        <v>0</v>
      </c>
      <c r="AQ331" s="231">
        <v>0</v>
      </c>
      <c r="AR331" s="231">
        <v>0</v>
      </c>
      <c r="AS331" s="231">
        <v>0</v>
      </c>
      <c r="AT331" s="231">
        <v>0</v>
      </c>
      <c r="AU331" s="231">
        <v>0</v>
      </c>
      <c r="AV331" s="231">
        <v>0</v>
      </c>
      <c r="AW331" s="231">
        <v>0</v>
      </c>
      <c r="AX331" s="231">
        <v>0</v>
      </c>
    </row>
    <row r="332" spans="2:50" ht="114.75" x14ac:dyDescent="0.2">
      <c r="B332" s="155"/>
      <c r="C332" s="332" t="s">
        <v>42</v>
      </c>
      <c r="D332" s="162" t="s">
        <v>1300</v>
      </c>
      <c r="E332" s="75" t="s">
        <v>1310</v>
      </c>
      <c r="F332" s="333">
        <v>2017730010012</v>
      </c>
      <c r="G332" s="334" t="s">
        <v>1311</v>
      </c>
      <c r="H332" s="335" t="s">
        <v>790</v>
      </c>
      <c r="I332" s="70" t="s">
        <v>791</v>
      </c>
      <c r="J332" s="231">
        <v>1</v>
      </c>
      <c r="K332" s="155" t="s">
        <v>622</v>
      </c>
      <c r="L332" s="231">
        <v>0</v>
      </c>
      <c r="M332" s="231">
        <v>0</v>
      </c>
      <c r="N332" s="231">
        <v>0</v>
      </c>
      <c r="O332" s="231">
        <v>0</v>
      </c>
      <c r="P332" s="231">
        <v>0</v>
      </c>
      <c r="Q332" s="231">
        <v>0</v>
      </c>
      <c r="R332" s="231">
        <v>0</v>
      </c>
      <c r="S332" s="231">
        <v>0</v>
      </c>
      <c r="T332" s="231">
        <v>0</v>
      </c>
      <c r="U332" s="231">
        <v>0</v>
      </c>
      <c r="V332" s="231">
        <v>0</v>
      </c>
      <c r="W332" s="231">
        <v>0</v>
      </c>
      <c r="X332" s="231">
        <v>0</v>
      </c>
      <c r="Y332" s="231">
        <v>0</v>
      </c>
      <c r="Z332" s="231">
        <v>0</v>
      </c>
      <c r="AA332" s="231">
        <v>0</v>
      </c>
      <c r="AB332" s="231">
        <v>0</v>
      </c>
      <c r="AC332" s="231">
        <v>0</v>
      </c>
      <c r="AD332" s="336" t="s">
        <v>187</v>
      </c>
      <c r="AE332" s="336" t="s">
        <v>518</v>
      </c>
      <c r="AF332" s="336" t="s">
        <v>763</v>
      </c>
      <c r="AG332" s="231">
        <v>0</v>
      </c>
      <c r="AH332" s="231">
        <v>0</v>
      </c>
      <c r="AI332" s="231">
        <v>0</v>
      </c>
      <c r="AJ332" s="231">
        <v>0</v>
      </c>
      <c r="AK332" s="231">
        <v>0</v>
      </c>
      <c r="AL332" s="231">
        <v>0</v>
      </c>
      <c r="AM332" s="231">
        <v>0</v>
      </c>
      <c r="AN332" s="231">
        <v>0</v>
      </c>
      <c r="AO332" s="231">
        <v>0</v>
      </c>
      <c r="AP332" s="231">
        <v>0</v>
      </c>
      <c r="AQ332" s="231">
        <v>0</v>
      </c>
      <c r="AR332" s="231">
        <v>0</v>
      </c>
      <c r="AS332" s="231">
        <v>0</v>
      </c>
      <c r="AT332" s="231">
        <v>0</v>
      </c>
      <c r="AU332" s="231">
        <v>0</v>
      </c>
      <c r="AV332" s="231">
        <v>0</v>
      </c>
      <c r="AW332" s="231">
        <v>0</v>
      </c>
      <c r="AX332" s="231">
        <v>0</v>
      </c>
    </row>
    <row r="333" spans="2:50" ht="114.75" x14ac:dyDescent="0.2">
      <c r="B333" s="155"/>
      <c r="C333" s="332" t="s">
        <v>42</v>
      </c>
      <c r="D333" s="162" t="s">
        <v>1300</v>
      </c>
      <c r="E333" s="75" t="s">
        <v>1310</v>
      </c>
      <c r="F333" s="333">
        <v>2017730010012</v>
      </c>
      <c r="G333" s="334" t="s">
        <v>1311</v>
      </c>
      <c r="H333" s="335" t="s">
        <v>792</v>
      </c>
      <c r="I333" s="70" t="s">
        <v>793</v>
      </c>
      <c r="J333" s="231">
        <v>1</v>
      </c>
      <c r="K333" s="155" t="s">
        <v>622</v>
      </c>
      <c r="L333" s="231">
        <v>5000</v>
      </c>
      <c r="M333" s="231">
        <v>0</v>
      </c>
      <c r="N333" s="231">
        <v>5000</v>
      </c>
      <c r="O333" s="231">
        <v>0</v>
      </c>
      <c r="P333" s="231">
        <v>0</v>
      </c>
      <c r="Q333" s="231">
        <v>0</v>
      </c>
      <c r="R333" s="231">
        <v>0</v>
      </c>
      <c r="S333" s="231">
        <v>0</v>
      </c>
      <c r="T333" s="231">
        <v>0</v>
      </c>
      <c r="U333" s="231">
        <v>0</v>
      </c>
      <c r="V333" s="231">
        <v>0</v>
      </c>
      <c r="W333" s="231">
        <v>0</v>
      </c>
      <c r="X333" s="231">
        <v>0</v>
      </c>
      <c r="Y333" s="231">
        <v>0</v>
      </c>
      <c r="Z333" s="231">
        <v>0</v>
      </c>
      <c r="AA333" s="231">
        <v>0</v>
      </c>
      <c r="AB333" s="231">
        <v>0</v>
      </c>
      <c r="AC333" s="231">
        <v>0</v>
      </c>
      <c r="AD333" s="336" t="s">
        <v>187</v>
      </c>
      <c r="AE333" s="336" t="s">
        <v>518</v>
      </c>
      <c r="AF333" s="336" t="s">
        <v>763</v>
      </c>
      <c r="AG333" s="231">
        <v>0</v>
      </c>
      <c r="AH333" s="231">
        <v>0</v>
      </c>
      <c r="AI333" s="231">
        <v>0</v>
      </c>
      <c r="AJ333" s="231">
        <v>0</v>
      </c>
      <c r="AK333" s="231">
        <v>0</v>
      </c>
      <c r="AL333" s="231">
        <v>0</v>
      </c>
      <c r="AM333" s="231">
        <v>0</v>
      </c>
      <c r="AN333" s="231">
        <v>0</v>
      </c>
      <c r="AO333" s="231">
        <v>0</v>
      </c>
      <c r="AP333" s="231">
        <v>0</v>
      </c>
      <c r="AQ333" s="231">
        <v>0</v>
      </c>
      <c r="AR333" s="231">
        <v>0</v>
      </c>
      <c r="AS333" s="231">
        <v>0</v>
      </c>
      <c r="AT333" s="231">
        <v>0</v>
      </c>
      <c r="AU333" s="231">
        <v>0</v>
      </c>
      <c r="AV333" s="231">
        <v>0</v>
      </c>
      <c r="AW333" s="231">
        <v>0</v>
      </c>
      <c r="AX333" s="231">
        <v>0</v>
      </c>
    </row>
    <row r="334" spans="2:50" ht="114.75" x14ac:dyDescent="0.2">
      <c r="B334" s="155"/>
      <c r="C334" s="332" t="s">
        <v>42</v>
      </c>
      <c r="D334" s="162" t="s">
        <v>1300</v>
      </c>
      <c r="E334" s="75" t="s">
        <v>1310</v>
      </c>
      <c r="F334" s="333">
        <v>2017730010012</v>
      </c>
      <c r="G334" s="334" t="s">
        <v>1311</v>
      </c>
      <c r="H334" s="335" t="s">
        <v>794</v>
      </c>
      <c r="I334" s="70" t="s">
        <v>795</v>
      </c>
      <c r="J334" s="231">
        <v>1</v>
      </c>
      <c r="K334" s="155" t="s">
        <v>622</v>
      </c>
      <c r="L334" s="231">
        <v>0</v>
      </c>
      <c r="M334" s="231">
        <v>0</v>
      </c>
      <c r="N334" s="231">
        <v>0</v>
      </c>
      <c r="O334" s="231">
        <v>0</v>
      </c>
      <c r="P334" s="231">
        <v>0</v>
      </c>
      <c r="Q334" s="231">
        <v>0</v>
      </c>
      <c r="R334" s="231">
        <v>0</v>
      </c>
      <c r="S334" s="231">
        <v>0</v>
      </c>
      <c r="T334" s="231">
        <v>0</v>
      </c>
      <c r="U334" s="231">
        <v>0</v>
      </c>
      <c r="V334" s="231">
        <v>0</v>
      </c>
      <c r="W334" s="231">
        <v>0</v>
      </c>
      <c r="X334" s="231">
        <v>0</v>
      </c>
      <c r="Y334" s="231">
        <v>0</v>
      </c>
      <c r="Z334" s="231">
        <v>0</v>
      </c>
      <c r="AA334" s="231">
        <v>0</v>
      </c>
      <c r="AB334" s="231">
        <v>0</v>
      </c>
      <c r="AC334" s="231">
        <v>0</v>
      </c>
      <c r="AD334" s="336" t="s">
        <v>187</v>
      </c>
      <c r="AE334" s="336" t="s">
        <v>518</v>
      </c>
      <c r="AF334" s="336" t="s">
        <v>763</v>
      </c>
      <c r="AG334" s="231">
        <v>0</v>
      </c>
      <c r="AH334" s="231">
        <v>0</v>
      </c>
      <c r="AI334" s="231">
        <v>0</v>
      </c>
      <c r="AJ334" s="231">
        <v>0</v>
      </c>
      <c r="AK334" s="231">
        <v>0</v>
      </c>
      <c r="AL334" s="231">
        <v>0</v>
      </c>
      <c r="AM334" s="231">
        <v>0</v>
      </c>
      <c r="AN334" s="231">
        <v>0</v>
      </c>
      <c r="AO334" s="231">
        <v>0</v>
      </c>
      <c r="AP334" s="231">
        <v>0</v>
      </c>
      <c r="AQ334" s="231">
        <v>0</v>
      </c>
      <c r="AR334" s="231">
        <v>0</v>
      </c>
      <c r="AS334" s="231">
        <v>0</v>
      </c>
      <c r="AT334" s="231">
        <v>0</v>
      </c>
      <c r="AU334" s="231">
        <v>0</v>
      </c>
      <c r="AV334" s="231">
        <v>0</v>
      </c>
      <c r="AW334" s="231">
        <v>0</v>
      </c>
      <c r="AX334" s="231">
        <v>0</v>
      </c>
    </row>
    <row r="335" spans="2:50" ht="114.75" x14ac:dyDescent="0.2">
      <c r="B335" s="155"/>
      <c r="C335" s="332" t="s">
        <v>42</v>
      </c>
      <c r="D335" s="162" t="s">
        <v>1300</v>
      </c>
      <c r="E335" s="75" t="s">
        <v>1310</v>
      </c>
      <c r="F335" s="333">
        <v>2017730010012</v>
      </c>
      <c r="G335" s="334" t="s">
        <v>1311</v>
      </c>
      <c r="H335" s="335" t="s">
        <v>796</v>
      </c>
      <c r="I335" s="70" t="s">
        <v>797</v>
      </c>
      <c r="J335" s="231">
        <v>2</v>
      </c>
      <c r="K335" s="155" t="s">
        <v>622</v>
      </c>
      <c r="L335" s="231">
        <v>53000</v>
      </c>
      <c r="M335" s="231">
        <v>0</v>
      </c>
      <c r="N335" s="231">
        <v>53000</v>
      </c>
      <c r="O335" s="231">
        <v>0</v>
      </c>
      <c r="P335" s="231">
        <v>0</v>
      </c>
      <c r="Q335" s="231">
        <v>0</v>
      </c>
      <c r="R335" s="231">
        <v>0</v>
      </c>
      <c r="S335" s="231">
        <v>0</v>
      </c>
      <c r="T335" s="231">
        <v>0</v>
      </c>
      <c r="U335" s="231">
        <v>0</v>
      </c>
      <c r="V335" s="231">
        <v>0</v>
      </c>
      <c r="W335" s="231">
        <v>0</v>
      </c>
      <c r="X335" s="231">
        <v>0</v>
      </c>
      <c r="Y335" s="231">
        <v>0</v>
      </c>
      <c r="Z335" s="231">
        <v>0</v>
      </c>
      <c r="AA335" s="231">
        <v>0</v>
      </c>
      <c r="AB335" s="231">
        <v>0</v>
      </c>
      <c r="AC335" s="231">
        <v>0</v>
      </c>
      <c r="AD335" s="336" t="s">
        <v>187</v>
      </c>
      <c r="AE335" s="336" t="s">
        <v>518</v>
      </c>
      <c r="AF335" s="336" t="s">
        <v>763</v>
      </c>
      <c r="AG335" s="231">
        <v>38400</v>
      </c>
      <c r="AH335" s="231">
        <v>0</v>
      </c>
      <c r="AI335" s="231">
        <v>38400</v>
      </c>
      <c r="AJ335" s="231">
        <v>0</v>
      </c>
      <c r="AK335" s="231">
        <v>0</v>
      </c>
      <c r="AL335" s="231">
        <v>0</v>
      </c>
      <c r="AM335" s="231">
        <v>0</v>
      </c>
      <c r="AN335" s="231">
        <v>0</v>
      </c>
      <c r="AO335" s="231">
        <v>0</v>
      </c>
      <c r="AP335" s="231">
        <v>0</v>
      </c>
      <c r="AQ335" s="231">
        <v>0</v>
      </c>
      <c r="AR335" s="231">
        <v>0</v>
      </c>
      <c r="AS335" s="231">
        <v>0</v>
      </c>
      <c r="AT335" s="231">
        <v>0</v>
      </c>
      <c r="AU335" s="231">
        <v>0</v>
      </c>
      <c r="AV335" s="231">
        <v>0</v>
      </c>
      <c r="AW335" s="231">
        <v>0</v>
      </c>
      <c r="AX335" s="231">
        <v>0</v>
      </c>
    </row>
    <row r="336" spans="2:50" ht="114.75" x14ac:dyDescent="0.2">
      <c r="B336" s="155"/>
      <c r="C336" s="332" t="s">
        <v>42</v>
      </c>
      <c r="D336" s="162" t="s">
        <v>1300</v>
      </c>
      <c r="E336" s="75" t="s">
        <v>1310</v>
      </c>
      <c r="F336" s="333">
        <v>2017730010012</v>
      </c>
      <c r="G336" s="334" t="s">
        <v>1311</v>
      </c>
      <c r="H336" s="335" t="s">
        <v>798</v>
      </c>
      <c r="I336" s="70" t="s">
        <v>799</v>
      </c>
      <c r="J336" s="231">
        <v>1</v>
      </c>
      <c r="K336" s="155" t="s">
        <v>622</v>
      </c>
      <c r="L336" s="231">
        <v>0</v>
      </c>
      <c r="M336" s="231">
        <v>0</v>
      </c>
      <c r="N336" s="231">
        <v>0</v>
      </c>
      <c r="O336" s="231">
        <v>0</v>
      </c>
      <c r="P336" s="231">
        <v>0</v>
      </c>
      <c r="Q336" s="231">
        <v>0</v>
      </c>
      <c r="R336" s="231">
        <v>0</v>
      </c>
      <c r="S336" s="231">
        <v>0</v>
      </c>
      <c r="T336" s="231">
        <v>0</v>
      </c>
      <c r="U336" s="231">
        <v>0</v>
      </c>
      <c r="V336" s="231">
        <v>0</v>
      </c>
      <c r="W336" s="231">
        <v>0</v>
      </c>
      <c r="X336" s="231">
        <v>0</v>
      </c>
      <c r="Y336" s="231">
        <v>0</v>
      </c>
      <c r="Z336" s="231">
        <v>0</v>
      </c>
      <c r="AA336" s="231">
        <v>0</v>
      </c>
      <c r="AB336" s="231">
        <v>0</v>
      </c>
      <c r="AC336" s="231">
        <v>0</v>
      </c>
      <c r="AD336" s="336" t="s">
        <v>187</v>
      </c>
      <c r="AE336" s="336" t="s">
        <v>518</v>
      </c>
      <c r="AF336" s="336" t="s">
        <v>763</v>
      </c>
      <c r="AG336" s="231">
        <v>0</v>
      </c>
      <c r="AH336" s="231">
        <v>0</v>
      </c>
      <c r="AI336" s="231">
        <v>0</v>
      </c>
      <c r="AJ336" s="231">
        <v>0</v>
      </c>
      <c r="AK336" s="231">
        <v>0</v>
      </c>
      <c r="AL336" s="231">
        <v>0</v>
      </c>
      <c r="AM336" s="231">
        <v>0</v>
      </c>
      <c r="AN336" s="231">
        <v>0</v>
      </c>
      <c r="AO336" s="231">
        <v>0</v>
      </c>
      <c r="AP336" s="231">
        <v>0</v>
      </c>
      <c r="AQ336" s="231">
        <v>0</v>
      </c>
      <c r="AR336" s="231">
        <v>0</v>
      </c>
      <c r="AS336" s="231">
        <v>0</v>
      </c>
      <c r="AT336" s="231">
        <v>0</v>
      </c>
      <c r="AU336" s="231">
        <v>0</v>
      </c>
      <c r="AV336" s="231">
        <v>0</v>
      </c>
      <c r="AW336" s="231">
        <v>0</v>
      </c>
      <c r="AX336" s="231">
        <v>0</v>
      </c>
    </row>
    <row r="337" spans="2:50" ht="114.75" x14ac:dyDescent="0.2">
      <c r="B337" s="155"/>
      <c r="C337" s="332" t="s">
        <v>42</v>
      </c>
      <c r="D337" s="162" t="s">
        <v>1300</v>
      </c>
      <c r="E337" s="75" t="s">
        <v>1310</v>
      </c>
      <c r="F337" s="333">
        <v>2017730010012</v>
      </c>
      <c r="G337" s="334" t="s">
        <v>1311</v>
      </c>
      <c r="H337" s="335" t="s">
        <v>800</v>
      </c>
      <c r="I337" s="70" t="s">
        <v>801</v>
      </c>
      <c r="J337" s="231">
        <v>1</v>
      </c>
      <c r="K337" s="155" t="s">
        <v>622</v>
      </c>
      <c r="L337" s="231">
        <v>0</v>
      </c>
      <c r="M337" s="231">
        <v>0</v>
      </c>
      <c r="N337" s="231">
        <v>0</v>
      </c>
      <c r="O337" s="231">
        <v>0</v>
      </c>
      <c r="P337" s="231">
        <v>0</v>
      </c>
      <c r="Q337" s="231">
        <v>0</v>
      </c>
      <c r="R337" s="231">
        <v>0</v>
      </c>
      <c r="S337" s="231">
        <v>0</v>
      </c>
      <c r="T337" s="231">
        <v>0</v>
      </c>
      <c r="U337" s="231">
        <v>0</v>
      </c>
      <c r="V337" s="231">
        <v>0</v>
      </c>
      <c r="W337" s="231">
        <v>0</v>
      </c>
      <c r="X337" s="231">
        <v>0</v>
      </c>
      <c r="Y337" s="231">
        <v>0</v>
      </c>
      <c r="Z337" s="231">
        <v>0</v>
      </c>
      <c r="AA337" s="231">
        <v>0</v>
      </c>
      <c r="AB337" s="231">
        <v>0</v>
      </c>
      <c r="AC337" s="231">
        <v>0</v>
      </c>
      <c r="AD337" s="336" t="s">
        <v>187</v>
      </c>
      <c r="AE337" s="336" t="s">
        <v>518</v>
      </c>
      <c r="AF337" s="336" t="s">
        <v>763</v>
      </c>
      <c r="AG337" s="231">
        <v>0</v>
      </c>
      <c r="AH337" s="231">
        <v>0</v>
      </c>
      <c r="AI337" s="231">
        <v>0</v>
      </c>
      <c r="AJ337" s="231">
        <v>0</v>
      </c>
      <c r="AK337" s="231">
        <v>0</v>
      </c>
      <c r="AL337" s="231">
        <v>0</v>
      </c>
      <c r="AM337" s="231">
        <v>0</v>
      </c>
      <c r="AN337" s="231">
        <v>0</v>
      </c>
      <c r="AO337" s="231">
        <v>0</v>
      </c>
      <c r="AP337" s="231">
        <v>0</v>
      </c>
      <c r="AQ337" s="231">
        <v>0</v>
      </c>
      <c r="AR337" s="231">
        <v>0</v>
      </c>
      <c r="AS337" s="231">
        <v>0</v>
      </c>
      <c r="AT337" s="231">
        <v>0</v>
      </c>
      <c r="AU337" s="231">
        <v>0</v>
      </c>
      <c r="AV337" s="231">
        <v>0</v>
      </c>
      <c r="AW337" s="231">
        <v>0</v>
      </c>
      <c r="AX337" s="231">
        <v>0</v>
      </c>
    </row>
    <row r="338" spans="2:50" ht="114.75" x14ac:dyDescent="0.2">
      <c r="B338" s="155"/>
      <c r="C338" s="332" t="s">
        <v>42</v>
      </c>
      <c r="D338" s="162" t="s">
        <v>1300</v>
      </c>
      <c r="E338" s="75" t="s">
        <v>1310</v>
      </c>
      <c r="F338" s="333">
        <v>2017730010012</v>
      </c>
      <c r="G338" s="334" t="s">
        <v>1311</v>
      </c>
      <c r="H338" s="335" t="s">
        <v>802</v>
      </c>
      <c r="I338" s="70" t="s">
        <v>803</v>
      </c>
      <c r="J338" s="231">
        <v>1</v>
      </c>
      <c r="K338" s="155" t="s">
        <v>622</v>
      </c>
      <c r="L338" s="231">
        <v>50000</v>
      </c>
      <c r="M338" s="231">
        <v>0</v>
      </c>
      <c r="N338" s="231">
        <v>50000</v>
      </c>
      <c r="O338" s="231">
        <v>0</v>
      </c>
      <c r="P338" s="231">
        <v>0</v>
      </c>
      <c r="Q338" s="231">
        <v>0</v>
      </c>
      <c r="R338" s="231">
        <v>0</v>
      </c>
      <c r="S338" s="231">
        <v>0</v>
      </c>
      <c r="T338" s="231">
        <v>0</v>
      </c>
      <c r="U338" s="231">
        <v>0</v>
      </c>
      <c r="V338" s="231">
        <v>0</v>
      </c>
      <c r="W338" s="231">
        <v>0</v>
      </c>
      <c r="X338" s="231">
        <v>0</v>
      </c>
      <c r="Y338" s="231">
        <v>0</v>
      </c>
      <c r="Z338" s="231">
        <v>0</v>
      </c>
      <c r="AA338" s="231">
        <v>0</v>
      </c>
      <c r="AB338" s="231">
        <v>0</v>
      </c>
      <c r="AC338" s="231">
        <v>0</v>
      </c>
      <c r="AD338" s="336" t="s">
        <v>187</v>
      </c>
      <c r="AE338" s="336" t="s">
        <v>518</v>
      </c>
      <c r="AF338" s="336" t="s">
        <v>763</v>
      </c>
      <c r="AG338" s="231">
        <v>45200</v>
      </c>
      <c r="AH338" s="231">
        <v>0</v>
      </c>
      <c r="AI338" s="231">
        <v>45200</v>
      </c>
      <c r="AJ338" s="231">
        <v>0</v>
      </c>
      <c r="AK338" s="231">
        <v>0</v>
      </c>
      <c r="AL338" s="231">
        <v>0</v>
      </c>
      <c r="AM338" s="231">
        <v>0</v>
      </c>
      <c r="AN338" s="231">
        <v>0</v>
      </c>
      <c r="AO338" s="231">
        <v>0</v>
      </c>
      <c r="AP338" s="231">
        <v>0</v>
      </c>
      <c r="AQ338" s="231">
        <v>0</v>
      </c>
      <c r="AR338" s="231">
        <v>0</v>
      </c>
      <c r="AS338" s="231">
        <v>0</v>
      </c>
      <c r="AT338" s="231">
        <v>0</v>
      </c>
      <c r="AU338" s="231">
        <v>0</v>
      </c>
      <c r="AV338" s="231">
        <v>0</v>
      </c>
      <c r="AW338" s="231">
        <v>0</v>
      </c>
      <c r="AX338" s="231">
        <v>0</v>
      </c>
    </row>
    <row r="339" spans="2:50" ht="114.75" x14ac:dyDescent="0.2">
      <c r="B339" s="155"/>
      <c r="C339" s="332" t="s">
        <v>42</v>
      </c>
      <c r="D339" s="162" t="s">
        <v>1300</v>
      </c>
      <c r="E339" s="75" t="s">
        <v>1310</v>
      </c>
      <c r="F339" s="333">
        <v>2017730010012</v>
      </c>
      <c r="G339" s="334" t="s">
        <v>1311</v>
      </c>
      <c r="H339" s="335" t="s">
        <v>804</v>
      </c>
      <c r="I339" s="70" t="s">
        <v>805</v>
      </c>
      <c r="J339" s="231">
        <v>1</v>
      </c>
      <c r="K339" s="155" t="s">
        <v>622</v>
      </c>
      <c r="L339" s="231">
        <v>0</v>
      </c>
      <c r="M339" s="231">
        <v>0</v>
      </c>
      <c r="N339" s="231">
        <v>0</v>
      </c>
      <c r="O339" s="231">
        <v>0</v>
      </c>
      <c r="P339" s="231">
        <v>0</v>
      </c>
      <c r="Q339" s="231">
        <v>0</v>
      </c>
      <c r="R339" s="231">
        <v>0</v>
      </c>
      <c r="S339" s="231">
        <v>0</v>
      </c>
      <c r="T339" s="231">
        <v>0</v>
      </c>
      <c r="U339" s="231">
        <v>0</v>
      </c>
      <c r="V339" s="231">
        <v>0</v>
      </c>
      <c r="W339" s="231">
        <v>0</v>
      </c>
      <c r="X339" s="231">
        <v>0</v>
      </c>
      <c r="Y339" s="231">
        <v>0</v>
      </c>
      <c r="Z339" s="231">
        <v>0</v>
      </c>
      <c r="AA339" s="231">
        <v>0</v>
      </c>
      <c r="AB339" s="231">
        <v>0</v>
      </c>
      <c r="AC339" s="231">
        <v>0</v>
      </c>
      <c r="AD339" s="336" t="s">
        <v>187</v>
      </c>
      <c r="AE339" s="336" t="s">
        <v>518</v>
      </c>
      <c r="AF339" s="336" t="s">
        <v>763</v>
      </c>
      <c r="AG339" s="231">
        <v>0</v>
      </c>
      <c r="AH339" s="231">
        <v>0</v>
      </c>
      <c r="AI339" s="231">
        <v>0</v>
      </c>
      <c r="AJ339" s="231">
        <v>0</v>
      </c>
      <c r="AK339" s="231">
        <v>0</v>
      </c>
      <c r="AL339" s="231">
        <v>0</v>
      </c>
      <c r="AM339" s="231">
        <v>0</v>
      </c>
      <c r="AN339" s="231">
        <v>0</v>
      </c>
      <c r="AO339" s="231">
        <v>0</v>
      </c>
      <c r="AP339" s="231">
        <v>0</v>
      </c>
      <c r="AQ339" s="231">
        <v>0</v>
      </c>
      <c r="AR339" s="231">
        <v>0</v>
      </c>
      <c r="AS339" s="231">
        <v>0</v>
      </c>
      <c r="AT339" s="231">
        <v>0</v>
      </c>
      <c r="AU339" s="231">
        <v>0</v>
      </c>
      <c r="AV339" s="231">
        <v>0</v>
      </c>
      <c r="AW339" s="231">
        <v>0</v>
      </c>
      <c r="AX339" s="231">
        <v>0</v>
      </c>
    </row>
    <row r="340" spans="2:50" ht="114.75" x14ac:dyDescent="0.2">
      <c r="B340" s="155"/>
      <c r="C340" s="332" t="s">
        <v>42</v>
      </c>
      <c r="D340" s="162" t="s">
        <v>1300</v>
      </c>
      <c r="E340" s="75" t="s">
        <v>1310</v>
      </c>
      <c r="F340" s="333">
        <v>2017730010012</v>
      </c>
      <c r="G340" s="334" t="s">
        <v>1311</v>
      </c>
      <c r="H340" s="335" t="s">
        <v>806</v>
      </c>
      <c r="I340" s="70" t="s">
        <v>807</v>
      </c>
      <c r="J340" s="231">
        <v>1</v>
      </c>
      <c r="K340" s="155" t="s">
        <v>622</v>
      </c>
      <c r="L340" s="231">
        <v>5000</v>
      </c>
      <c r="M340" s="231">
        <v>0</v>
      </c>
      <c r="N340" s="231">
        <v>5000</v>
      </c>
      <c r="O340" s="231">
        <v>0</v>
      </c>
      <c r="P340" s="231">
        <v>0</v>
      </c>
      <c r="Q340" s="231">
        <v>0</v>
      </c>
      <c r="R340" s="231">
        <v>0</v>
      </c>
      <c r="S340" s="231">
        <v>0</v>
      </c>
      <c r="T340" s="231">
        <v>0</v>
      </c>
      <c r="U340" s="231">
        <v>0</v>
      </c>
      <c r="V340" s="231">
        <v>0</v>
      </c>
      <c r="W340" s="231">
        <v>0</v>
      </c>
      <c r="X340" s="231">
        <v>0</v>
      </c>
      <c r="Y340" s="231">
        <v>0</v>
      </c>
      <c r="Z340" s="231">
        <v>0</v>
      </c>
      <c r="AA340" s="231">
        <v>0</v>
      </c>
      <c r="AB340" s="231">
        <v>0</v>
      </c>
      <c r="AC340" s="231">
        <v>0</v>
      </c>
      <c r="AD340" s="336" t="s">
        <v>187</v>
      </c>
      <c r="AE340" s="336" t="s">
        <v>518</v>
      </c>
      <c r="AF340" s="336" t="s">
        <v>763</v>
      </c>
      <c r="AG340" s="231">
        <v>0</v>
      </c>
      <c r="AH340" s="231">
        <v>0</v>
      </c>
      <c r="AI340" s="231">
        <v>0</v>
      </c>
      <c r="AJ340" s="231">
        <v>0</v>
      </c>
      <c r="AK340" s="231">
        <v>0</v>
      </c>
      <c r="AL340" s="231">
        <v>0</v>
      </c>
      <c r="AM340" s="231">
        <v>0</v>
      </c>
      <c r="AN340" s="231">
        <v>0</v>
      </c>
      <c r="AO340" s="231">
        <v>0</v>
      </c>
      <c r="AP340" s="231">
        <v>0</v>
      </c>
      <c r="AQ340" s="231">
        <v>0</v>
      </c>
      <c r="AR340" s="231">
        <v>0</v>
      </c>
      <c r="AS340" s="231">
        <v>0</v>
      </c>
      <c r="AT340" s="231">
        <v>0</v>
      </c>
      <c r="AU340" s="231">
        <v>0</v>
      </c>
      <c r="AV340" s="231">
        <v>0</v>
      </c>
      <c r="AW340" s="231">
        <v>0</v>
      </c>
      <c r="AX340" s="231">
        <v>0</v>
      </c>
    </row>
    <row r="341" spans="2:50" ht="114.75" x14ac:dyDescent="0.2">
      <c r="B341" s="155"/>
      <c r="C341" s="332" t="s">
        <v>42</v>
      </c>
      <c r="D341" s="162" t="s">
        <v>1300</v>
      </c>
      <c r="E341" s="75" t="s">
        <v>1310</v>
      </c>
      <c r="F341" s="333">
        <v>2017730010012</v>
      </c>
      <c r="G341" s="334" t="s">
        <v>1311</v>
      </c>
      <c r="H341" s="335" t="s">
        <v>808</v>
      </c>
      <c r="I341" s="70" t="s">
        <v>809</v>
      </c>
      <c r="J341" s="231">
        <v>1</v>
      </c>
      <c r="K341" s="155" t="s">
        <v>622</v>
      </c>
      <c r="L341" s="231">
        <v>0</v>
      </c>
      <c r="M341" s="231">
        <v>0</v>
      </c>
      <c r="N341" s="231">
        <v>0</v>
      </c>
      <c r="O341" s="231">
        <v>0</v>
      </c>
      <c r="P341" s="231">
        <v>0</v>
      </c>
      <c r="Q341" s="231">
        <v>0</v>
      </c>
      <c r="R341" s="231">
        <v>0</v>
      </c>
      <c r="S341" s="231">
        <v>0</v>
      </c>
      <c r="T341" s="231">
        <v>0</v>
      </c>
      <c r="U341" s="231">
        <v>0</v>
      </c>
      <c r="V341" s="231">
        <v>0</v>
      </c>
      <c r="W341" s="231">
        <v>0</v>
      </c>
      <c r="X341" s="231">
        <v>0</v>
      </c>
      <c r="Y341" s="231">
        <v>0</v>
      </c>
      <c r="Z341" s="231">
        <v>0</v>
      </c>
      <c r="AA341" s="231">
        <v>0</v>
      </c>
      <c r="AB341" s="231">
        <v>0</v>
      </c>
      <c r="AC341" s="231">
        <v>0</v>
      </c>
      <c r="AD341" s="336" t="s">
        <v>187</v>
      </c>
      <c r="AE341" s="336" t="s">
        <v>518</v>
      </c>
      <c r="AF341" s="336" t="s">
        <v>763</v>
      </c>
      <c r="AG341" s="231">
        <v>0</v>
      </c>
      <c r="AH341" s="231">
        <v>0</v>
      </c>
      <c r="AI341" s="231">
        <v>0</v>
      </c>
      <c r="AJ341" s="231">
        <v>0</v>
      </c>
      <c r="AK341" s="231">
        <v>0</v>
      </c>
      <c r="AL341" s="231">
        <v>0</v>
      </c>
      <c r="AM341" s="231">
        <v>0</v>
      </c>
      <c r="AN341" s="231">
        <v>0</v>
      </c>
      <c r="AO341" s="231">
        <v>0</v>
      </c>
      <c r="AP341" s="231">
        <v>0</v>
      </c>
      <c r="AQ341" s="231">
        <v>0</v>
      </c>
      <c r="AR341" s="231">
        <v>0</v>
      </c>
      <c r="AS341" s="231">
        <v>0</v>
      </c>
      <c r="AT341" s="231">
        <v>0</v>
      </c>
      <c r="AU341" s="231">
        <v>0</v>
      </c>
      <c r="AV341" s="231">
        <v>0</v>
      </c>
      <c r="AW341" s="231">
        <v>0</v>
      </c>
      <c r="AX341" s="231">
        <v>0</v>
      </c>
    </row>
    <row r="342" spans="2:50" ht="114.75" x14ac:dyDescent="0.2">
      <c r="B342" s="155"/>
      <c r="C342" s="332" t="s">
        <v>42</v>
      </c>
      <c r="D342" s="162" t="s">
        <v>1300</v>
      </c>
      <c r="E342" s="75" t="s">
        <v>1310</v>
      </c>
      <c r="F342" s="333">
        <v>2017730010012</v>
      </c>
      <c r="G342" s="334" t="s">
        <v>1311</v>
      </c>
      <c r="H342" s="335" t="s">
        <v>810</v>
      </c>
      <c r="I342" s="70" t="s">
        <v>811</v>
      </c>
      <c r="J342" s="231">
        <v>1</v>
      </c>
      <c r="K342" s="155" t="s">
        <v>622</v>
      </c>
      <c r="L342" s="231">
        <v>0</v>
      </c>
      <c r="M342" s="231">
        <v>0</v>
      </c>
      <c r="N342" s="231">
        <v>0</v>
      </c>
      <c r="O342" s="231">
        <v>0</v>
      </c>
      <c r="P342" s="231">
        <v>0</v>
      </c>
      <c r="Q342" s="231">
        <v>0</v>
      </c>
      <c r="R342" s="231">
        <v>0</v>
      </c>
      <c r="S342" s="231">
        <v>0</v>
      </c>
      <c r="T342" s="231">
        <v>0</v>
      </c>
      <c r="U342" s="231">
        <v>0</v>
      </c>
      <c r="V342" s="231">
        <v>0</v>
      </c>
      <c r="W342" s="231">
        <v>0</v>
      </c>
      <c r="X342" s="231">
        <v>0</v>
      </c>
      <c r="Y342" s="231">
        <v>0</v>
      </c>
      <c r="Z342" s="231">
        <v>0</v>
      </c>
      <c r="AA342" s="231">
        <v>0</v>
      </c>
      <c r="AB342" s="231">
        <v>0</v>
      </c>
      <c r="AC342" s="231">
        <v>0</v>
      </c>
      <c r="AD342" s="336" t="s">
        <v>187</v>
      </c>
      <c r="AE342" s="336" t="s">
        <v>518</v>
      </c>
      <c r="AF342" s="336" t="s">
        <v>763</v>
      </c>
      <c r="AG342" s="231">
        <v>0</v>
      </c>
      <c r="AH342" s="231">
        <v>0</v>
      </c>
      <c r="AI342" s="231">
        <v>0</v>
      </c>
      <c r="AJ342" s="231">
        <v>0</v>
      </c>
      <c r="AK342" s="231">
        <v>0</v>
      </c>
      <c r="AL342" s="231">
        <v>0</v>
      </c>
      <c r="AM342" s="231">
        <v>0</v>
      </c>
      <c r="AN342" s="231">
        <v>0</v>
      </c>
      <c r="AO342" s="231">
        <v>0</v>
      </c>
      <c r="AP342" s="231">
        <v>0</v>
      </c>
      <c r="AQ342" s="231">
        <v>0</v>
      </c>
      <c r="AR342" s="231">
        <v>0</v>
      </c>
      <c r="AS342" s="231">
        <v>0</v>
      </c>
      <c r="AT342" s="231">
        <v>0</v>
      </c>
      <c r="AU342" s="231">
        <v>0</v>
      </c>
      <c r="AV342" s="231">
        <v>0</v>
      </c>
      <c r="AW342" s="231">
        <v>0</v>
      </c>
      <c r="AX342" s="231">
        <v>0</v>
      </c>
    </row>
    <row r="343" spans="2:50" ht="114.75" x14ac:dyDescent="0.2">
      <c r="B343" s="155"/>
      <c r="C343" s="332" t="s">
        <v>42</v>
      </c>
      <c r="D343" s="162" t="s">
        <v>1300</v>
      </c>
      <c r="E343" s="75" t="s">
        <v>1310</v>
      </c>
      <c r="F343" s="333">
        <v>2017730010012</v>
      </c>
      <c r="G343" s="334" t="s">
        <v>1311</v>
      </c>
      <c r="H343" s="335" t="s">
        <v>812</v>
      </c>
      <c r="I343" s="70" t="s">
        <v>813</v>
      </c>
      <c r="J343" s="231">
        <v>1</v>
      </c>
      <c r="K343" s="155" t="s">
        <v>622</v>
      </c>
      <c r="L343" s="231">
        <v>0</v>
      </c>
      <c r="M343" s="231">
        <v>0</v>
      </c>
      <c r="N343" s="231">
        <v>0</v>
      </c>
      <c r="O343" s="231">
        <v>0</v>
      </c>
      <c r="P343" s="231">
        <v>0</v>
      </c>
      <c r="Q343" s="231">
        <v>0</v>
      </c>
      <c r="R343" s="231">
        <v>0</v>
      </c>
      <c r="S343" s="231">
        <v>0</v>
      </c>
      <c r="T343" s="231">
        <v>0</v>
      </c>
      <c r="U343" s="231">
        <v>0</v>
      </c>
      <c r="V343" s="231">
        <v>0</v>
      </c>
      <c r="W343" s="231">
        <v>0</v>
      </c>
      <c r="X343" s="231">
        <v>0</v>
      </c>
      <c r="Y343" s="231">
        <v>0</v>
      </c>
      <c r="Z343" s="231">
        <v>0</v>
      </c>
      <c r="AA343" s="231">
        <v>0</v>
      </c>
      <c r="AB343" s="231">
        <v>0</v>
      </c>
      <c r="AC343" s="231">
        <v>0</v>
      </c>
      <c r="AD343" s="336" t="s">
        <v>187</v>
      </c>
      <c r="AE343" s="336" t="s">
        <v>518</v>
      </c>
      <c r="AF343" s="336" t="s">
        <v>763</v>
      </c>
      <c r="AG343" s="231">
        <v>0</v>
      </c>
      <c r="AH343" s="231">
        <v>0</v>
      </c>
      <c r="AI343" s="231">
        <v>0</v>
      </c>
      <c r="AJ343" s="231">
        <v>0</v>
      </c>
      <c r="AK343" s="231">
        <v>0</v>
      </c>
      <c r="AL343" s="231">
        <v>0</v>
      </c>
      <c r="AM343" s="231">
        <v>0</v>
      </c>
      <c r="AN343" s="231">
        <v>0</v>
      </c>
      <c r="AO343" s="231">
        <v>0</v>
      </c>
      <c r="AP343" s="231">
        <v>0</v>
      </c>
      <c r="AQ343" s="231">
        <v>0</v>
      </c>
      <c r="AR343" s="231">
        <v>0</v>
      </c>
      <c r="AS343" s="231">
        <v>0</v>
      </c>
      <c r="AT343" s="231">
        <v>0</v>
      </c>
      <c r="AU343" s="231">
        <v>0</v>
      </c>
      <c r="AV343" s="231">
        <v>0</v>
      </c>
      <c r="AW343" s="231">
        <v>0</v>
      </c>
      <c r="AX343" s="231">
        <v>0</v>
      </c>
    </row>
    <row r="344" spans="2:50" ht="114.75" x14ac:dyDescent="0.2">
      <c r="B344" s="155"/>
      <c r="C344" s="332" t="s">
        <v>42</v>
      </c>
      <c r="D344" s="162" t="s">
        <v>1300</v>
      </c>
      <c r="E344" s="75" t="s">
        <v>1310</v>
      </c>
      <c r="F344" s="333">
        <v>2017730010012</v>
      </c>
      <c r="G344" s="334" t="s">
        <v>1311</v>
      </c>
      <c r="H344" s="335" t="s">
        <v>814</v>
      </c>
      <c r="I344" s="70" t="s">
        <v>815</v>
      </c>
      <c r="J344" s="231">
        <v>5</v>
      </c>
      <c r="K344" s="155" t="s">
        <v>622</v>
      </c>
      <c r="L344" s="231">
        <v>0</v>
      </c>
      <c r="M344" s="231">
        <v>0</v>
      </c>
      <c r="N344" s="231">
        <f t="shared" ref="N344" si="6">L344</f>
        <v>0</v>
      </c>
      <c r="O344" s="231">
        <v>0</v>
      </c>
      <c r="P344" s="231">
        <v>0</v>
      </c>
      <c r="Q344" s="231">
        <v>0</v>
      </c>
      <c r="R344" s="231">
        <v>0</v>
      </c>
      <c r="S344" s="231">
        <v>0</v>
      </c>
      <c r="T344" s="231">
        <v>0</v>
      </c>
      <c r="U344" s="231">
        <v>0</v>
      </c>
      <c r="V344" s="231">
        <v>0</v>
      </c>
      <c r="W344" s="231">
        <v>0</v>
      </c>
      <c r="X344" s="231">
        <v>0</v>
      </c>
      <c r="Y344" s="231">
        <v>0</v>
      </c>
      <c r="Z344" s="231">
        <v>0</v>
      </c>
      <c r="AA344" s="231">
        <v>0</v>
      </c>
      <c r="AB344" s="231">
        <v>0</v>
      </c>
      <c r="AC344" s="231">
        <v>0</v>
      </c>
      <c r="AD344" s="336" t="s">
        <v>187</v>
      </c>
      <c r="AE344" s="336" t="s">
        <v>518</v>
      </c>
      <c r="AF344" s="336" t="s">
        <v>763</v>
      </c>
      <c r="AG344" s="231">
        <v>0</v>
      </c>
      <c r="AH344" s="231">
        <v>0</v>
      </c>
      <c r="AI344" s="231">
        <v>0</v>
      </c>
      <c r="AJ344" s="231">
        <v>0</v>
      </c>
      <c r="AK344" s="231">
        <v>0</v>
      </c>
      <c r="AL344" s="231">
        <v>0</v>
      </c>
      <c r="AM344" s="231">
        <v>0</v>
      </c>
      <c r="AN344" s="231">
        <v>0</v>
      </c>
      <c r="AO344" s="231">
        <v>0</v>
      </c>
      <c r="AP344" s="231">
        <v>0</v>
      </c>
      <c r="AQ344" s="231">
        <v>0</v>
      </c>
      <c r="AR344" s="231">
        <v>0</v>
      </c>
      <c r="AS344" s="231">
        <v>0</v>
      </c>
      <c r="AT344" s="231">
        <v>0</v>
      </c>
      <c r="AU344" s="231">
        <v>0</v>
      </c>
      <c r="AV344" s="231">
        <v>0</v>
      </c>
      <c r="AW344" s="231">
        <v>0</v>
      </c>
      <c r="AX344" s="231">
        <v>0</v>
      </c>
    </row>
    <row r="345" spans="2:50" ht="114.75" x14ac:dyDescent="0.2">
      <c r="B345" s="155" t="s">
        <v>821</v>
      </c>
      <c r="C345" s="332" t="s">
        <v>817</v>
      </c>
      <c r="D345" s="162" t="s">
        <v>1120</v>
      </c>
      <c r="E345" s="75" t="s">
        <v>1121</v>
      </c>
      <c r="F345" s="333">
        <v>2017730010051</v>
      </c>
      <c r="G345" s="334" t="s">
        <v>1122</v>
      </c>
      <c r="H345" s="335" t="s">
        <v>1123</v>
      </c>
      <c r="I345" s="70" t="s">
        <v>1124</v>
      </c>
      <c r="J345" s="231">
        <v>10000</v>
      </c>
      <c r="K345" s="155" t="s">
        <v>1125</v>
      </c>
      <c r="L345" s="231">
        <f>SUM(M345:N345)</f>
        <v>600000</v>
      </c>
      <c r="M345" s="231">
        <v>0</v>
      </c>
      <c r="N345" s="231">
        <v>600000</v>
      </c>
      <c r="O345" s="231">
        <v>0</v>
      </c>
      <c r="P345" s="231">
        <v>0</v>
      </c>
      <c r="Q345" s="231">
        <v>0</v>
      </c>
      <c r="R345" s="231">
        <v>0</v>
      </c>
      <c r="S345" s="231">
        <v>0</v>
      </c>
      <c r="T345" s="231">
        <v>0</v>
      </c>
      <c r="U345" s="231">
        <v>0</v>
      </c>
      <c r="V345" s="231">
        <v>0</v>
      </c>
      <c r="W345" s="231">
        <v>0</v>
      </c>
      <c r="X345" s="231">
        <v>0</v>
      </c>
      <c r="Y345" s="231">
        <v>0</v>
      </c>
      <c r="Z345" s="231">
        <v>0</v>
      </c>
      <c r="AA345" s="231">
        <v>0</v>
      </c>
      <c r="AB345" s="231">
        <v>0</v>
      </c>
      <c r="AC345" s="231">
        <v>0</v>
      </c>
      <c r="AD345" s="336" t="s">
        <v>896</v>
      </c>
      <c r="AE345" s="336" t="s">
        <v>1126</v>
      </c>
      <c r="AF345" s="336" t="s">
        <v>1127</v>
      </c>
      <c r="AG345" s="231">
        <v>382900</v>
      </c>
      <c r="AH345" s="231">
        <v>0</v>
      </c>
      <c r="AI345" s="231">
        <v>382900</v>
      </c>
      <c r="AJ345" s="231">
        <v>0</v>
      </c>
      <c r="AK345" s="231">
        <v>0</v>
      </c>
      <c r="AL345" s="231">
        <v>0</v>
      </c>
      <c r="AM345" s="231">
        <v>0</v>
      </c>
      <c r="AN345" s="231">
        <v>0</v>
      </c>
      <c r="AO345" s="231">
        <v>0</v>
      </c>
      <c r="AP345" s="231">
        <v>0</v>
      </c>
      <c r="AQ345" s="231">
        <v>0</v>
      </c>
      <c r="AR345" s="231">
        <v>0</v>
      </c>
      <c r="AS345" s="231">
        <v>0</v>
      </c>
      <c r="AT345" s="231">
        <v>0</v>
      </c>
      <c r="AU345" s="231">
        <v>0</v>
      </c>
      <c r="AV345" s="231">
        <v>0</v>
      </c>
      <c r="AW345" s="231">
        <v>0</v>
      </c>
      <c r="AX345" s="231">
        <v>0</v>
      </c>
    </row>
    <row r="346" spans="2:50" ht="75" x14ac:dyDescent="0.2">
      <c r="B346" s="155" t="s">
        <v>821</v>
      </c>
      <c r="C346" s="332" t="s">
        <v>817</v>
      </c>
      <c r="D346" s="162" t="s">
        <v>1120</v>
      </c>
      <c r="E346" s="75" t="s">
        <v>1121</v>
      </c>
      <c r="F346" s="333"/>
      <c r="G346" s="334" t="s">
        <v>1128</v>
      </c>
      <c r="H346" s="335"/>
      <c r="I346" s="70" t="s">
        <v>1129</v>
      </c>
      <c r="J346" s="231"/>
      <c r="K346" s="155" t="s">
        <v>1125</v>
      </c>
      <c r="L346" s="231">
        <f t="shared" ref="L346:L394" si="7">SUM(M346:N346)</f>
        <v>0</v>
      </c>
      <c r="M346" s="231">
        <v>0</v>
      </c>
      <c r="N346" s="231">
        <v>0</v>
      </c>
      <c r="O346" s="231">
        <v>0</v>
      </c>
      <c r="P346" s="231">
        <v>0</v>
      </c>
      <c r="Q346" s="231">
        <v>0</v>
      </c>
      <c r="R346" s="231">
        <v>0</v>
      </c>
      <c r="S346" s="231">
        <v>0</v>
      </c>
      <c r="T346" s="231">
        <v>0</v>
      </c>
      <c r="U346" s="231">
        <v>0</v>
      </c>
      <c r="V346" s="231">
        <v>0</v>
      </c>
      <c r="W346" s="231">
        <v>0</v>
      </c>
      <c r="X346" s="231">
        <v>0</v>
      </c>
      <c r="Y346" s="231">
        <v>0</v>
      </c>
      <c r="Z346" s="231">
        <v>0</v>
      </c>
      <c r="AA346" s="231">
        <v>0</v>
      </c>
      <c r="AB346" s="231">
        <v>0</v>
      </c>
      <c r="AC346" s="231">
        <v>0</v>
      </c>
      <c r="AD346" s="336" t="s">
        <v>896</v>
      </c>
      <c r="AE346" s="336" t="s">
        <v>1126</v>
      </c>
      <c r="AF346" s="336" t="s">
        <v>1127</v>
      </c>
      <c r="AG346" s="231"/>
      <c r="AH346" s="231">
        <v>0</v>
      </c>
      <c r="AI346" s="231">
        <v>0</v>
      </c>
      <c r="AJ346" s="231">
        <v>0</v>
      </c>
      <c r="AK346" s="231">
        <v>0</v>
      </c>
      <c r="AL346" s="231">
        <v>0</v>
      </c>
      <c r="AM346" s="231">
        <v>0</v>
      </c>
      <c r="AN346" s="231">
        <v>0</v>
      </c>
      <c r="AO346" s="231">
        <v>0</v>
      </c>
      <c r="AP346" s="231">
        <v>0</v>
      </c>
      <c r="AQ346" s="231">
        <v>0</v>
      </c>
      <c r="AR346" s="231">
        <v>0</v>
      </c>
      <c r="AS346" s="231">
        <v>0</v>
      </c>
      <c r="AT346" s="231">
        <v>0</v>
      </c>
      <c r="AU346" s="231">
        <v>0</v>
      </c>
      <c r="AV346" s="231">
        <v>0</v>
      </c>
      <c r="AW346" s="231">
        <v>0</v>
      </c>
      <c r="AX346" s="231">
        <v>0</v>
      </c>
    </row>
    <row r="347" spans="2:50" ht="76.5" x14ac:dyDescent="0.2">
      <c r="B347" s="155" t="s">
        <v>821</v>
      </c>
      <c r="C347" s="332" t="s">
        <v>817</v>
      </c>
      <c r="D347" s="162" t="s">
        <v>1130</v>
      </c>
      <c r="E347" s="75" t="s">
        <v>1131</v>
      </c>
      <c r="F347" s="333">
        <v>2017730010051</v>
      </c>
      <c r="G347" s="334" t="s">
        <v>1122</v>
      </c>
      <c r="H347" s="335" t="s">
        <v>1132</v>
      </c>
      <c r="I347" s="70" t="s">
        <v>1133</v>
      </c>
      <c r="J347" s="231">
        <v>0</v>
      </c>
      <c r="K347" s="155" t="s">
        <v>1125</v>
      </c>
      <c r="L347" s="231">
        <f t="shared" si="7"/>
        <v>0</v>
      </c>
      <c r="M347" s="231">
        <v>0</v>
      </c>
      <c r="N347" s="231">
        <v>0</v>
      </c>
      <c r="O347" s="231">
        <v>0</v>
      </c>
      <c r="P347" s="231">
        <v>0</v>
      </c>
      <c r="Q347" s="231">
        <v>0</v>
      </c>
      <c r="R347" s="231">
        <v>0</v>
      </c>
      <c r="S347" s="231">
        <v>0</v>
      </c>
      <c r="T347" s="231">
        <v>0</v>
      </c>
      <c r="U347" s="231">
        <v>0</v>
      </c>
      <c r="V347" s="231">
        <v>0</v>
      </c>
      <c r="W347" s="231">
        <v>0</v>
      </c>
      <c r="X347" s="231">
        <v>0</v>
      </c>
      <c r="Y347" s="231">
        <v>0</v>
      </c>
      <c r="Z347" s="231">
        <v>0</v>
      </c>
      <c r="AA347" s="231">
        <v>0</v>
      </c>
      <c r="AB347" s="231">
        <v>0</v>
      </c>
      <c r="AC347" s="231">
        <v>0</v>
      </c>
      <c r="AD347" s="336" t="s">
        <v>896</v>
      </c>
      <c r="AE347" s="336" t="s">
        <v>1126</v>
      </c>
      <c r="AF347" s="336" t="s">
        <v>1127</v>
      </c>
      <c r="AG347" s="231">
        <v>0</v>
      </c>
      <c r="AH347" s="231">
        <v>0</v>
      </c>
      <c r="AI347" s="231">
        <v>0</v>
      </c>
      <c r="AJ347" s="231">
        <v>0</v>
      </c>
      <c r="AK347" s="231">
        <v>0</v>
      </c>
      <c r="AL347" s="231">
        <v>0</v>
      </c>
      <c r="AM347" s="231">
        <v>0</v>
      </c>
      <c r="AN347" s="231">
        <v>0</v>
      </c>
      <c r="AO347" s="231">
        <v>0</v>
      </c>
      <c r="AP347" s="231">
        <v>0</v>
      </c>
      <c r="AQ347" s="231">
        <v>0</v>
      </c>
      <c r="AR347" s="231">
        <v>0</v>
      </c>
      <c r="AS347" s="231">
        <v>0</v>
      </c>
      <c r="AT347" s="231">
        <v>0</v>
      </c>
      <c r="AU347" s="231">
        <v>0</v>
      </c>
      <c r="AV347" s="231">
        <v>0</v>
      </c>
      <c r="AW347" s="231">
        <v>0</v>
      </c>
      <c r="AX347" s="231">
        <v>0</v>
      </c>
    </row>
    <row r="348" spans="2:50" ht="75" x14ac:dyDescent="0.2">
      <c r="B348" s="155" t="s">
        <v>821</v>
      </c>
      <c r="C348" s="332" t="s">
        <v>817</v>
      </c>
      <c r="D348" s="162" t="s">
        <v>1130</v>
      </c>
      <c r="E348" s="75" t="s">
        <v>1131</v>
      </c>
      <c r="F348" s="333">
        <v>2017730010051</v>
      </c>
      <c r="G348" s="334" t="s">
        <v>1122</v>
      </c>
      <c r="H348" s="335" t="s">
        <v>1134</v>
      </c>
      <c r="I348" s="70" t="s">
        <v>1135</v>
      </c>
      <c r="J348" s="231">
        <v>0</v>
      </c>
      <c r="K348" s="155" t="s">
        <v>1125</v>
      </c>
      <c r="L348" s="231">
        <f t="shared" si="7"/>
        <v>0</v>
      </c>
      <c r="M348" s="231">
        <v>0</v>
      </c>
      <c r="N348" s="231">
        <v>0</v>
      </c>
      <c r="O348" s="231">
        <v>0</v>
      </c>
      <c r="P348" s="231">
        <v>0</v>
      </c>
      <c r="Q348" s="231">
        <v>0</v>
      </c>
      <c r="R348" s="231">
        <v>0</v>
      </c>
      <c r="S348" s="231">
        <v>0</v>
      </c>
      <c r="T348" s="231">
        <v>0</v>
      </c>
      <c r="U348" s="231">
        <v>0</v>
      </c>
      <c r="V348" s="231">
        <v>0</v>
      </c>
      <c r="W348" s="231">
        <v>0</v>
      </c>
      <c r="X348" s="231">
        <v>0</v>
      </c>
      <c r="Y348" s="231">
        <v>0</v>
      </c>
      <c r="Z348" s="231">
        <v>0</v>
      </c>
      <c r="AA348" s="231">
        <v>0</v>
      </c>
      <c r="AB348" s="231">
        <v>0</v>
      </c>
      <c r="AC348" s="231">
        <v>0</v>
      </c>
      <c r="AD348" s="336" t="s">
        <v>896</v>
      </c>
      <c r="AE348" s="336" t="s">
        <v>1126</v>
      </c>
      <c r="AF348" s="336" t="s">
        <v>1127</v>
      </c>
      <c r="AG348" s="231">
        <v>0</v>
      </c>
      <c r="AH348" s="231">
        <v>0</v>
      </c>
      <c r="AI348" s="231">
        <v>0</v>
      </c>
      <c r="AJ348" s="231">
        <v>0</v>
      </c>
      <c r="AK348" s="231">
        <v>0</v>
      </c>
      <c r="AL348" s="231">
        <v>0</v>
      </c>
      <c r="AM348" s="231">
        <v>0</v>
      </c>
      <c r="AN348" s="231">
        <v>0</v>
      </c>
      <c r="AO348" s="231">
        <v>0</v>
      </c>
      <c r="AP348" s="231">
        <v>0</v>
      </c>
      <c r="AQ348" s="231">
        <v>0</v>
      </c>
      <c r="AR348" s="231">
        <v>0</v>
      </c>
      <c r="AS348" s="231">
        <v>0</v>
      </c>
      <c r="AT348" s="231">
        <v>0</v>
      </c>
      <c r="AU348" s="231">
        <v>0</v>
      </c>
      <c r="AV348" s="231">
        <v>0</v>
      </c>
      <c r="AW348" s="231">
        <v>0</v>
      </c>
      <c r="AX348" s="231">
        <v>0</v>
      </c>
    </row>
    <row r="349" spans="2:50" ht="75" x14ac:dyDescent="0.2">
      <c r="B349" s="155" t="s">
        <v>821</v>
      </c>
      <c r="C349" s="332" t="s">
        <v>817</v>
      </c>
      <c r="D349" s="162" t="s">
        <v>1130</v>
      </c>
      <c r="E349" s="75" t="s">
        <v>1131</v>
      </c>
      <c r="F349" s="333">
        <v>2017730010051</v>
      </c>
      <c r="G349" s="334" t="s">
        <v>1122</v>
      </c>
      <c r="H349" s="335" t="s">
        <v>1136</v>
      </c>
      <c r="I349" s="70" t="s">
        <v>1137</v>
      </c>
      <c r="J349" s="231">
        <v>280</v>
      </c>
      <c r="K349" s="155" t="s">
        <v>1125</v>
      </c>
      <c r="L349" s="231">
        <f t="shared" si="7"/>
        <v>271219</v>
      </c>
      <c r="M349" s="231">
        <v>271219</v>
      </c>
      <c r="N349" s="231">
        <v>0</v>
      </c>
      <c r="O349" s="231">
        <v>0</v>
      </c>
      <c r="P349" s="231">
        <v>0</v>
      </c>
      <c r="Q349" s="231">
        <v>0</v>
      </c>
      <c r="R349" s="231">
        <v>0</v>
      </c>
      <c r="S349" s="231">
        <v>0</v>
      </c>
      <c r="T349" s="231">
        <v>0</v>
      </c>
      <c r="U349" s="231">
        <v>0</v>
      </c>
      <c r="V349" s="231">
        <v>0</v>
      </c>
      <c r="W349" s="231">
        <v>0</v>
      </c>
      <c r="X349" s="231">
        <v>0</v>
      </c>
      <c r="Y349" s="231">
        <v>0</v>
      </c>
      <c r="Z349" s="231">
        <v>0</v>
      </c>
      <c r="AA349" s="231">
        <v>0</v>
      </c>
      <c r="AB349" s="231">
        <v>0</v>
      </c>
      <c r="AC349" s="231">
        <v>0</v>
      </c>
      <c r="AD349" s="336" t="s">
        <v>896</v>
      </c>
      <c r="AE349" s="336" t="s">
        <v>1126</v>
      </c>
      <c r="AF349" s="336" t="s">
        <v>1127</v>
      </c>
      <c r="AG349" s="231">
        <v>236800</v>
      </c>
      <c r="AH349" s="231">
        <v>0</v>
      </c>
      <c r="AI349" s="231">
        <v>0</v>
      </c>
      <c r="AJ349" s="231">
        <v>0</v>
      </c>
      <c r="AK349" s="231">
        <v>0</v>
      </c>
      <c r="AL349" s="231">
        <v>0</v>
      </c>
      <c r="AM349" s="231">
        <v>0</v>
      </c>
      <c r="AN349" s="231">
        <v>0</v>
      </c>
      <c r="AO349" s="231">
        <v>0</v>
      </c>
      <c r="AP349" s="231">
        <v>0</v>
      </c>
      <c r="AQ349" s="231">
        <v>0</v>
      </c>
      <c r="AR349" s="231">
        <v>0</v>
      </c>
      <c r="AS349" s="231">
        <v>0</v>
      </c>
      <c r="AT349" s="231">
        <v>0</v>
      </c>
      <c r="AU349" s="231">
        <v>0</v>
      </c>
      <c r="AV349" s="231">
        <v>0</v>
      </c>
      <c r="AW349" s="231">
        <v>0</v>
      </c>
      <c r="AX349" s="231">
        <v>0</v>
      </c>
    </row>
    <row r="350" spans="2:50" ht="75" x14ac:dyDescent="0.2">
      <c r="B350" s="155" t="s">
        <v>821</v>
      </c>
      <c r="C350" s="332" t="s">
        <v>817</v>
      </c>
      <c r="D350" s="162" t="s">
        <v>1130</v>
      </c>
      <c r="E350" s="75" t="s">
        <v>1131</v>
      </c>
      <c r="F350" s="333">
        <v>2017730010051</v>
      </c>
      <c r="G350" s="334" t="s">
        <v>1122</v>
      </c>
      <c r="H350" s="335" t="s">
        <v>1138</v>
      </c>
      <c r="I350" s="70" t="s">
        <v>1139</v>
      </c>
      <c r="J350" s="231">
        <v>1</v>
      </c>
      <c r="K350" s="155" t="s">
        <v>1125</v>
      </c>
      <c r="L350" s="231">
        <v>816800</v>
      </c>
      <c r="M350" s="231">
        <v>800000</v>
      </c>
      <c r="N350" s="231">
        <v>16800</v>
      </c>
      <c r="O350" s="231">
        <v>0</v>
      </c>
      <c r="P350" s="231">
        <v>0</v>
      </c>
      <c r="Q350" s="231">
        <v>0</v>
      </c>
      <c r="R350" s="231">
        <v>0</v>
      </c>
      <c r="S350" s="231">
        <v>0</v>
      </c>
      <c r="T350" s="231">
        <v>0</v>
      </c>
      <c r="U350" s="231">
        <v>0</v>
      </c>
      <c r="V350" s="231">
        <v>0</v>
      </c>
      <c r="W350" s="231">
        <v>0</v>
      </c>
      <c r="X350" s="231">
        <v>0</v>
      </c>
      <c r="Y350" s="231">
        <v>0</v>
      </c>
      <c r="Z350" s="231">
        <v>0</v>
      </c>
      <c r="AA350" s="231">
        <v>0</v>
      </c>
      <c r="AB350" s="231">
        <v>0</v>
      </c>
      <c r="AC350" s="231">
        <v>0</v>
      </c>
      <c r="AD350" s="336" t="s">
        <v>896</v>
      </c>
      <c r="AE350" s="336" t="s">
        <v>1126</v>
      </c>
      <c r="AF350" s="336" t="s">
        <v>1127</v>
      </c>
      <c r="AG350" s="231">
        <v>779966</v>
      </c>
      <c r="AH350" s="231">
        <v>0</v>
      </c>
      <c r="AI350" s="231"/>
      <c r="AJ350" s="231">
        <v>0</v>
      </c>
      <c r="AK350" s="231">
        <v>0</v>
      </c>
      <c r="AL350" s="231">
        <v>0</v>
      </c>
      <c r="AM350" s="231">
        <v>0</v>
      </c>
      <c r="AN350" s="231">
        <v>0</v>
      </c>
      <c r="AO350" s="231">
        <v>0</v>
      </c>
      <c r="AP350" s="231">
        <v>0</v>
      </c>
      <c r="AQ350" s="231">
        <v>0</v>
      </c>
      <c r="AR350" s="231">
        <v>0</v>
      </c>
      <c r="AS350" s="231">
        <v>0</v>
      </c>
      <c r="AT350" s="231">
        <v>0</v>
      </c>
      <c r="AU350" s="231">
        <v>0</v>
      </c>
      <c r="AV350" s="231">
        <v>0</v>
      </c>
      <c r="AW350" s="231">
        <v>0</v>
      </c>
      <c r="AX350" s="231">
        <v>0</v>
      </c>
    </row>
    <row r="351" spans="2:50" ht="60" x14ac:dyDescent="0.2">
      <c r="B351" s="155" t="s">
        <v>816</v>
      </c>
      <c r="C351" s="332" t="s">
        <v>1140</v>
      </c>
      <c r="D351" s="162" t="s">
        <v>890</v>
      </c>
      <c r="E351" s="75" t="s">
        <v>891</v>
      </c>
      <c r="F351" s="333"/>
      <c r="G351" s="334" t="s">
        <v>1141</v>
      </c>
      <c r="H351" s="335" t="s">
        <v>1142</v>
      </c>
      <c r="I351" s="70" t="s">
        <v>1143</v>
      </c>
      <c r="J351" s="231">
        <v>1</v>
      </c>
      <c r="K351" s="155" t="s">
        <v>1144</v>
      </c>
      <c r="L351" s="231">
        <f t="shared" si="7"/>
        <v>0</v>
      </c>
      <c r="M351" s="231">
        <v>0</v>
      </c>
      <c r="N351" s="231">
        <v>0</v>
      </c>
      <c r="O351" s="231">
        <v>0</v>
      </c>
      <c r="P351" s="231">
        <v>0</v>
      </c>
      <c r="Q351" s="231">
        <v>0</v>
      </c>
      <c r="R351" s="231">
        <v>0</v>
      </c>
      <c r="S351" s="231">
        <v>0</v>
      </c>
      <c r="T351" s="231">
        <v>0</v>
      </c>
      <c r="U351" s="231">
        <v>0</v>
      </c>
      <c r="V351" s="231">
        <v>0</v>
      </c>
      <c r="W351" s="231">
        <v>0</v>
      </c>
      <c r="X351" s="231">
        <v>0</v>
      </c>
      <c r="Y351" s="231">
        <v>0</v>
      </c>
      <c r="Z351" s="231">
        <v>0</v>
      </c>
      <c r="AA351" s="231">
        <v>0</v>
      </c>
      <c r="AB351" s="231">
        <v>0</v>
      </c>
      <c r="AC351" s="231">
        <v>0</v>
      </c>
      <c r="AD351" s="336" t="s">
        <v>896</v>
      </c>
      <c r="AE351" s="336" t="s">
        <v>1126</v>
      </c>
      <c r="AF351" s="336" t="s">
        <v>1367</v>
      </c>
      <c r="AG351" s="231">
        <v>0</v>
      </c>
      <c r="AH351" s="231">
        <v>0</v>
      </c>
      <c r="AI351" s="231">
        <v>0</v>
      </c>
      <c r="AJ351" s="231">
        <v>0</v>
      </c>
      <c r="AK351" s="231">
        <v>0</v>
      </c>
      <c r="AL351" s="231">
        <v>0</v>
      </c>
      <c r="AM351" s="231">
        <v>0</v>
      </c>
      <c r="AN351" s="231">
        <v>0</v>
      </c>
      <c r="AO351" s="231">
        <v>0</v>
      </c>
      <c r="AP351" s="231">
        <v>0</v>
      </c>
      <c r="AQ351" s="231">
        <v>0</v>
      </c>
      <c r="AR351" s="231">
        <v>0</v>
      </c>
      <c r="AS351" s="231">
        <v>0</v>
      </c>
      <c r="AT351" s="231">
        <v>0</v>
      </c>
      <c r="AU351" s="231">
        <v>0</v>
      </c>
      <c r="AV351" s="231">
        <v>0</v>
      </c>
      <c r="AW351" s="231">
        <v>0</v>
      </c>
      <c r="AX351" s="231">
        <v>0</v>
      </c>
    </row>
    <row r="352" spans="2:50" ht="63.75" x14ac:dyDescent="0.2">
      <c r="B352" s="155" t="s">
        <v>816</v>
      </c>
      <c r="C352" s="332" t="s">
        <v>1140</v>
      </c>
      <c r="D352" s="162" t="s">
        <v>1146</v>
      </c>
      <c r="E352" s="75" t="s">
        <v>1147</v>
      </c>
      <c r="F352" s="333">
        <v>2017730010037</v>
      </c>
      <c r="G352" s="334" t="s">
        <v>1148</v>
      </c>
      <c r="H352" s="335" t="s">
        <v>1149</v>
      </c>
      <c r="I352" s="70" t="s">
        <v>1150</v>
      </c>
      <c r="J352" s="231">
        <v>700</v>
      </c>
      <c r="K352" s="155" t="s">
        <v>1151</v>
      </c>
      <c r="L352" s="231">
        <f t="shared" si="7"/>
        <v>37000</v>
      </c>
      <c r="M352" s="231">
        <v>0</v>
      </c>
      <c r="N352" s="231">
        <v>37000</v>
      </c>
      <c r="O352" s="231">
        <v>0</v>
      </c>
      <c r="P352" s="231">
        <v>0</v>
      </c>
      <c r="Q352" s="231">
        <v>0</v>
      </c>
      <c r="R352" s="231">
        <v>0</v>
      </c>
      <c r="S352" s="231">
        <v>0</v>
      </c>
      <c r="T352" s="231">
        <v>0</v>
      </c>
      <c r="U352" s="231">
        <v>0</v>
      </c>
      <c r="V352" s="231">
        <v>0</v>
      </c>
      <c r="W352" s="231">
        <v>0</v>
      </c>
      <c r="X352" s="231">
        <v>0</v>
      </c>
      <c r="Y352" s="231">
        <v>0</v>
      </c>
      <c r="Z352" s="231">
        <v>0</v>
      </c>
      <c r="AA352" s="231">
        <v>0</v>
      </c>
      <c r="AB352" s="231">
        <v>0</v>
      </c>
      <c r="AC352" s="231">
        <v>0</v>
      </c>
      <c r="AD352" s="336" t="s">
        <v>896</v>
      </c>
      <c r="AE352" s="336" t="s">
        <v>1126</v>
      </c>
      <c r="AF352" s="336" t="s">
        <v>1367</v>
      </c>
      <c r="AG352" s="231">
        <v>37000</v>
      </c>
      <c r="AH352" s="231">
        <v>0</v>
      </c>
      <c r="AI352" s="231">
        <v>37000</v>
      </c>
      <c r="AJ352" s="231">
        <v>0</v>
      </c>
      <c r="AK352" s="231">
        <v>0</v>
      </c>
      <c r="AL352" s="231">
        <v>0</v>
      </c>
      <c r="AM352" s="231">
        <v>0</v>
      </c>
      <c r="AN352" s="231">
        <v>0</v>
      </c>
      <c r="AO352" s="231">
        <v>0</v>
      </c>
      <c r="AP352" s="231">
        <v>0</v>
      </c>
      <c r="AQ352" s="231">
        <v>0</v>
      </c>
      <c r="AR352" s="231">
        <v>0</v>
      </c>
      <c r="AS352" s="231">
        <v>0</v>
      </c>
      <c r="AT352" s="231">
        <v>0</v>
      </c>
      <c r="AU352" s="231">
        <v>0</v>
      </c>
      <c r="AV352" s="231">
        <v>0</v>
      </c>
      <c r="AW352" s="231">
        <v>0</v>
      </c>
      <c r="AX352" s="231">
        <v>0</v>
      </c>
    </row>
    <row r="353" spans="2:50" ht="63.75" x14ac:dyDescent="0.2">
      <c r="B353" s="155" t="s">
        <v>816</v>
      </c>
      <c r="C353" s="332" t="s">
        <v>1140</v>
      </c>
      <c r="D353" s="162" t="s">
        <v>1146</v>
      </c>
      <c r="E353" s="75" t="s">
        <v>1147</v>
      </c>
      <c r="F353" s="333">
        <v>2017730010037</v>
      </c>
      <c r="G353" s="334" t="s">
        <v>1148</v>
      </c>
      <c r="H353" s="335" t="s">
        <v>1152</v>
      </c>
      <c r="I353" s="70" t="s">
        <v>1153</v>
      </c>
      <c r="J353" s="231">
        <v>6250</v>
      </c>
      <c r="K353" s="155" t="s">
        <v>1151</v>
      </c>
      <c r="L353" s="231">
        <f t="shared" si="7"/>
        <v>25000</v>
      </c>
      <c r="M353" s="231">
        <v>0</v>
      </c>
      <c r="N353" s="231">
        <v>25000</v>
      </c>
      <c r="O353" s="231">
        <v>0</v>
      </c>
      <c r="P353" s="231">
        <v>0</v>
      </c>
      <c r="Q353" s="231">
        <v>0</v>
      </c>
      <c r="R353" s="231">
        <v>0</v>
      </c>
      <c r="S353" s="231">
        <v>0</v>
      </c>
      <c r="T353" s="231">
        <v>0</v>
      </c>
      <c r="U353" s="231">
        <v>0</v>
      </c>
      <c r="V353" s="231">
        <v>0</v>
      </c>
      <c r="W353" s="231">
        <v>0</v>
      </c>
      <c r="X353" s="231">
        <v>0</v>
      </c>
      <c r="Y353" s="231">
        <v>0</v>
      </c>
      <c r="Z353" s="231">
        <v>0</v>
      </c>
      <c r="AA353" s="231">
        <v>0</v>
      </c>
      <c r="AB353" s="231">
        <v>0</v>
      </c>
      <c r="AC353" s="231">
        <v>0</v>
      </c>
      <c r="AD353" s="336" t="s">
        <v>896</v>
      </c>
      <c r="AE353" s="336" t="s">
        <v>1126</v>
      </c>
      <c r="AF353" s="336" t="s">
        <v>1367</v>
      </c>
      <c r="AG353" s="231">
        <v>25000</v>
      </c>
      <c r="AH353" s="231">
        <v>0</v>
      </c>
      <c r="AI353" s="231">
        <v>25000</v>
      </c>
      <c r="AJ353" s="231">
        <v>0</v>
      </c>
      <c r="AK353" s="231">
        <v>0</v>
      </c>
      <c r="AL353" s="231">
        <v>0</v>
      </c>
      <c r="AM353" s="231">
        <v>0</v>
      </c>
      <c r="AN353" s="231">
        <v>0</v>
      </c>
      <c r="AO353" s="231">
        <v>0</v>
      </c>
      <c r="AP353" s="231">
        <v>0</v>
      </c>
      <c r="AQ353" s="231">
        <v>0</v>
      </c>
      <c r="AR353" s="231">
        <v>0</v>
      </c>
      <c r="AS353" s="231">
        <v>0</v>
      </c>
      <c r="AT353" s="231">
        <v>0</v>
      </c>
      <c r="AU353" s="231">
        <v>0</v>
      </c>
      <c r="AV353" s="231">
        <v>0</v>
      </c>
      <c r="AW353" s="231">
        <v>0</v>
      </c>
      <c r="AX353" s="231">
        <v>0</v>
      </c>
    </row>
    <row r="354" spans="2:50" ht="63.75" x14ac:dyDescent="0.2">
      <c r="B354" s="155" t="s">
        <v>816</v>
      </c>
      <c r="C354" s="332" t="s">
        <v>1140</v>
      </c>
      <c r="D354" s="162" t="s">
        <v>1146</v>
      </c>
      <c r="E354" s="75" t="s">
        <v>1147</v>
      </c>
      <c r="F354" s="333">
        <v>2017730010037</v>
      </c>
      <c r="G354" s="334" t="s">
        <v>1148</v>
      </c>
      <c r="H354" s="335" t="s">
        <v>1154</v>
      </c>
      <c r="I354" s="70" t="s">
        <v>1155</v>
      </c>
      <c r="J354" s="231">
        <v>114</v>
      </c>
      <c r="K354" s="155" t="s">
        <v>1151</v>
      </c>
      <c r="L354" s="231">
        <f t="shared" si="7"/>
        <v>35000</v>
      </c>
      <c r="M354" s="231">
        <v>0</v>
      </c>
      <c r="N354" s="231">
        <v>35000</v>
      </c>
      <c r="O354" s="231">
        <v>0</v>
      </c>
      <c r="P354" s="231">
        <v>0</v>
      </c>
      <c r="Q354" s="231">
        <v>0</v>
      </c>
      <c r="R354" s="231">
        <v>0</v>
      </c>
      <c r="S354" s="231">
        <v>0</v>
      </c>
      <c r="T354" s="231">
        <v>0</v>
      </c>
      <c r="U354" s="231">
        <v>0</v>
      </c>
      <c r="V354" s="231">
        <v>0</v>
      </c>
      <c r="W354" s="231">
        <v>0</v>
      </c>
      <c r="X354" s="231">
        <v>0</v>
      </c>
      <c r="Y354" s="231">
        <v>0</v>
      </c>
      <c r="Z354" s="231">
        <v>0</v>
      </c>
      <c r="AA354" s="231">
        <v>0</v>
      </c>
      <c r="AB354" s="231">
        <v>0</v>
      </c>
      <c r="AC354" s="231">
        <v>0</v>
      </c>
      <c r="AD354" s="336" t="s">
        <v>896</v>
      </c>
      <c r="AE354" s="336" t="s">
        <v>1126</v>
      </c>
      <c r="AF354" s="336" t="s">
        <v>1367</v>
      </c>
      <c r="AG354" s="231">
        <v>35000</v>
      </c>
      <c r="AH354" s="231">
        <v>0</v>
      </c>
      <c r="AI354" s="231">
        <v>35000</v>
      </c>
      <c r="AJ354" s="231">
        <v>0</v>
      </c>
      <c r="AK354" s="231">
        <v>0</v>
      </c>
      <c r="AL354" s="231">
        <v>0</v>
      </c>
      <c r="AM354" s="231">
        <v>0</v>
      </c>
      <c r="AN354" s="231">
        <v>0</v>
      </c>
      <c r="AO354" s="231">
        <v>0</v>
      </c>
      <c r="AP354" s="231">
        <v>0</v>
      </c>
      <c r="AQ354" s="231">
        <v>0</v>
      </c>
      <c r="AR354" s="231">
        <v>0</v>
      </c>
      <c r="AS354" s="231">
        <v>0</v>
      </c>
      <c r="AT354" s="231">
        <v>0</v>
      </c>
      <c r="AU354" s="231">
        <v>0</v>
      </c>
      <c r="AV354" s="231">
        <v>0</v>
      </c>
      <c r="AW354" s="231">
        <v>0</v>
      </c>
      <c r="AX354" s="231">
        <v>0</v>
      </c>
    </row>
    <row r="355" spans="2:50" ht="63.75" x14ac:dyDescent="0.2">
      <c r="B355" s="155" t="s">
        <v>816</v>
      </c>
      <c r="C355" s="332" t="s">
        <v>1140</v>
      </c>
      <c r="D355" s="162" t="s">
        <v>1146</v>
      </c>
      <c r="E355" s="75" t="s">
        <v>1147</v>
      </c>
      <c r="F355" s="333">
        <v>2017730010037</v>
      </c>
      <c r="G355" s="334" t="s">
        <v>1148</v>
      </c>
      <c r="H355" s="335" t="s">
        <v>1156</v>
      </c>
      <c r="I355" s="70" t="s">
        <v>1157</v>
      </c>
      <c r="J355" s="231">
        <v>23</v>
      </c>
      <c r="K355" s="155" t="s">
        <v>1151</v>
      </c>
      <c r="L355" s="231">
        <f t="shared" si="7"/>
        <v>41000</v>
      </c>
      <c r="M355" s="231">
        <v>0</v>
      </c>
      <c r="N355" s="231">
        <v>41000</v>
      </c>
      <c r="O355" s="231">
        <v>0</v>
      </c>
      <c r="P355" s="231">
        <v>0</v>
      </c>
      <c r="Q355" s="231">
        <v>0</v>
      </c>
      <c r="R355" s="231">
        <v>0</v>
      </c>
      <c r="S355" s="231">
        <v>0</v>
      </c>
      <c r="T355" s="231">
        <v>0</v>
      </c>
      <c r="U355" s="231">
        <v>0</v>
      </c>
      <c r="V355" s="231">
        <v>0</v>
      </c>
      <c r="W355" s="231">
        <v>0</v>
      </c>
      <c r="X355" s="231">
        <v>0</v>
      </c>
      <c r="Y355" s="231">
        <v>0</v>
      </c>
      <c r="Z355" s="231">
        <v>0</v>
      </c>
      <c r="AA355" s="231">
        <v>0</v>
      </c>
      <c r="AB355" s="231">
        <v>0</v>
      </c>
      <c r="AC355" s="231">
        <v>0</v>
      </c>
      <c r="AD355" s="336" t="s">
        <v>896</v>
      </c>
      <c r="AE355" s="336" t="s">
        <v>1126</v>
      </c>
      <c r="AF355" s="336" t="s">
        <v>1367</v>
      </c>
      <c r="AG355" s="231">
        <v>41000</v>
      </c>
      <c r="AH355" s="231">
        <v>0</v>
      </c>
      <c r="AI355" s="231">
        <v>41000</v>
      </c>
      <c r="AJ355" s="231">
        <v>0</v>
      </c>
      <c r="AK355" s="231">
        <v>0</v>
      </c>
      <c r="AL355" s="231">
        <v>0</v>
      </c>
      <c r="AM355" s="231">
        <v>0</v>
      </c>
      <c r="AN355" s="231">
        <v>0</v>
      </c>
      <c r="AO355" s="231">
        <v>0</v>
      </c>
      <c r="AP355" s="231">
        <v>0</v>
      </c>
      <c r="AQ355" s="231">
        <v>0</v>
      </c>
      <c r="AR355" s="231">
        <v>0</v>
      </c>
      <c r="AS355" s="231">
        <v>0</v>
      </c>
      <c r="AT355" s="231">
        <v>0</v>
      </c>
      <c r="AU355" s="231">
        <v>0</v>
      </c>
      <c r="AV355" s="231">
        <v>0</v>
      </c>
      <c r="AW355" s="231">
        <v>0</v>
      </c>
      <c r="AX355" s="231">
        <v>0</v>
      </c>
    </row>
    <row r="356" spans="2:50" ht="63.75" x14ac:dyDescent="0.2">
      <c r="B356" s="155" t="s">
        <v>816</v>
      </c>
      <c r="C356" s="332" t="s">
        <v>1140</v>
      </c>
      <c r="D356" s="162" t="s">
        <v>1158</v>
      </c>
      <c r="E356" s="75" t="s">
        <v>1159</v>
      </c>
      <c r="F356" s="333">
        <v>2017730010037</v>
      </c>
      <c r="G356" s="334" t="s">
        <v>1148</v>
      </c>
      <c r="H356" s="335" t="s">
        <v>1160</v>
      </c>
      <c r="I356" s="70" t="s">
        <v>1161</v>
      </c>
      <c r="J356" s="231">
        <v>1</v>
      </c>
      <c r="K356" s="155" t="s">
        <v>1151</v>
      </c>
      <c r="L356" s="231">
        <f t="shared" si="7"/>
        <v>20000</v>
      </c>
      <c r="M356" s="231">
        <v>0</v>
      </c>
      <c r="N356" s="231">
        <v>20000</v>
      </c>
      <c r="O356" s="231">
        <v>0</v>
      </c>
      <c r="P356" s="231">
        <v>0</v>
      </c>
      <c r="Q356" s="231">
        <v>0</v>
      </c>
      <c r="R356" s="231">
        <v>0</v>
      </c>
      <c r="S356" s="231">
        <v>0</v>
      </c>
      <c r="T356" s="231">
        <v>0</v>
      </c>
      <c r="U356" s="231">
        <v>0</v>
      </c>
      <c r="V356" s="231">
        <v>0</v>
      </c>
      <c r="W356" s="231">
        <v>0</v>
      </c>
      <c r="X356" s="231">
        <v>0</v>
      </c>
      <c r="Y356" s="231">
        <v>0</v>
      </c>
      <c r="Z356" s="231">
        <v>0</v>
      </c>
      <c r="AA356" s="231">
        <v>0</v>
      </c>
      <c r="AB356" s="231">
        <v>0</v>
      </c>
      <c r="AC356" s="231">
        <v>0</v>
      </c>
      <c r="AD356" s="336" t="s">
        <v>896</v>
      </c>
      <c r="AE356" s="336" t="s">
        <v>1126</v>
      </c>
      <c r="AF356" s="336" t="s">
        <v>1367</v>
      </c>
      <c r="AG356" s="231">
        <v>20000</v>
      </c>
      <c r="AH356" s="231">
        <v>0</v>
      </c>
      <c r="AI356" s="231">
        <v>20000</v>
      </c>
      <c r="AJ356" s="231">
        <v>0</v>
      </c>
      <c r="AK356" s="231">
        <v>0</v>
      </c>
      <c r="AL356" s="231">
        <v>0</v>
      </c>
      <c r="AM356" s="231">
        <v>0</v>
      </c>
      <c r="AN356" s="231">
        <v>0</v>
      </c>
      <c r="AO356" s="231">
        <v>0</v>
      </c>
      <c r="AP356" s="231">
        <v>0</v>
      </c>
      <c r="AQ356" s="231">
        <v>0</v>
      </c>
      <c r="AR356" s="231">
        <v>0</v>
      </c>
      <c r="AS356" s="231">
        <v>0</v>
      </c>
      <c r="AT356" s="231">
        <v>0</v>
      </c>
      <c r="AU356" s="231">
        <v>0</v>
      </c>
      <c r="AV356" s="231">
        <v>0</v>
      </c>
      <c r="AW356" s="231">
        <v>0</v>
      </c>
      <c r="AX356" s="231">
        <v>0</v>
      </c>
    </row>
    <row r="357" spans="2:50" ht="63.75" x14ac:dyDescent="0.2">
      <c r="B357" s="155" t="s">
        <v>816</v>
      </c>
      <c r="C357" s="332" t="s">
        <v>1140</v>
      </c>
      <c r="D357" s="162" t="s">
        <v>1158</v>
      </c>
      <c r="E357" s="75" t="s">
        <v>1159</v>
      </c>
      <c r="F357" s="333">
        <v>2017730010037</v>
      </c>
      <c r="G357" s="334" t="s">
        <v>1148</v>
      </c>
      <c r="H357" s="335" t="s">
        <v>1162</v>
      </c>
      <c r="I357" s="70" t="s">
        <v>1163</v>
      </c>
      <c r="J357" s="231">
        <v>1</v>
      </c>
      <c r="K357" s="155" t="s">
        <v>1151</v>
      </c>
      <c r="L357" s="231">
        <f t="shared" si="7"/>
        <v>0</v>
      </c>
      <c r="M357" s="231">
        <v>0</v>
      </c>
      <c r="N357" s="231">
        <v>0</v>
      </c>
      <c r="O357" s="231">
        <v>0</v>
      </c>
      <c r="P357" s="231">
        <v>0</v>
      </c>
      <c r="Q357" s="231">
        <v>0</v>
      </c>
      <c r="R357" s="231">
        <v>0</v>
      </c>
      <c r="S357" s="231">
        <v>0</v>
      </c>
      <c r="T357" s="231">
        <v>0</v>
      </c>
      <c r="U357" s="231">
        <v>0</v>
      </c>
      <c r="V357" s="231">
        <v>0</v>
      </c>
      <c r="W357" s="231">
        <v>0</v>
      </c>
      <c r="X357" s="231">
        <v>0</v>
      </c>
      <c r="Y357" s="231">
        <v>0</v>
      </c>
      <c r="Z357" s="231">
        <v>0</v>
      </c>
      <c r="AA357" s="231">
        <v>0</v>
      </c>
      <c r="AB357" s="231">
        <v>0</v>
      </c>
      <c r="AC357" s="231">
        <v>0</v>
      </c>
      <c r="AD357" s="336" t="s">
        <v>896</v>
      </c>
      <c r="AE357" s="336" t="s">
        <v>1126</v>
      </c>
      <c r="AF357" s="336" t="s">
        <v>1367</v>
      </c>
      <c r="AG357" s="231">
        <v>0</v>
      </c>
      <c r="AH357" s="231">
        <v>0</v>
      </c>
      <c r="AI357" s="231">
        <v>0</v>
      </c>
      <c r="AJ357" s="231">
        <v>0</v>
      </c>
      <c r="AK357" s="231">
        <v>0</v>
      </c>
      <c r="AL357" s="231">
        <v>0</v>
      </c>
      <c r="AM357" s="231">
        <v>0</v>
      </c>
      <c r="AN357" s="231">
        <v>0</v>
      </c>
      <c r="AO357" s="231">
        <v>0</v>
      </c>
      <c r="AP357" s="231">
        <v>0</v>
      </c>
      <c r="AQ357" s="231">
        <v>0</v>
      </c>
      <c r="AR357" s="231">
        <v>0</v>
      </c>
      <c r="AS357" s="231">
        <v>0</v>
      </c>
      <c r="AT357" s="231">
        <v>0</v>
      </c>
      <c r="AU357" s="231">
        <v>0</v>
      </c>
      <c r="AV357" s="231">
        <v>0</v>
      </c>
      <c r="AW357" s="231">
        <v>0</v>
      </c>
      <c r="AX357" s="231">
        <v>0</v>
      </c>
    </row>
    <row r="358" spans="2:50" ht="63.75" x14ac:dyDescent="0.2">
      <c r="B358" s="155" t="s">
        <v>816</v>
      </c>
      <c r="C358" s="332" t="s">
        <v>1140</v>
      </c>
      <c r="D358" s="162" t="s">
        <v>1158</v>
      </c>
      <c r="E358" s="75" t="s">
        <v>1159</v>
      </c>
      <c r="F358" s="333">
        <v>2017730010037</v>
      </c>
      <c r="G358" s="334" t="s">
        <v>1148</v>
      </c>
      <c r="H358" s="335" t="s">
        <v>1164</v>
      </c>
      <c r="I358" s="70" t="s">
        <v>1165</v>
      </c>
      <c r="J358" s="231">
        <v>1</v>
      </c>
      <c r="K358" s="155" t="s">
        <v>1151</v>
      </c>
      <c r="L358" s="231">
        <f t="shared" si="7"/>
        <v>263800</v>
      </c>
      <c r="M358" s="231">
        <v>0</v>
      </c>
      <c r="N358" s="231">
        <v>263800</v>
      </c>
      <c r="O358" s="231">
        <v>0</v>
      </c>
      <c r="P358" s="231">
        <v>0</v>
      </c>
      <c r="Q358" s="231">
        <v>0</v>
      </c>
      <c r="R358" s="231">
        <v>0</v>
      </c>
      <c r="S358" s="231">
        <v>0</v>
      </c>
      <c r="T358" s="231">
        <v>0</v>
      </c>
      <c r="U358" s="231">
        <v>0</v>
      </c>
      <c r="V358" s="231">
        <v>0</v>
      </c>
      <c r="W358" s="231">
        <v>0</v>
      </c>
      <c r="X358" s="231">
        <v>0</v>
      </c>
      <c r="Y358" s="231">
        <v>0</v>
      </c>
      <c r="Z358" s="231">
        <v>0</v>
      </c>
      <c r="AA358" s="231">
        <v>0</v>
      </c>
      <c r="AB358" s="231">
        <v>0</v>
      </c>
      <c r="AC358" s="231">
        <v>0</v>
      </c>
      <c r="AD358" s="336" t="s">
        <v>896</v>
      </c>
      <c r="AE358" s="336" t="s">
        <v>1126</v>
      </c>
      <c r="AF358" s="336" t="s">
        <v>1367</v>
      </c>
      <c r="AG358" s="231">
        <v>157100</v>
      </c>
      <c r="AH358" s="231">
        <v>0</v>
      </c>
      <c r="AI358" s="231">
        <v>157100</v>
      </c>
      <c r="AJ358" s="231">
        <v>0</v>
      </c>
      <c r="AK358" s="231">
        <v>0</v>
      </c>
      <c r="AL358" s="231">
        <v>0</v>
      </c>
      <c r="AM358" s="231">
        <v>0</v>
      </c>
      <c r="AN358" s="231">
        <v>0</v>
      </c>
      <c r="AO358" s="231">
        <v>0</v>
      </c>
      <c r="AP358" s="231">
        <v>0</v>
      </c>
      <c r="AQ358" s="231">
        <v>0</v>
      </c>
      <c r="AR358" s="231">
        <v>0</v>
      </c>
      <c r="AS358" s="231">
        <v>0</v>
      </c>
      <c r="AT358" s="231">
        <v>0</v>
      </c>
      <c r="AU358" s="231">
        <v>0</v>
      </c>
      <c r="AV358" s="231">
        <v>0</v>
      </c>
      <c r="AW358" s="231">
        <v>0</v>
      </c>
      <c r="AX358" s="231">
        <v>0</v>
      </c>
    </row>
    <row r="359" spans="2:50" ht="63.75" x14ac:dyDescent="0.2">
      <c r="B359" s="155" t="s">
        <v>816</v>
      </c>
      <c r="C359" s="332" t="s">
        <v>1140</v>
      </c>
      <c r="D359" s="162" t="s">
        <v>1158</v>
      </c>
      <c r="E359" s="75" t="s">
        <v>1159</v>
      </c>
      <c r="F359" s="333">
        <v>2017730010037</v>
      </c>
      <c r="G359" s="334" t="s">
        <v>1148</v>
      </c>
      <c r="H359" s="335" t="s">
        <v>1166</v>
      </c>
      <c r="I359" s="70" t="s">
        <v>1167</v>
      </c>
      <c r="J359" s="231">
        <v>1</v>
      </c>
      <c r="K359" s="155" t="s">
        <v>1151</v>
      </c>
      <c r="L359" s="231">
        <f t="shared" si="7"/>
        <v>30000</v>
      </c>
      <c r="M359" s="231">
        <v>0</v>
      </c>
      <c r="N359" s="231">
        <v>30000</v>
      </c>
      <c r="O359" s="231">
        <v>0</v>
      </c>
      <c r="P359" s="231">
        <v>0</v>
      </c>
      <c r="Q359" s="231">
        <v>0</v>
      </c>
      <c r="R359" s="231">
        <v>0</v>
      </c>
      <c r="S359" s="231">
        <v>0</v>
      </c>
      <c r="T359" s="231">
        <v>0</v>
      </c>
      <c r="U359" s="231">
        <v>0</v>
      </c>
      <c r="V359" s="231">
        <v>0</v>
      </c>
      <c r="W359" s="231">
        <v>0</v>
      </c>
      <c r="X359" s="231">
        <v>0</v>
      </c>
      <c r="Y359" s="231">
        <v>0</v>
      </c>
      <c r="Z359" s="231">
        <v>0</v>
      </c>
      <c r="AA359" s="231">
        <v>0</v>
      </c>
      <c r="AB359" s="231">
        <v>0</v>
      </c>
      <c r="AC359" s="231">
        <v>0</v>
      </c>
      <c r="AD359" s="336" t="s">
        <v>896</v>
      </c>
      <c r="AE359" s="336" t="s">
        <v>1126</v>
      </c>
      <c r="AF359" s="336" t="s">
        <v>1367</v>
      </c>
      <c r="AG359" s="231">
        <v>30000</v>
      </c>
      <c r="AH359" s="231">
        <v>0</v>
      </c>
      <c r="AI359" s="231">
        <v>30000</v>
      </c>
      <c r="AJ359" s="231">
        <v>0</v>
      </c>
      <c r="AK359" s="231">
        <v>0</v>
      </c>
      <c r="AL359" s="231">
        <v>0</v>
      </c>
      <c r="AM359" s="231">
        <v>0</v>
      </c>
      <c r="AN359" s="231">
        <v>0</v>
      </c>
      <c r="AO359" s="231">
        <v>0</v>
      </c>
      <c r="AP359" s="231">
        <v>0</v>
      </c>
      <c r="AQ359" s="231">
        <v>0</v>
      </c>
      <c r="AR359" s="231">
        <v>0</v>
      </c>
      <c r="AS359" s="231">
        <v>0</v>
      </c>
      <c r="AT359" s="231">
        <v>0</v>
      </c>
      <c r="AU359" s="231">
        <v>0</v>
      </c>
      <c r="AV359" s="231">
        <v>0</v>
      </c>
      <c r="AW359" s="231">
        <v>0</v>
      </c>
      <c r="AX359" s="231">
        <v>0</v>
      </c>
    </row>
    <row r="360" spans="2:50" ht="63.75" x14ac:dyDescent="0.2">
      <c r="B360" s="155" t="s">
        <v>816</v>
      </c>
      <c r="C360" s="332" t="s">
        <v>1140</v>
      </c>
      <c r="D360" s="162" t="s">
        <v>1158</v>
      </c>
      <c r="E360" s="75" t="s">
        <v>1159</v>
      </c>
      <c r="F360" s="333">
        <v>2017730010037</v>
      </c>
      <c r="G360" s="334" t="s">
        <v>1148</v>
      </c>
      <c r="H360" s="335" t="s">
        <v>1168</v>
      </c>
      <c r="I360" s="70" t="s">
        <v>1169</v>
      </c>
      <c r="J360" s="231">
        <v>23</v>
      </c>
      <c r="K360" s="155" t="s">
        <v>1151</v>
      </c>
      <c r="L360" s="231">
        <f t="shared" si="7"/>
        <v>37000</v>
      </c>
      <c r="M360" s="231">
        <v>0</v>
      </c>
      <c r="N360" s="231">
        <v>37000</v>
      </c>
      <c r="O360" s="231">
        <v>0</v>
      </c>
      <c r="P360" s="231">
        <v>0</v>
      </c>
      <c r="Q360" s="231">
        <v>0</v>
      </c>
      <c r="R360" s="231">
        <v>0</v>
      </c>
      <c r="S360" s="231">
        <v>0</v>
      </c>
      <c r="T360" s="231">
        <v>0</v>
      </c>
      <c r="U360" s="231">
        <v>0</v>
      </c>
      <c r="V360" s="231">
        <v>0</v>
      </c>
      <c r="W360" s="231">
        <v>0</v>
      </c>
      <c r="X360" s="231">
        <v>0</v>
      </c>
      <c r="Y360" s="231">
        <v>0</v>
      </c>
      <c r="Z360" s="231">
        <v>0</v>
      </c>
      <c r="AA360" s="231">
        <v>0</v>
      </c>
      <c r="AB360" s="231">
        <v>0</v>
      </c>
      <c r="AC360" s="231">
        <v>0</v>
      </c>
      <c r="AD360" s="336" t="s">
        <v>896</v>
      </c>
      <c r="AE360" s="336" t="s">
        <v>1126</v>
      </c>
      <c r="AF360" s="336" t="s">
        <v>1367</v>
      </c>
      <c r="AG360" s="231">
        <v>37000</v>
      </c>
      <c r="AH360" s="231">
        <v>0</v>
      </c>
      <c r="AI360" s="231">
        <v>37000</v>
      </c>
      <c r="AJ360" s="231">
        <v>0</v>
      </c>
      <c r="AK360" s="231">
        <v>0</v>
      </c>
      <c r="AL360" s="231">
        <v>0</v>
      </c>
      <c r="AM360" s="231">
        <v>0</v>
      </c>
      <c r="AN360" s="231">
        <v>0</v>
      </c>
      <c r="AO360" s="231">
        <v>0</v>
      </c>
      <c r="AP360" s="231">
        <v>0</v>
      </c>
      <c r="AQ360" s="231">
        <v>0</v>
      </c>
      <c r="AR360" s="231">
        <v>0</v>
      </c>
      <c r="AS360" s="231">
        <v>0</v>
      </c>
      <c r="AT360" s="231">
        <v>0</v>
      </c>
      <c r="AU360" s="231">
        <v>0</v>
      </c>
      <c r="AV360" s="231">
        <v>0</v>
      </c>
      <c r="AW360" s="231">
        <v>0</v>
      </c>
      <c r="AX360" s="231">
        <v>0</v>
      </c>
    </row>
    <row r="361" spans="2:50" ht="63.75" x14ac:dyDescent="0.2">
      <c r="B361" s="155" t="s">
        <v>816</v>
      </c>
      <c r="C361" s="332" t="s">
        <v>1140</v>
      </c>
      <c r="D361" s="162" t="s">
        <v>1146</v>
      </c>
      <c r="E361" s="75" t="s">
        <v>1147</v>
      </c>
      <c r="F361" s="333">
        <v>2017730010037</v>
      </c>
      <c r="G361" s="334" t="s">
        <v>1170</v>
      </c>
      <c r="H361" s="335" t="s">
        <v>1171</v>
      </c>
      <c r="I361" s="70" t="s">
        <v>1172</v>
      </c>
      <c r="J361" s="231">
        <v>1</v>
      </c>
      <c r="K361" s="155" t="s">
        <v>1151</v>
      </c>
      <c r="L361" s="231">
        <f t="shared" si="7"/>
        <v>160000</v>
      </c>
      <c r="M361" s="231">
        <v>0</v>
      </c>
      <c r="N361" s="231">
        <v>160000</v>
      </c>
      <c r="O361" s="231">
        <v>0</v>
      </c>
      <c r="P361" s="231">
        <v>0</v>
      </c>
      <c r="Q361" s="231">
        <v>0</v>
      </c>
      <c r="R361" s="231">
        <v>0</v>
      </c>
      <c r="S361" s="231">
        <v>0</v>
      </c>
      <c r="T361" s="231">
        <v>0</v>
      </c>
      <c r="U361" s="231">
        <v>0</v>
      </c>
      <c r="V361" s="231">
        <v>0</v>
      </c>
      <c r="W361" s="231">
        <v>0</v>
      </c>
      <c r="X361" s="231">
        <v>0</v>
      </c>
      <c r="Y361" s="231">
        <v>0</v>
      </c>
      <c r="Z361" s="231">
        <v>0</v>
      </c>
      <c r="AA361" s="231">
        <v>0</v>
      </c>
      <c r="AB361" s="231">
        <v>0</v>
      </c>
      <c r="AC361" s="231">
        <v>0</v>
      </c>
      <c r="AD361" s="336" t="s">
        <v>896</v>
      </c>
      <c r="AE361" s="336" t="s">
        <v>1126</v>
      </c>
      <c r="AF361" s="336" t="s">
        <v>1367</v>
      </c>
      <c r="AG361" s="231">
        <v>150000</v>
      </c>
      <c r="AH361" s="231">
        <v>0</v>
      </c>
      <c r="AI361" s="231">
        <v>150000</v>
      </c>
      <c r="AJ361" s="231">
        <v>0</v>
      </c>
      <c r="AK361" s="231">
        <v>0</v>
      </c>
      <c r="AL361" s="231">
        <v>0</v>
      </c>
      <c r="AM361" s="231">
        <v>0</v>
      </c>
      <c r="AN361" s="231">
        <v>0</v>
      </c>
      <c r="AO361" s="231">
        <v>0</v>
      </c>
      <c r="AP361" s="231">
        <v>0</v>
      </c>
      <c r="AQ361" s="231">
        <v>0</v>
      </c>
      <c r="AR361" s="231">
        <v>0</v>
      </c>
      <c r="AS361" s="231">
        <v>0</v>
      </c>
      <c r="AT361" s="231">
        <v>0</v>
      </c>
      <c r="AU361" s="231">
        <v>0</v>
      </c>
      <c r="AV361" s="231">
        <v>0</v>
      </c>
      <c r="AW361" s="231">
        <v>0</v>
      </c>
      <c r="AX361" s="231">
        <v>0</v>
      </c>
    </row>
    <row r="362" spans="2:50" ht="63.75" x14ac:dyDescent="0.2">
      <c r="B362" s="155" t="s">
        <v>816</v>
      </c>
      <c r="C362" s="332" t="s">
        <v>1140</v>
      </c>
      <c r="D362" s="162" t="s">
        <v>1146</v>
      </c>
      <c r="E362" s="75" t="s">
        <v>1147</v>
      </c>
      <c r="F362" s="333">
        <v>2017730010037</v>
      </c>
      <c r="G362" s="334" t="s">
        <v>1170</v>
      </c>
      <c r="H362" s="335" t="s">
        <v>1018</v>
      </c>
      <c r="I362" s="70" t="s">
        <v>1173</v>
      </c>
      <c r="J362" s="231">
        <v>1</v>
      </c>
      <c r="K362" s="155" t="s">
        <v>1151</v>
      </c>
      <c r="L362" s="231">
        <f t="shared" si="7"/>
        <v>10000</v>
      </c>
      <c r="M362" s="231">
        <v>0</v>
      </c>
      <c r="N362" s="231">
        <v>10000</v>
      </c>
      <c r="O362" s="231">
        <v>0</v>
      </c>
      <c r="P362" s="231">
        <v>0</v>
      </c>
      <c r="Q362" s="231">
        <v>0</v>
      </c>
      <c r="R362" s="231">
        <v>0</v>
      </c>
      <c r="S362" s="231">
        <v>0</v>
      </c>
      <c r="T362" s="231">
        <v>0</v>
      </c>
      <c r="U362" s="231">
        <v>0</v>
      </c>
      <c r="V362" s="231">
        <v>0</v>
      </c>
      <c r="W362" s="231">
        <v>0</v>
      </c>
      <c r="X362" s="231">
        <v>0</v>
      </c>
      <c r="Y362" s="231">
        <v>0</v>
      </c>
      <c r="Z362" s="231">
        <v>0</v>
      </c>
      <c r="AA362" s="231">
        <v>0</v>
      </c>
      <c r="AB362" s="231">
        <v>0</v>
      </c>
      <c r="AC362" s="231">
        <v>0</v>
      </c>
      <c r="AD362" s="336" t="s">
        <v>896</v>
      </c>
      <c r="AE362" s="336" t="s">
        <v>1126</v>
      </c>
      <c r="AF362" s="336" t="s">
        <v>1367</v>
      </c>
      <c r="AG362" s="231">
        <v>10000</v>
      </c>
      <c r="AH362" s="231">
        <v>0</v>
      </c>
      <c r="AI362" s="231">
        <v>10000</v>
      </c>
      <c r="AJ362" s="231">
        <v>0</v>
      </c>
      <c r="AK362" s="231">
        <v>0</v>
      </c>
      <c r="AL362" s="231">
        <v>0</v>
      </c>
      <c r="AM362" s="231">
        <v>0</v>
      </c>
      <c r="AN362" s="231">
        <v>0</v>
      </c>
      <c r="AO362" s="231">
        <v>0</v>
      </c>
      <c r="AP362" s="231">
        <v>0</v>
      </c>
      <c r="AQ362" s="231">
        <v>0</v>
      </c>
      <c r="AR362" s="231">
        <v>0</v>
      </c>
      <c r="AS362" s="231">
        <v>0</v>
      </c>
      <c r="AT362" s="231">
        <v>0</v>
      </c>
      <c r="AU362" s="231">
        <v>0</v>
      </c>
      <c r="AV362" s="231">
        <v>0</v>
      </c>
      <c r="AW362" s="231">
        <v>0</v>
      </c>
      <c r="AX362" s="231">
        <v>0</v>
      </c>
    </row>
    <row r="363" spans="2:50" ht="63.75" x14ac:dyDescent="0.2">
      <c r="B363" s="155" t="s">
        <v>816</v>
      </c>
      <c r="C363" s="332" t="s">
        <v>1140</v>
      </c>
      <c r="D363" s="162" t="s">
        <v>1146</v>
      </c>
      <c r="E363" s="75" t="s">
        <v>1147</v>
      </c>
      <c r="F363" s="333">
        <v>2017730010037</v>
      </c>
      <c r="G363" s="334" t="s">
        <v>1170</v>
      </c>
      <c r="H363" s="335" t="s">
        <v>1174</v>
      </c>
      <c r="I363" s="70" t="s">
        <v>1175</v>
      </c>
      <c r="J363" s="231">
        <v>0</v>
      </c>
      <c r="K363" s="155" t="s">
        <v>1151</v>
      </c>
      <c r="L363" s="231">
        <f t="shared" si="7"/>
        <v>0</v>
      </c>
      <c r="M363" s="231">
        <v>0</v>
      </c>
      <c r="N363" s="231">
        <v>0</v>
      </c>
      <c r="O363" s="231">
        <v>0</v>
      </c>
      <c r="P363" s="231">
        <v>0</v>
      </c>
      <c r="Q363" s="231">
        <v>0</v>
      </c>
      <c r="R363" s="231">
        <v>0</v>
      </c>
      <c r="S363" s="231">
        <v>0</v>
      </c>
      <c r="T363" s="231">
        <v>0</v>
      </c>
      <c r="U363" s="231">
        <v>0</v>
      </c>
      <c r="V363" s="231">
        <v>0</v>
      </c>
      <c r="W363" s="231">
        <v>0</v>
      </c>
      <c r="X363" s="231">
        <v>0</v>
      </c>
      <c r="Y363" s="231">
        <v>0</v>
      </c>
      <c r="Z363" s="231">
        <v>0</v>
      </c>
      <c r="AA363" s="231">
        <v>0</v>
      </c>
      <c r="AB363" s="231">
        <v>0</v>
      </c>
      <c r="AC363" s="231">
        <v>0</v>
      </c>
      <c r="AD363" s="336" t="s">
        <v>896</v>
      </c>
      <c r="AE363" s="336" t="s">
        <v>1126</v>
      </c>
      <c r="AF363" s="336" t="s">
        <v>1367</v>
      </c>
      <c r="AG363" s="231">
        <v>0</v>
      </c>
      <c r="AH363" s="231">
        <v>0</v>
      </c>
      <c r="AI363" s="231">
        <v>0</v>
      </c>
      <c r="AJ363" s="231">
        <v>0</v>
      </c>
      <c r="AK363" s="231">
        <v>0</v>
      </c>
      <c r="AL363" s="231">
        <v>0</v>
      </c>
      <c r="AM363" s="231">
        <v>0</v>
      </c>
      <c r="AN363" s="231">
        <v>0</v>
      </c>
      <c r="AO363" s="231">
        <v>0</v>
      </c>
      <c r="AP363" s="231">
        <v>0</v>
      </c>
      <c r="AQ363" s="231">
        <v>0</v>
      </c>
      <c r="AR363" s="231">
        <v>0</v>
      </c>
      <c r="AS363" s="231">
        <v>0</v>
      </c>
      <c r="AT363" s="231">
        <v>0</v>
      </c>
      <c r="AU363" s="231">
        <v>0</v>
      </c>
      <c r="AV363" s="231">
        <v>0</v>
      </c>
      <c r="AW363" s="231">
        <v>0</v>
      </c>
      <c r="AX363" s="231">
        <v>0</v>
      </c>
    </row>
    <row r="364" spans="2:50" ht="63.75" x14ac:dyDescent="0.2">
      <c r="B364" s="155" t="s">
        <v>816</v>
      </c>
      <c r="C364" s="332" t="s">
        <v>1140</v>
      </c>
      <c r="D364" s="162" t="s">
        <v>1146</v>
      </c>
      <c r="E364" s="75" t="s">
        <v>1147</v>
      </c>
      <c r="F364" s="333">
        <v>2017730010037</v>
      </c>
      <c r="G364" s="334" t="s">
        <v>1170</v>
      </c>
      <c r="H364" s="335" t="s">
        <v>1176</v>
      </c>
      <c r="I364" s="70" t="s">
        <v>1177</v>
      </c>
      <c r="J364" s="231">
        <v>1</v>
      </c>
      <c r="K364" s="155" t="s">
        <v>1151</v>
      </c>
      <c r="L364" s="231">
        <f t="shared" si="7"/>
        <v>150000</v>
      </c>
      <c r="M364" s="231">
        <v>0</v>
      </c>
      <c r="N364" s="231">
        <v>150000</v>
      </c>
      <c r="O364" s="231">
        <v>0</v>
      </c>
      <c r="P364" s="231">
        <v>0</v>
      </c>
      <c r="Q364" s="231">
        <v>0</v>
      </c>
      <c r="R364" s="231">
        <v>0</v>
      </c>
      <c r="S364" s="231">
        <v>0</v>
      </c>
      <c r="T364" s="231">
        <v>0</v>
      </c>
      <c r="U364" s="231">
        <v>0</v>
      </c>
      <c r="V364" s="231">
        <v>0</v>
      </c>
      <c r="W364" s="231">
        <v>0</v>
      </c>
      <c r="X364" s="231">
        <v>0</v>
      </c>
      <c r="Y364" s="231">
        <v>0</v>
      </c>
      <c r="Z364" s="231">
        <v>0</v>
      </c>
      <c r="AA364" s="231">
        <v>0</v>
      </c>
      <c r="AB364" s="231">
        <v>0</v>
      </c>
      <c r="AC364" s="231">
        <v>0</v>
      </c>
      <c r="AD364" s="336" t="s">
        <v>896</v>
      </c>
      <c r="AE364" s="336" t="s">
        <v>1126</v>
      </c>
      <c r="AF364" s="336" t="s">
        <v>1367</v>
      </c>
      <c r="AG364" s="231">
        <v>150000</v>
      </c>
      <c r="AH364" s="231">
        <v>0</v>
      </c>
      <c r="AI364" s="231">
        <v>150000</v>
      </c>
      <c r="AJ364" s="231">
        <v>0</v>
      </c>
      <c r="AK364" s="231">
        <v>0</v>
      </c>
      <c r="AL364" s="231">
        <v>0</v>
      </c>
      <c r="AM364" s="231">
        <v>0</v>
      </c>
      <c r="AN364" s="231">
        <v>0</v>
      </c>
      <c r="AO364" s="231">
        <v>0</v>
      </c>
      <c r="AP364" s="231">
        <v>0</v>
      </c>
      <c r="AQ364" s="231">
        <v>0</v>
      </c>
      <c r="AR364" s="231">
        <v>0</v>
      </c>
      <c r="AS364" s="231">
        <v>0</v>
      </c>
      <c r="AT364" s="231">
        <v>0</v>
      </c>
      <c r="AU364" s="231">
        <v>0</v>
      </c>
      <c r="AV364" s="231">
        <v>0</v>
      </c>
      <c r="AW364" s="231">
        <v>0</v>
      </c>
      <c r="AX364" s="231">
        <v>0</v>
      </c>
    </row>
    <row r="365" spans="2:50" ht="63.75" x14ac:dyDescent="0.2">
      <c r="B365" s="155" t="s">
        <v>816</v>
      </c>
      <c r="C365" s="332" t="s">
        <v>1140</v>
      </c>
      <c r="D365" s="162" t="s">
        <v>1146</v>
      </c>
      <c r="E365" s="75" t="s">
        <v>1147</v>
      </c>
      <c r="F365" s="333">
        <v>2017730010037</v>
      </c>
      <c r="G365" s="334" t="s">
        <v>1170</v>
      </c>
      <c r="H365" s="335" t="s">
        <v>1178</v>
      </c>
      <c r="I365" s="70" t="s">
        <v>1179</v>
      </c>
      <c r="J365" s="231">
        <v>1</v>
      </c>
      <c r="K365" s="155" t="s">
        <v>1151</v>
      </c>
      <c r="L365" s="231">
        <f t="shared" si="7"/>
        <v>150000</v>
      </c>
      <c r="M365" s="231">
        <v>0</v>
      </c>
      <c r="N365" s="231">
        <v>150000</v>
      </c>
      <c r="O365" s="231">
        <v>0</v>
      </c>
      <c r="P365" s="231">
        <v>0</v>
      </c>
      <c r="Q365" s="231">
        <v>0</v>
      </c>
      <c r="R365" s="231">
        <v>0</v>
      </c>
      <c r="S365" s="231">
        <v>0</v>
      </c>
      <c r="T365" s="231">
        <v>0</v>
      </c>
      <c r="U365" s="231">
        <v>0</v>
      </c>
      <c r="V365" s="231">
        <v>0</v>
      </c>
      <c r="W365" s="231">
        <v>0</v>
      </c>
      <c r="X365" s="231">
        <v>0</v>
      </c>
      <c r="Y365" s="231">
        <v>0</v>
      </c>
      <c r="Z365" s="231">
        <v>0</v>
      </c>
      <c r="AA365" s="231">
        <v>0</v>
      </c>
      <c r="AB365" s="231">
        <v>0</v>
      </c>
      <c r="AC365" s="231">
        <v>0</v>
      </c>
      <c r="AD365" s="336" t="s">
        <v>896</v>
      </c>
      <c r="AE365" s="336" t="s">
        <v>1126</v>
      </c>
      <c r="AF365" s="336" t="s">
        <v>1367</v>
      </c>
      <c r="AG365" s="231">
        <v>150000</v>
      </c>
      <c r="AH365" s="231">
        <v>0</v>
      </c>
      <c r="AI365" s="231">
        <v>150000</v>
      </c>
      <c r="AJ365" s="231">
        <v>0</v>
      </c>
      <c r="AK365" s="231">
        <v>0</v>
      </c>
      <c r="AL365" s="231">
        <v>0</v>
      </c>
      <c r="AM365" s="231">
        <v>0</v>
      </c>
      <c r="AN365" s="231">
        <v>0</v>
      </c>
      <c r="AO365" s="231">
        <v>0</v>
      </c>
      <c r="AP365" s="231">
        <v>0</v>
      </c>
      <c r="AQ365" s="231">
        <v>0</v>
      </c>
      <c r="AR365" s="231">
        <v>0</v>
      </c>
      <c r="AS365" s="231">
        <v>0</v>
      </c>
      <c r="AT365" s="231">
        <v>0</v>
      </c>
      <c r="AU365" s="231">
        <v>0</v>
      </c>
      <c r="AV365" s="231">
        <v>0</v>
      </c>
      <c r="AW365" s="231">
        <v>0</v>
      </c>
      <c r="AX365" s="231">
        <v>0</v>
      </c>
    </row>
    <row r="366" spans="2:50" ht="63.75" x14ac:dyDescent="0.2">
      <c r="B366" s="155" t="s">
        <v>816</v>
      </c>
      <c r="C366" s="332" t="s">
        <v>1140</v>
      </c>
      <c r="D366" s="162" t="s">
        <v>1158</v>
      </c>
      <c r="E366" s="75" t="s">
        <v>1159</v>
      </c>
      <c r="F366" s="333">
        <v>2017730010037</v>
      </c>
      <c r="G366" s="334" t="s">
        <v>1170</v>
      </c>
      <c r="H366" s="335" t="s">
        <v>1180</v>
      </c>
      <c r="I366" s="70" t="s">
        <v>1181</v>
      </c>
      <c r="J366" s="231">
        <v>0</v>
      </c>
      <c r="K366" s="155" t="s">
        <v>1151</v>
      </c>
      <c r="L366" s="231">
        <f t="shared" si="7"/>
        <v>0</v>
      </c>
      <c r="M366" s="231">
        <v>0</v>
      </c>
      <c r="N366" s="231">
        <v>0</v>
      </c>
      <c r="O366" s="231">
        <v>0</v>
      </c>
      <c r="P366" s="231">
        <v>0</v>
      </c>
      <c r="Q366" s="231">
        <v>0</v>
      </c>
      <c r="R366" s="231">
        <v>0</v>
      </c>
      <c r="S366" s="231">
        <v>0</v>
      </c>
      <c r="T366" s="231">
        <v>0</v>
      </c>
      <c r="U366" s="231">
        <v>0</v>
      </c>
      <c r="V366" s="231">
        <v>0</v>
      </c>
      <c r="W366" s="231">
        <v>0</v>
      </c>
      <c r="X366" s="231">
        <v>0</v>
      </c>
      <c r="Y366" s="231">
        <v>0</v>
      </c>
      <c r="Z366" s="231">
        <v>0</v>
      </c>
      <c r="AA366" s="231">
        <v>0</v>
      </c>
      <c r="AB366" s="231">
        <v>0</v>
      </c>
      <c r="AC366" s="231">
        <v>0</v>
      </c>
      <c r="AD366" s="336" t="s">
        <v>896</v>
      </c>
      <c r="AE366" s="336" t="s">
        <v>1126</v>
      </c>
      <c r="AF366" s="336" t="s">
        <v>1367</v>
      </c>
      <c r="AG366" s="231">
        <v>0</v>
      </c>
      <c r="AH366" s="231">
        <v>0</v>
      </c>
      <c r="AI366" s="231">
        <v>0</v>
      </c>
      <c r="AJ366" s="231">
        <v>0</v>
      </c>
      <c r="AK366" s="231">
        <v>0</v>
      </c>
      <c r="AL366" s="231">
        <v>0</v>
      </c>
      <c r="AM366" s="231">
        <v>0</v>
      </c>
      <c r="AN366" s="231">
        <v>0</v>
      </c>
      <c r="AO366" s="231">
        <v>0</v>
      </c>
      <c r="AP366" s="231">
        <v>0</v>
      </c>
      <c r="AQ366" s="231">
        <v>0</v>
      </c>
      <c r="AR366" s="231">
        <v>0</v>
      </c>
      <c r="AS366" s="231">
        <v>0</v>
      </c>
      <c r="AT366" s="231">
        <v>0</v>
      </c>
      <c r="AU366" s="231">
        <v>0</v>
      </c>
      <c r="AV366" s="231">
        <v>0</v>
      </c>
      <c r="AW366" s="231">
        <v>0</v>
      </c>
      <c r="AX366" s="231">
        <v>0</v>
      </c>
    </row>
    <row r="367" spans="2:50" ht="63.75" x14ac:dyDescent="0.2">
      <c r="B367" s="155" t="s">
        <v>816</v>
      </c>
      <c r="C367" s="332" t="s">
        <v>1140</v>
      </c>
      <c r="D367" s="162" t="s">
        <v>1158</v>
      </c>
      <c r="E367" s="75" t="s">
        <v>1159</v>
      </c>
      <c r="F367" s="333">
        <v>2017730010037</v>
      </c>
      <c r="G367" s="334" t="s">
        <v>1170</v>
      </c>
      <c r="H367" s="335" t="s">
        <v>1182</v>
      </c>
      <c r="I367" s="70" t="s">
        <v>1183</v>
      </c>
      <c r="J367" s="231">
        <v>1</v>
      </c>
      <c r="K367" s="155" t="s">
        <v>1151</v>
      </c>
      <c r="L367" s="231">
        <f t="shared" si="7"/>
        <v>150000</v>
      </c>
      <c r="M367" s="231">
        <v>0</v>
      </c>
      <c r="N367" s="231">
        <v>150000</v>
      </c>
      <c r="O367" s="231">
        <v>0</v>
      </c>
      <c r="P367" s="231">
        <v>0</v>
      </c>
      <c r="Q367" s="231">
        <v>0</v>
      </c>
      <c r="R367" s="231">
        <v>0</v>
      </c>
      <c r="S367" s="231">
        <v>0</v>
      </c>
      <c r="T367" s="231">
        <v>0</v>
      </c>
      <c r="U367" s="231">
        <v>0</v>
      </c>
      <c r="V367" s="231">
        <v>0</v>
      </c>
      <c r="W367" s="231">
        <v>0</v>
      </c>
      <c r="X367" s="231">
        <v>0</v>
      </c>
      <c r="Y367" s="231">
        <v>0</v>
      </c>
      <c r="Z367" s="231">
        <v>0</v>
      </c>
      <c r="AA367" s="231">
        <v>0</v>
      </c>
      <c r="AB367" s="231">
        <v>0</v>
      </c>
      <c r="AC367" s="231">
        <v>0</v>
      </c>
      <c r="AD367" s="336" t="s">
        <v>896</v>
      </c>
      <c r="AE367" s="336" t="s">
        <v>1126</v>
      </c>
      <c r="AF367" s="336" t="s">
        <v>1367</v>
      </c>
      <c r="AG367" s="231">
        <v>150000</v>
      </c>
      <c r="AH367" s="231">
        <v>0</v>
      </c>
      <c r="AI367" s="231">
        <v>150000</v>
      </c>
      <c r="AJ367" s="231">
        <v>0</v>
      </c>
      <c r="AK367" s="231">
        <v>0</v>
      </c>
      <c r="AL367" s="231">
        <v>0</v>
      </c>
      <c r="AM367" s="231">
        <v>0</v>
      </c>
      <c r="AN367" s="231">
        <v>0</v>
      </c>
      <c r="AO367" s="231">
        <v>0</v>
      </c>
      <c r="AP367" s="231">
        <v>0</v>
      </c>
      <c r="AQ367" s="231">
        <v>0</v>
      </c>
      <c r="AR367" s="231">
        <v>0</v>
      </c>
      <c r="AS367" s="231">
        <v>0</v>
      </c>
      <c r="AT367" s="231">
        <v>0</v>
      </c>
      <c r="AU367" s="231">
        <v>0</v>
      </c>
      <c r="AV367" s="231">
        <v>0</v>
      </c>
      <c r="AW367" s="231">
        <v>0</v>
      </c>
      <c r="AX367" s="231">
        <v>0</v>
      </c>
    </row>
    <row r="368" spans="2:50" ht="63.75" x14ac:dyDescent="0.2">
      <c r="B368" s="155" t="s">
        <v>816</v>
      </c>
      <c r="C368" s="332" t="s">
        <v>1140</v>
      </c>
      <c r="D368" s="162" t="s">
        <v>1158</v>
      </c>
      <c r="E368" s="75" t="s">
        <v>1159</v>
      </c>
      <c r="F368" s="333">
        <v>2017730010037</v>
      </c>
      <c r="G368" s="334" t="s">
        <v>1170</v>
      </c>
      <c r="H368" s="335" t="s">
        <v>1184</v>
      </c>
      <c r="I368" s="70" t="s">
        <v>1185</v>
      </c>
      <c r="J368" s="231">
        <v>1</v>
      </c>
      <c r="K368" s="155" t="s">
        <v>1151</v>
      </c>
      <c r="L368" s="231">
        <f t="shared" si="7"/>
        <v>150000</v>
      </c>
      <c r="M368" s="231">
        <v>0</v>
      </c>
      <c r="N368" s="231">
        <v>150000</v>
      </c>
      <c r="O368" s="231">
        <v>0</v>
      </c>
      <c r="P368" s="231">
        <v>0</v>
      </c>
      <c r="Q368" s="231">
        <v>0</v>
      </c>
      <c r="R368" s="231">
        <v>0</v>
      </c>
      <c r="S368" s="231">
        <v>0</v>
      </c>
      <c r="T368" s="231">
        <v>0</v>
      </c>
      <c r="U368" s="231">
        <v>0</v>
      </c>
      <c r="V368" s="231">
        <v>0</v>
      </c>
      <c r="W368" s="231">
        <v>0</v>
      </c>
      <c r="X368" s="231">
        <v>0</v>
      </c>
      <c r="Y368" s="231">
        <v>0</v>
      </c>
      <c r="Z368" s="231">
        <v>0</v>
      </c>
      <c r="AA368" s="231">
        <v>0</v>
      </c>
      <c r="AB368" s="231">
        <v>0</v>
      </c>
      <c r="AC368" s="231">
        <v>0</v>
      </c>
      <c r="AD368" s="336" t="s">
        <v>896</v>
      </c>
      <c r="AE368" s="336" t="s">
        <v>1126</v>
      </c>
      <c r="AF368" s="336" t="s">
        <v>1367</v>
      </c>
      <c r="AG368" s="231">
        <v>150000</v>
      </c>
      <c r="AH368" s="231">
        <v>0</v>
      </c>
      <c r="AI368" s="231">
        <v>150000</v>
      </c>
      <c r="AJ368" s="231">
        <v>0</v>
      </c>
      <c r="AK368" s="231">
        <v>0</v>
      </c>
      <c r="AL368" s="231">
        <v>0</v>
      </c>
      <c r="AM368" s="231">
        <v>0</v>
      </c>
      <c r="AN368" s="231">
        <v>0</v>
      </c>
      <c r="AO368" s="231">
        <v>0</v>
      </c>
      <c r="AP368" s="231">
        <v>0</v>
      </c>
      <c r="AQ368" s="231">
        <v>0</v>
      </c>
      <c r="AR368" s="231">
        <v>0</v>
      </c>
      <c r="AS368" s="231">
        <v>0</v>
      </c>
      <c r="AT368" s="231">
        <v>0</v>
      </c>
      <c r="AU368" s="231">
        <v>0</v>
      </c>
      <c r="AV368" s="231">
        <v>0</v>
      </c>
      <c r="AW368" s="231">
        <v>0</v>
      </c>
      <c r="AX368" s="231">
        <v>0</v>
      </c>
    </row>
    <row r="369" spans="2:50" ht="63.75" x14ac:dyDescent="0.2">
      <c r="B369" s="155" t="s">
        <v>816</v>
      </c>
      <c r="C369" s="332" t="s">
        <v>1140</v>
      </c>
      <c r="D369" s="162" t="s">
        <v>1158</v>
      </c>
      <c r="E369" s="75" t="s">
        <v>1159</v>
      </c>
      <c r="F369" s="333">
        <v>2017730010037</v>
      </c>
      <c r="G369" s="334" t="s">
        <v>1170</v>
      </c>
      <c r="H369" s="335" t="s">
        <v>1186</v>
      </c>
      <c r="I369" s="70" t="s">
        <v>1187</v>
      </c>
      <c r="J369" s="231">
        <v>1</v>
      </c>
      <c r="K369" s="155" t="s">
        <v>1151</v>
      </c>
      <c r="L369" s="231">
        <f t="shared" si="7"/>
        <v>30000</v>
      </c>
      <c r="M369" s="231">
        <v>0</v>
      </c>
      <c r="N369" s="231">
        <v>30000</v>
      </c>
      <c r="O369" s="231">
        <v>0</v>
      </c>
      <c r="P369" s="231">
        <v>0</v>
      </c>
      <c r="Q369" s="231">
        <v>0</v>
      </c>
      <c r="R369" s="231">
        <v>0</v>
      </c>
      <c r="S369" s="231">
        <v>0</v>
      </c>
      <c r="T369" s="231">
        <v>0</v>
      </c>
      <c r="U369" s="231">
        <v>0</v>
      </c>
      <c r="V369" s="231">
        <v>0</v>
      </c>
      <c r="W369" s="231">
        <v>0</v>
      </c>
      <c r="X369" s="231">
        <v>0</v>
      </c>
      <c r="Y369" s="231">
        <v>0</v>
      </c>
      <c r="Z369" s="231">
        <v>0</v>
      </c>
      <c r="AA369" s="231">
        <v>0</v>
      </c>
      <c r="AB369" s="231">
        <v>0</v>
      </c>
      <c r="AC369" s="231">
        <v>0</v>
      </c>
      <c r="AD369" s="336" t="s">
        <v>896</v>
      </c>
      <c r="AE369" s="336" t="s">
        <v>1126</v>
      </c>
      <c r="AF369" s="336" t="s">
        <v>1367</v>
      </c>
      <c r="AG369" s="231">
        <v>30000</v>
      </c>
      <c r="AH369" s="231">
        <v>0</v>
      </c>
      <c r="AI369" s="231">
        <v>30000</v>
      </c>
      <c r="AJ369" s="231">
        <v>0</v>
      </c>
      <c r="AK369" s="231">
        <v>0</v>
      </c>
      <c r="AL369" s="231">
        <v>0</v>
      </c>
      <c r="AM369" s="231">
        <v>0</v>
      </c>
      <c r="AN369" s="231">
        <v>0</v>
      </c>
      <c r="AO369" s="231">
        <v>0</v>
      </c>
      <c r="AP369" s="231">
        <v>0</v>
      </c>
      <c r="AQ369" s="231">
        <v>0</v>
      </c>
      <c r="AR369" s="231">
        <v>0</v>
      </c>
      <c r="AS369" s="231">
        <v>0</v>
      </c>
      <c r="AT369" s="231">
        <v>0</v>
      </c>
      <c r="AU369" s="231">
        <v>0</v>
      </c>
      <c r="AV369" s="231">
        <v>0</v>
      </c>
      <c r="AW369" s="231">
        <v>0</v>
      </c>
      <c r="AX369" s="231">
        <v>0</v>
      </c>
    </row>
    <row r="370" spans="2:50" ht="76.5" x14ac:dyDescent="0.2">
      <c r="B370" s="155" t="s">
        <v>816</v>
      </c>
      <c r="C370" s="332" t="s">
        <v>1140</v>
      </c>
      <c r="D370" s="162" t="s">
        <v>1158</v>
      </c>
      <c r="E370" s="75" t="s">
        <v>1159</v>
      </c>
      <c r="F370" s="333">
        <v>2017730010037</v>
      </c>
      <c r="G370" s="334" t="s">
        <v>1170</v>
      </c>
      <c r="H370" s="335" t="s">
        <v>1188</v>
      </c>
      <c r="I370" s="70" t="s">
        <v>1189</v>
      </c>
      <c r="J370" s="231">
        <v>1</v>
      </c>
      <c r="K370" s="155" t="s">
        <v>1151</v>
      </c>
      <c r="L370" s="231">
        <f t="shared" si="7"/>
        <v>40000</v>
      </c>
      <c r="M370" s="231">
        <v>0</v>
      </c>
      <c r="N370" s="231">
        <v>40000</v>
      </c>
      <c r="O370" s="231">
        <v>0</v>
      </c>
      <c r="P370" s="231">
        <v>0</v>
      </c>
      <c r="Q370" s="231">
        <v>0</v>
      </c>
      <c r="R370" s="231">
        <v>0</v>
      </c>
      <c r="S370" s="231">
        <v>0</v>
      </c>
      <c r="T370" s="231">
        <v>0</v>
      </c>
      <c r="U370" s="231">
        <v>0</v>
      </c>
      <c r="V370" s="231">
        <v>0</v>
      </c>
      <c r="W370" s="231">
        <v>0</v>
      </c>
      <c r="X370" s="231">
        <v>0</v>
      </c>
      <c r="Y370" s="231">
        <v>0</v>
      </c>
      <c r="Z370" s="231">
        <v>0</v>
      </c>
      <c r="AA370" s="231">
        <v>0</v>
      </c>
      <c r="AB370" s="231">
        <v>0</v>
      </c>
      <c r="AC370" s="231">
        <v>0</v>
      </c>
      <c r="AD370" s="336" t="s">
        <v>896</v>
      </c>
      <c r="AE370" s="336" t="s">
        <v>1126</v>
      </c>
      <c r="AF370" s="336" t="s">
        <v>1367</v>
      </c>
      <c r="AG370" s="231">
        <v>39000</v>
      </c>
      <c r="AH370" s="231">
        <v>0</v>
      </c>
      <c r="AI370" s="231">
        <v>39000</v>
      </c>
      <c r="AJ370" s="231">
        <v>0</v>
      </c>
      <c r="AK370" s="231">
        <v>0</v>
      </c>
      <c r="AL370" s="231">
        <v>0</v>
      </c>
      <c r="AM370" s="231">
        <v>0</v>
      </c>
      <c r="AN370" s="231">
        <v>0</v>
      </c>
      <c r="AO370" s="231">
        <v>0</v>
      </c>
      <c r="AP370" s="231">
        <v>0</v>
      </c>
      <c r="AQ370" s="231">
        <v>0</v>
      </c>
      <c r="AR370" s="231">
        <v>0</v>
      </c>
      <c r="AS370" s="231">
        <v>0</v>
      </c>
      <c r="AT370" s="231">
        <v>0</v>
      </c>
      <c r="AU370" s="231">
        <v>0</v>
      </c>
      <c r="AV370" s="231">
        <v>0</v>
      </c>
      <c r="AW370" s="231">
        <v>0</v>
      </c>
      <c r="AX370" s="231">
        <v>0</v>
      </c>
    </row>
    <row r="371" spans="2:50" ht="51" x14ac:dyDescent="0.2">
      <c r="B371" s="155" t="s">
        <v>816</v>
      </c>
      <c r="C371" s="332" t="s">
        <v>1140</v>
      </c>
      <c r="D371" s="162" t="s">
        <v>1190</v>
      </c>
      <c r="E371" s="75" t="s">
        <v>1191</v>
      </c>
      <c r="F371" s="333">
        <v>2017730010043</v>
      </c>
      <c r="G371" s="334" t="s">
        <v>1192</v>
      </c>
      <c r="H371" s="335" t="s">
        <v>1193</v>
      </c>
      <c r="I371" s="70" t="s">
        <v>1194</v>
      </c>
      <c r="J371" s="231">
        <v>1</v>
      </c>
      <c r="K371" s="155" t="s">
        <v>1151</v>
      </c>
      <c r="L371" s="231">
        <v>0</v>
      </c>
      <c r="M371" s="231">
        <v>0</v>
      </c>
      <c r="N371" s="231">
        <v>0</v>
      </c>
      <c r="O371" s="231">
        <v>0</v>
      </c>
      <c r="P371" s="231">
        <v>0</v>
      </c>
      <c r="Q371" s="231">
        <v>0</v>
      </c>
      <c r="R371" s="231">
        <v>0</v>
      </c>
      <c r="S371" s="231">
        <v>0</v>
      </c>
      <c r="T371" s="231">
        <v>0</v>
      </c>
      <c r="U371" s="231">
        <v>0</v>
      </c>
      <c r="V371" s="231">
        <v>0</v>
      </c>
      <c r="W371" s="231">
        <v>0</v>
      </c>
      <c r="X371" s="231">
        <v>0</v>
      </c>
      <c r="Y371" s="231">
        <v>0</v>
      </c>
      <c r="Z371" s="231">
        <v>0</v>
      </c>
      <c r="AA371" s="231">
        <v>0</v>
      </c>
      <c r="AB371" s="231">
        <v>0</v>
      </c>
      <c r="AC371" s="231">
        <v>0</v>
      </c>
      <c r="AD371" s="336" t="s">
        <v>896</v>
      </c>
      <c r="AE371" s="336" t="s">
        <v>1126</v>
      </c>
      <c r="AF371" s="336" t="s">
        <v>1145</v>
      </c>
      <c r="AG371" s="231">
        <v>0</v>
      </c>
      <c r="AH371" s="231">
        <v>0</v>
      </c>
      <c r="AI371" s="231">
        <v>0</v>
      </c>
      <c r="AJ371" s="231">
        <v>0</v>
      </c>
      <c r="AK371" s="231">
        <v>0</v>
      </c>
      <c r="AL371" s="231">
        <v>0</v>
      </c>
      <c r="AM371" s="231">
        <v>0</v>
      </c>
      <c r="AN371" s="231">
        <v>0</v>
      </c>
      <c r="AO371" s="231">
        <v>0</v>
      </c>
      <c r="AP371" s="231">
        <v>0</v>
      </c>
      <c r="AQ371" s="231">
        <v>0</v>
      </c>
      <c r="AR371" s="231">
        <v>0</v>
      </c>
      <c r="AS371" s="231">
        <v>0</v>
      </c>
      <c r="AT371" s="231">
        <v>0</v>
      </c>
      <c r="AU371" s="231">
        <v>0</v>
      </c>
      <c r="AV371" s="231">
        <v>0</v>
      </c>
      <c r="AW371" s="231">
        <v>0</v>
      </c>
      <c r="AX371" s="231">
        <v>0</v>
      </c>
    </row>
    <row r="372" spans="2:50" ht="51" x14ac:dyDescent="0.2">
      <c r="B372" s="155" t="s">
        <v>816</v>
      </c>
      <c r="C372" s="332" t="s">
        <v>1140</v>
      </c>
      <c r="D372" s="162" t="s">
        <v>1190</v>
      </c>
      <c r="E372" s="75" t="s">
        <v>1191</v>
      </c>
      <c r="F372" s="333">
        <v>2017730010043</v>
      </c>
      <c r="G372" s="334" t="s">
        <v>1192</v>
      </c>
      <c r="H372" s="335" t="s">
        <v>1195</v>
      </c>
      <c r="I372" s="70" t="s">
        <v>1196</v>
      </c>
      <c r="J372" s="231">
        <v>1</v>
      </c>
      <c r="K372" s="155" t="s">
        <v>1151</v>
      </c>
      <c r="L372" s="231">
        <v>0</v>
      </c>
      <c r="M372" s="231">
        <v>0</v>
      </c>
      <c r="N372" s="231">
        <v>0</v>
      </c>
      <c r="O372" s="231">
        <v>0</v>
      </c>
      <c r="P372" s="231">
        <v>0</v>
      </c>
      <c r="Q372" s="231">
        <v>0</v>
      </c>
      <c r="R372" s="231">
        <v>0</v>
      </c>
      <c r="S372" s="231">
        <v>0</v>
      </c>
      <c r="T372" s="231">
        <v>0</v>
      </c>
      <c r="U372" s="231">
        <v>0</v>
      </c>
      <c r="V372" s="231">
        <v>0</v>
      </c>
      <c r="W372" s="231">
        <v>0</v>
      </c>
      <c r="X372" s="231">
        <v>0</v>
      </c>
      <c r="Y372" s="231">
        <v>0</v>
      </c>
      <c r="Z372" s="231">
        <v>0</v>
      </c>
      <c r="AA372" s="231">
        <v>0</v>
      </c>
      <c r="AB372" s="231">
        <v>0</v>
      </c>
      <c r="AC372" s="231">
        <v>0</v>
      </c>
      <c r="AD372" s="336" t="s">
        <v>896</v>
      </c>
      <c r="AE372" s="336" t="s">
        <v>1126</v>
      </c>
      <c r="AF372" s="336" t="s">
        <v>1145</v>
      </c>
      <c r="AG372" s="231">
        <v>0</v>
      </c>
      <c r="AH372" s="231">
        <v>0</v>
      </c>
      <c r="AI372" s="231">
        <v>0</v>
      </c>
      <c r="AJ372" s="231">
        <v>0</v>
      </c>
      <c r="AK372" s="231">
        <v>0</v>
      </c>
      <c r="AL372" s="231">
        <v>0</v>
      </c>
      <c r="AM372" s="231">
        <v>0</v>
      </c>
      <c r="AN372" s="231">
        <v>0</v>
      </c>
      <c r="AO372" s="231">
        <v>0</v>
      </c>
      <c r="AP372" s="231">
        <v>0</v>
      </c>
      <c r="AQ372" s="231">
        <v>0</v>
      </c>
      <c r="AR372" s="231">
        <v>0</v>
      </c>
      <c r="AS372" s="231">
        <v>0</v>
      </c>
      <c r="AT372" s="231">
        <v>0</v>
      </c>
      <c r="AU372" s="231">
        <v>0</v>
      </c>
      <c r="AV372" s="231">
        <v>0</v>
      </c>
      <c r="AW372" s="231">
        <v>0</v>
      </c>
      <c r="AX372" s="231">
        <v>0</v>
      </c>
    </row>
    <row r="373" spans="2:50" ht="89.25" x14ac:dyDescent="0.2">
      <c r="B373" s="155" t="s">
        <v>816</v>
      </c>
      <c r="C373" s="332" t="s">
        <v>1140</v>
      </c>
      <c r="D373" s="162" t="s">
        <v>1190</v>
      </c>
      <c r="E373" s="75" t="s">
        <v>1191</v>
      </c>
      <c r="F373" s="333">
        <v>2017730010043</v>
      </c>
      <c r="G373" s="334" t="s">
        <v>1192</v>
      </c>
      <c r="H373" s="335" t="s">
        <v>1197</v>
      </c>
      <c r="I373" s="70" t="s">
        <v>1198</v>
      </c>
      <c r="J373" s="231">
        <v>1</v>
      </c>
      <c r="K373" s="155" t="s">
        <v>1151</v>
      </c>
      <c r="L373" s="231">
        <v>0</v>
      </c>
      <c r="M373" s="231">
        <v>0</v>
      </c>
      <c r="N373" s="231">
        <v>0</v>
      </c>
      <c r="O373" s="231">
        <v>0</v>
      </c>
      <c r="P373" s="231">
        <v>0</v>
      </c>
      <c r="Q373" s="231">
        <v>0</v>
      </c>
      <c r="R373" s="231">
        <v>0</v>
      </c>
      <c r="S373" s="231">
        <v>0</v>
      </c>
      <c r="T373" s="231">
        <v>0</v>
      </c>
      <c r="U373" s="231">
        <v>0</v>
      </c>
      <c r="V373" s="231">
        <v>0</v>
      </c>
      <c r="W373" s="231">
        <v>0</v>
      </c>
      <c r="X373" s="231">
        <v>0</v>
      </c>
      <c r="Y373" s="231">
        <v>0</v>
      </c>
      <c r="Z373" s="231">
        <v>0</v>
      </c>
      <c r="AA373" s="231">
        <v>0</v>
      </c>
      <c r="AB373" s="231">
        <v>0</v>
      </c>
      <c r="AC373" s="231">
        <v>0</v>
      </c>
      <c r="AD373" s="336" t="s">
        <v>896</v>
      </c>
      <c r="AE373" s="336" t="s">
        <v>1126</v>
      </c>
      <c r="AF373" s="336" t="s">
        <v>1145</v>
      </c>
      <c r="AG373" s="231">
        <v>0</v>
      </c>
      <c r="AH373" s="231">
        <v>0</v>
      </c>
      <c r="AI373" s="231">
        <v>0</v>
      </c>
      <c r="AJ373" s="231">
        <v>0</v>
      </c>
      <c r="AK373" s="231">
        <v>0</v>
      </c>
      <c r="AL373" s="231">
        <v>0</v>
      </c>
      <c r="AM373" s="231">
        <v>0</v>
      </c>
      <c r="AN373" s="231">
        <v>0</v>
      </c>
      <c r="AO373" s="231">
        <v>0</v>
      </c>
      <c r="AP373" s="231">
        <v>0</v>
      </c>
      <c r="AQ373" s="231">
        <v>0</v>
      </c>
      <c r="AR373" s="231">
        <v>0</v>
      </c>
      <c r="AS373" s="231">
        <v>0</v>
      </c>
      <c r="AT373" s="231">
        <v>0</v>
      </c>
      <c r="AU373" s="231">
        <v>0</v>
      </c>
      <c r="AV373" s="231">
        <v>0</v>
      </c>
      <c r="AW373" s="231">
        <v>0</v>
      </c>
      <c r="AX373" s="231">
        <v>0</v>
      </c>
    </row>
    <row r="374" spans="2:50" ht="76.5" x14ac:dyDescent="0.2">
      <c r="B374" s="155" t="s">
        <v>816</v>
      </c>
      <c r="C374" s="332" t="s">
        <v>1140</v>
      </c>
      <c r="D374" s="162" t="s">
        <v>1199</v>
      </c>
      <c r="E374" s="75" t="s">
        <v>1200</v>
      </c>
      <c r="F374" s="333">
        <v>2017730010047</v>
      </c>
      <c r="G374" s="334" t="s">
        <v>1201</v>
      </c>
      <c r="H374" s="335" t="s">
        <v>1202</v>
      </c>
      <c r="I374" s="70" t="s">
        <v>1203</v>
      </c>
      <c r="J374" s="231">
        <v>1</v>
      </c>
      <c r="K374" s="155" t="s">
        <v>1151</v>
      </c>
      <c r="L374" s="231">
        <f t="shared" si="7"/>
        <v>40000</v>
      </c>
      <c r="M374" s="231">
        <v>0</v>
      </c>
      <c r="N374" s="231">
        <v>40000</v>
      </c>
      <c r="O374" s="231">
        <v>0</v>
      </c>
      <c r="P374" s="231">
        <v>0</v>
      </c>
      <c r="Q374" s="231">
        <v>0</v>
      </c>
      <c r="R374" s="231">
        <v>0</v>
      </c>
      <c r="S374" s="231">
        <v>0</v>
      </c>
      <c r="T374" s="231">
        <v>0</v>
      </c>
      <c r="U374" s="231">
        <v>0</v>
      </c>
      <c r="V374" s="231">
        <v>0</v>
      </c>
      <c r="W374" s="231">
        <v>0</v>
      </c>
      <c r="X374" s="231">
        <v>0</v>
      </c>
      <c r="Y374" s="231">
        <v>0</v>
      </c>
      <c r="Z374" s="231">
        <v>0</v>
      </c>
      <c r="AA374" s="231">
        <v>0</v>
      </c>
      <c r="AB374" s="231">
        <v>0</v>
      </c>
      <c r="AC374" s="231">
        <v>0</v>
      </c>
      <c r="AD374" s="336" t="s">
        <v>896</v>
      </c>
      <c r="AE374" s="336" t="s">
        <v>1126</v>
      </c>
      <c r="AF374" s="336" t="s">
        <v>1145</v>
      </c>
      <c r="AG374" s="231">
        <v>15200</v>
      </c>
      <c r="AH374" s="231">
        <v>0</v>
      </c>
      <c r="AI374" s="231">
        <v>15200</v>
      </c>
      <c r="AJ374" s="231">
        <v>0</v>
      </c>
      <c r="AK374" s="231">
        <v>0</v>
      </c>
      <c r="AL374" s="231">
        <v>0</v>
      </c>
      <c r="AM374" s="231">
        <v>0</v>
      </c>
      <c r="AN374" s="231">
        <v>0</v>
      </c>
      <c r="AO374" s="231">
        <v>0</v>
      </c>
      <c r="AP374" s="231">
        <v>0</v>
      </c>
      <c r="AQ374" s="231">
        <v>0</v>
      </c>
      <c r="AR374" s="231">
        <v>0</v>
      </c>
      <c r="AS374" s="231">
        <v>0</v>
      </c>
      <c r="AT374" s="231">
        <v>0</v>
      </c>
      <c r="AU374" s="231">
        <v>0</v>
      </c>
      <c r="AV374" s="231">
        <v>0</v>
      </c>
      <c r="AW374" s="231">
        <v>0</v>
      </c>
      <c r="AX374" s="231">
        <v>0</v>
      </c>
    </row>
    <row r="375" spans="2:50" ht="63.75" x14ac:dyDescent="0.2">
      <c r="B375" s="155" t="s">
        <v>816</v>
      </c>
      <c r="C375" s="332" t="s">
        <v>1140</v>
      </c>
      <c r="D375" s="162" t="s">
        <v>1199</v>
      </c>
      <c r="E375" s="75" t="s">
        <v>1200</v>
      </c>
      <c r="F375" s="333">
        <v>2017730010047</v>
      </c>
      <c r="G375" s="334" t="s">
        <v>1201</v>
      </c>
      <c r="H375" s="335" t="s">
        <v>1204</v>
      </c>
      <c r="I375" s="70" t="s">
        <v>1205</v>
      </c>
      <c r="J375" s="231">
        <v>1</v>
      </c>
      <c r="K375" s="155" t="s">
        <v>1151</v>
      </c>
      <c r="L375" s="231">
        <f t="shared" si="7"/>
        <v>40000</v>
      </c>
      <c r="M375" s="231">
        <v>0</v>
      </c>
      <c r="N375" s="231">
        <v>40000</v>
      </c>
      <c r="O375" s="231">
        <v>0</v>
      </c>
      <c r="P375" s="231">
        <v>0</v>
      </c>
      <c r="Q375" s="231">
        <v>0</v>
      </c>
      <c r="R375" s="231">
        <v>0</v>
      </c>
      <c r="S375" s="231">
        <v>0</v>
      </c>
      <c r="T375" s="231">
        <v>0</v>
      </c>
      <c r="U375" s="231">
        <v>0</v>
      </c>
      <c r="V375" s="231">
        <v>0</v>
      </c>
      <c r="W375" s="231">
        <v>0</v>
      </c>
      <c r="X375" s="231">
        <v>0</v>
      </c>
      <c r="Y375" s="231">
        <v>0</v>
      </c>
      <c r="Z375" s="231">
        <v>0</v>
      </c>
      <c r="AA375" s="231">
        <v>0</v>
      </c>
      <c r="AB375" s="231">
        <v>0</v>
      </c>
      <c r="AC375" s="231">
        <v>0</v>
      </c>
      <c r="AD375" s="336" t="s">
        <v>896</v>
      </c>
      <c r="AE375" s="336" t="s">
        <v>1126</v>
      </c>
      <c r="AF375" s="336" t="s">
        <v>1145</v>
      </c>
      <c r="AG375" s="231">
        <v>38400</v>
      </c>
      <c r="AH375" s="231">
        <v>0</v>
      </c>
      <c r="AI375" s="231">
        <v>38400</v>
      </c>
      <c r="AJ375" s="231">
        <v>0</v>
      </c>
      <c r="AK375" s="231">
        <v>0</v>
      </c>
      <c r="AL375" s="231">
        <v>0</v>
      </c>
      <c r="AM375" s="231">
        <v>0</v>
      </c>
      <c r="AN375" s="231">
        <v>0</v>
      </c>
      <c r="AO375" s="231">
        <v>0</v>
      </c>
      <c r="AP375" s="231">
        <v>0</v>
      </c>
      <c r="AQ375" s="231">
        <v>0</v>
      </c>
      <c r="AR375" s="231">
        <v>0</v>
      </c>
      <c r="AS375" s="231">
        <v>0</v>
      </c>
      <c r="AT375" s="231">
        <v>0</v>
      </c>
      <c r="AU375" s="231">
        <v>0</v>
      </c>
      <c r="AV375" s="231">
        <v>0</v>
      </c>
      <c r="AW375" s="231">
        <v>0</v>
      </c>
      <c r="AX375" s="231">
        <v>0</v>
      </c>
    </row>
    <row r="376" spans="2:50" ht="76.5" x14ac:dyDescent="0.2">
      <c r="B376" s="155" t="s">
        <v>816</v>
      </c>
      <c r="C376" s="332" t="s">
        <v>1140</v>
      </c>
      <c r="D376" s="162" t="s">
        <v>1199</v>
      </c>
      <c r="E376" s="75" t="s">
        <v>1200</v>
      </c>
      <c r="F376" s="333">
        <v>2017730010047</v>
      </c>
      <c r="G376" s="334" t="s">
        <v>1201</v>
      </c>
      <c r="H376" s="335" t="s">
        <v>1206</v>
      </c>
      <c r="I376" s="70" t="s">
        <v>1207</v>
      </c>
      <c r="J376" s="231">
        <v>1</v>
      </c>
      <c r="K376" s="155" t="s">
        <v>1208</v>
      </c>
      <c r="L376" s="231">
        <f t="shared" si="7"/>
        <v>50000</v>
      </c>
      <c r="M376" s="231">
        <v>0</v>
      </c>
      <c r="N376" s="231">
        <v>50000</v>
      </c>
      <c r="O376" s="231">
        <v>0</v>
      </c>
      <c r="P376" s="231">
        <v>0</v>
      </c>
      <c r="Q376" s="231">
        <v>0</v>
      </c>
      <c r="R376" s="231">
        <v>0</v>
      </c>
      <c r="S376" s="231">
        <v>0</v>
      </c>
      <c r="T376" s="231">
        <v>0</v>
      </c>
      <c r="U376" s="231">
        <v>0</v>
      </c>
      <c r="V376" s="231">
        <v>0</v>
      </c>
      <c r="W376" s="231">
        <v>0</v>
      </c>
      <c r="X376" s="231">
        <v>0</v>
      </c>
      <c r="Y376" s="231">
        <v>0</v>
      </c>
      <c r="Z376" s="231">
        <v>0</v>
      </c>
      <c r="AA376" s="231">
        <v>0</v>
      </c>
      <c r="AB376" s="231">
        <v>0</v>
      </c>
      <c r="AC376" s="231">
        <v>0</v>
      </c>
      <c r="AD376" s="336" t="s">
        <v>896</v>
      </c>
      <c r="AE376" s="336" t="s">
        <v>1126</v>
      </c>
      <c r="AF376" s="336" t="s">
        <v>1145</v>
      </c>
      <c r="AG376" s="231">
        <v>19200</v>
      </c>
      <c r="AH376" s="231">
        <v>0</v>
      </c>
      <c r="AI376" s="231">
        <v>19200</v>
      </c>
      <c r="AJ376" s="231">
        <v>0</v>
      </c>
      <c r="AK376" s="231">
        <v>0</v>
      </c>
      <c r="AL376" s="231">
        <v>0</v>
      </c>
      <c r="AM376" s="231">
        <v>0</v>
      </c>
      <c r="AN376" s="231">
        <v>0</v>
      </c>
      <c r="AO376" s="231">
        <v>0</v>
      </c>
      <c r="AP376" s="231">
        <v>0</v>
      </c>
      <c r="AQ376" s="231">
        <v>0</v>
      </c>
      <c r="AR376" s="231">
        <v>0</v>
      </c>
      <c r="AS376" s="231">
        <v>0</v>
      </c>
      <c r="AT376" s="231">
        <v>0</v>
      </c>
      <c r="AU376" s="231">
        <v>0</v>
      </c>
      <c r="AV376" s="231">
        <v>0</v>
      </c>
      <c r="AW376" s="231">
        <v>0</v>
      </c>
      <c r="AX376" s="231">
        <v>0</v>
      </c>
    </row>
    <row r="377" spans="2:50" ht="60" x14ac:dyDescent="0.2">
      <c r="B377" s="155" t="s">
        <v>816</v>
      </c>
      <c r="C377" s="332" t="s">
        <v>1140</v>
      </c>
      <c r="D377" s="162" t="s">
        <v>1209</v>
      </c>
      <c r="E377" s="75" t="s">
        <v>1210</v>
      </c>
      <c r="F377" s="333">
        <v>2017730010041</v>
      </c>
      <c r="G377" s="334" t="s">
        <v>1211</v>
      </c>
      <c r="H377" s="335" t="s">
        <v>1212</v>
      </c>
      <c r="I377" s="70" t="s">
        <v>1213</v>
      </c>
      <c r="J377" s="231">
        <v>1</v>
      </c>
      <c r="K377" s="155" t="s">
        <v>1151</v>
      </c>
      <c r="L377" s="231">
        <f t="shared" si="7"/>
        <v>5409662</v>
      </c>
      <c r="M377" s="231">
        <v>4933845</v>
      </c>
      <c r="N377" s="231">
        <v>475817</v>
      </c>
      <c r="O377" s="231">
        <v>0</v>
      </c>
      <c r="P377" s="231">
        <v>0</v>
      </c>
      <c r="Q377" s="231">
        <v>0</v>
      </c>
      <c r="R377" s="231">
        <v>0</v>
      </c>
      <c r="S377" s="231">
        <v>0</v>
      </c>
      <c r="T377" s="231">
        <v>0</v>
      </c>
      <c r="U377" s="231">
        <v>0</v>
      </c>
      <c r="V377" s="231">
        <v>0</v>
      </c>
      <c r="W377" s="231">
        <v>0</v>
      </c>
      <c r="X377" s="231">
        <v>0</v>
      </c>
      <c r="Y377" s="231">
        <v>0</v>
      </c>
      <c r="Z377" s="231">
        <v>0</v>
      </c>
      <c r="AA377" s="231">
        <v>0</v>
      </c>
      <c r="AB377" s="231">
        <v>0</v>
      </c>
      <c r="AC377" s="231">
        <v>0</v>
      </c>
      <c r="AD377" s="336" t="s">
        <v>896</v>
      </c>
      <c r="AE377" s="336" t="s">
        <v>1126</v>
      </c>
      <c r="AF377" s="336" t="s">
        <v>1368</v>
      </c>
      <c r="AG377" s="231">
        <f>AH377+AI377</f>
        <v>930000</v>
      </c>
      <c r="AH377" s="231">
        <v>580000</v>
      </c>
      <c r="AI377" s="231">
        <v>350000</v>
      </c>
      <c r="AJ377" s="231">
        <v>0</v>
      </c>
      <c r="AK377" s="231">
        <v>0</v>
      </c>
      <c r="AL377" s="231">
        <v>0</v>
      </c>
      <c r="AM377" s="231">
        <v>0</v>
      </c>
      <c r="AN377" s="231">
        <v>0</v>
      </c>
      <c r="AO377" s="231">
        <v>0</v>
      </c>
      <c r="AP377" s="231">
        <v>0</v>
      </c>
      <c r="AQ377" s="231">
        <v>0</v>
      </c>
      <c r="AR377" s="231">
        <v>0</v>
      </c>
      <c r="AS377" s="231">
        <v>0</v>
      </c>
      <c r="AT377" s="231">
        <v>0</v>
      </c>
      <c r="AU377" s="231">
        <v>0</v>
      </c>
      <c r="AV377" s="231">
        <v>0</v>
      </c>
      <c r="AW377" s="231">
        <v>0</v>
      </c>
      <c r="AX377" s="231">
        <v>0</v>
      </c>
    </row>
    <row r="378" spans="2:50" ht="60" x14ac:dyDescent="0.2">
      <c r="B378" s="155" t="s">
        <v>816</v>
      </c>
      <c r="C378" s="332" t="s">
        <v>1140</v>
      </c>
      <c r="D378" s="162" t="s">
        <v>1209</v>
      </c>
      <c r="E378" s="75" t="s">
        <v>1210</v>
      </c>
      <c r="F378" s="333">
        <v>2017730010041</v>
      </c>
      <c r="G378" s="334" t="s">
        <v>1211</v>
      </c>
      <c r="H378" s="335" t="s">
        <v>1214</v>
      </c>
      <c r="I378" s="70" t="s">
        <v>1215</v>
      </c>
      <c r="J378" s="231">
        <v>83</v>
      </c>
      <c r="K378" s="155" t="s">
        <v>1151</v>
      </c>
      <c r="L378" s="231">
        <f t="shared" si="7"/>
        <v>100000</v>
      </c>
      <c r="M378" s="231">
        <v>100000</v>
      </c>
      <c r="N378" s="231">
        <v>0</v>
      </c>
      <c r="O378" s="231">
        <v>0</v>
      </c>
      <c r="P378" s="231">
        <v>0</v>
      </c>
      <c r="Q378" s="231">
        <v>0</v>
      </c>
      <c r="R378" s="231">
        <v>0</v>
      </c>
      <c r="S378" s="231">
        <v>0</v>
      </c>
      <c r="T378" s="231">
        <v>0</v>
      </c>
      <c r="U378" s="231">
        <v>0</v>
      </c>
      <c r="V378" s="231">
        <v>0</v>
      </c>
      <c r="W378" s="231">
        <v>0</v>
      </c>
      <c r="X378" s="231">
        <v>0</v>
      </c>
      <c r="Y378" s="231">
        <v>0</v>
      </c>
      <c r="Z378" s="231">
        <v>0</v>
      </c>
      <c r="AA378" s="231">
        <v>0</v>
      </c>
      <c r="AB378" s="231">
        <v>0</v>
      </c>
      <c r="AC378" s="231">
        <v>0</v>
      </c>
      <c r="AD378" s="336" t="s">
        <v>896</v>
      </c>
      <c r="AE378" s="336" t="s">
        <v>1126</v>
      </c>
      <c r="AF378" s="336" t="s">
        <v>1368</v>
      </c>
      <c r="AG378" s="231">
        <f t="shared" ref="AG378:AG383" si="8">AH378+AI378</f>
        <v>0</v>
      </c>
      <c r="AH378" s="231">
        <v>0</v>
      </c>
      <c r="AI378" s="231">
        <v>0</v>
      </c>
      <c r="AJ378" s="231">
        <v>0</v>
      </c>
      <c r="AK378" s="231">
        <v>0</v>
      </c>
      <c r="AL378" s="231">
        <v>0</v>
      </c>
      <c r="AM378" s="231">
        <v>0</v>
      </c>
      <c r="AN378" s="231">
        <v>0</v>
      </c>
      <c r="AO378" s="231">
        <v>0</v>
      </c>
      <c r="AP378" s="231">
        <v>0</v>
      </c>
      <c r="AQ378" s="231">
        <v>0</v>
      </c>
      <c r="AR378" s="231">
        <v>0</v>
      </c>
      <c r="AS378" s="231">
        <v>0</v>
      </c>
      <c r="AT378" s="231">
        <v>0</v>
      </c>
      <c r="AU378" s="231">
        <v>0</v>
      </c>
      <c r="AV378" s="231">
        <v>0</v>
      </c>
      <c r="AW378" s="231">
        <v>0</v>
      </c>
      <c r="AX378" s="231">
        <v>0</v>
      </c>
    </row>
    <row r="379" spans="2:50" ht="60" x14ac:dyDescent="0.2">
      <c r="B379" s="155" t="s">
        <v>816</v>
      </c>
      <c r="C379" s="332" t="s">
        <v>1140</v>
      </c>
      <c r="D379" s="162" t="s">
        <v>1209</v>
      </c>
      <c r="E379" s="75" t="s">
        <v>1210</v>
      </c>
      <c r="F379" s="333">
        <v>2017730010041</v>
      </c>
      <c r="G379" s="334" t="s">
        <v>1211</v>
      </c>
      <c r="H379" s="335" t="s">
        <v>1216</v>
      </c>
      <c r="I379" s="70" t="s">
        <v>1217</v>
      </c>
      <c r="J379" s="231">
        <v>10</v>
      </c>
      <c r="K379" s="155" t="s">
        <v>1151</v>
      </c>
      <c r="L379" s="231">
        <f t="shared" si="7"/>
        <v>100000</v>
      </c>
      <c r="M379" s="231">
        <v>100000</v>
      </c>
      <c r="N379" s="231">
        <v>0</v>
      </c>
      <c r="O379" s="231">
        <v>0</v>
      </c>
      <c r="P379" s="231">
        <v>0</v>
      </c>
      <c r="Q379" s="231">
        <v>0</v>
      </c>
      <c r="R379" s="231">
        <v>0</v>
      </c>
      <c r="S379" s="231">
        <v>0</v>
      </c>
      <c r="T379" s="231">
        <v>0</v>
      </c>
      <c r="U379" s="231">
        <v>0</v>
      </c>
      <c r="V379" s="231">
        <v>0</v>
      </c>
      <c r="W379" s="231">
        <v>0</v>
      </c>
      <c r="X379" s="231">
        <v>0</v>
      </c>
      <c r="Y379" s="231">
        <v>0</v>
      </c>
      <c r="Z379" s="231">
        <v>0</v>
      </c>
      <c r="AA379" s="231">
        <v>0</v>
      </c>
      <c r="AB379" s="231">
        <v>0</v>
      </c>
      <c r="AC379" s="231">
        <v>0</v>
      </c>
      <c r="AD379" s="336" t="s">
        <v>896</v>
      </c>
      <c r="AE379" s="336" t="s">
        <v>1126</v>
      </c>
      <c r="AF379" s="336" t="s">
        <v>1368</v>
      </c>
      <c r="AG379" s="231">
        <f t="shared" si="8"/>
        <v>0</v>
      </c>
      <c r="AH379" s="231">
        <v>0</v>
      </c>
      <c r="AI379" s="231">
        <v>0</v>
      </c>
      <c r="AJ379" s="231">
        <v>0</v>
      </c>
      <c r="AK379" s="231">
        <v>0</v>
      </c>
      <c r="AL379" s="231">
        <v>0</v>
      </c>
      <c r="AM379" s="231">
        <v>0</v>
      </c>
      <c r="AN379" s="231">
        <v>0</v>
      </c>
      <c r="AO379" s="231">
        <v>0</v>
      </c>
      <c r="AP379" s="231">
        <v>0</v>
      </c>
      <c r="AQ379" s="231">
        <v>0</v>
      </c>
      <c r="AR379" s="231">
        <v>0</v>
      </c>
      <c r="AS379" s="231">
        <v>0</v>
      </c>
      <c r="AT379" s="231">
        <v>0</v>
      </c>
      <c r="AU379" s="231">
        <v>0</v>
      </c>
      <c r="AV379" s="231">
        <v>0</v>
      </c>
      <c r="AW379" s="231">
        <v>0</v>
      </c>
      <c r="AX379" s="231">
        <v>0</v>
      </c>
    </row>
    <row r="380" spans="2:50" ht="60" x14ac:dyDescent="0.2">
      <c r="B380" s="155" t="s">
        <v>816</v>
      </c>
      <c r="C380" s="332" t="s">
        <v>1140</v>
      </c>
      <c r="D380" s="162" t="s">
        <v>1209</v>
      </c>
      <c r="E380" s="75" t="s">
        <v>1210</v>
      </c>
      <c r="F380" s="333">
        <v>2017730010041</v>
      </c>
      <c r="G380" s="334" t="s">
        <v>1211</v>
      </c>
      <c r="H380" s="335" t="s">
        <v>1218</v>
      </c>
      <c r="I380" s="70" t="s">
        <v>1219</v>
      </c>
      <c r="J380" s="231">
        <v>1</v>
      </c>
      <c r="K380" s="155" t="s">
        <v>1151</v>
      </c>
      <c r="L380" s="231">
        <f t="shared" si="7"/>
        <v>40000</v>
      </c>
      <c r="M380" s="231">
        <v>0</v>
      </c>
      <c r="N380" s="231">
        <v>40000</v>
      </c>
      <c r="O380" s="231">
        <v>0</v>
      </c>
      <c r="P380" s="231">
        <v>0</v>
      </c>
      <c r="Q380" s="231">
        <v>0</v>
      </c>
      <c r="R380" s="231">
        <v>0</v>
      </c>
      <c r="S380" s="231">
        <v>0</v>
      </c>
      <c r="T380" s="231">
        <v>0</v>
      </c>
      <c r="U380" s="231">
        <v>0</v>
      </c>
      <c r="V380" s="231">
        <v>0</v>
      </c>
      <c r="W380" s="231">
        <v>0</v>
      </c>
      <c r="X380" s="231">
        <v>0</v>
      </c>
      <c r="Y380" s="231">
        <v>0</v>
      </c>
      <c r="Z380" s="231">
        <v>0</v>
      </c>
      <c r="AA380" s="231">
        <v>0</v>
      </c>
      <c r="AB380" s="231">
        <v>0</v>
      </c>
      <c r="AC380" s="231">
        <v>0</v>
      </c>
      <c r="AD380" s="336" t="s">
        <v>896</v>
      </c>
      <c r="AE380" s="336" t="s">
        <v>1126</v>
      </c>
      <c r="AF380" s="336" t="s">
        <v>1368</v>
      </c>
      <c r="AG380" s="231">
        <f t="shared" si="8"/>
        <v>40000</v>
      </c>
      <c r="AH380" s="231">
        <v>0</v>
      </c>
      <c r="AI380" s="231">
        <v>40000</v>
      </c>
      <c r="AJ380" s="231">
        <v>0</v>
      </c>
      <c r="AK380" s="231">
        <v>0</v>
      </c>
      <c r="AL380" s="231">
        <v>0</v>
      </c>
      <c r="AM380" s="231">
        <v>0</v>
      </c>
      <c r="AN380" s="231">
        <v>0</v>
      </c>
      <c r="AO380" s="231">
        <v>0</v>
      </c>
      <c r="AP380" s="231">
        <v>0</v>
      </c>
      <c r="AQ380" s="231">
        <v>0</v>
      </c>
      <c r="AR380" s="231">
        <v>0</v>
      </c>
      <c r="AS380" s="231">
        <v>0</v>
      </c>
      <c r="AT380" s="231">
        <v>0</v>
      </c>
      <c r="AU380" s="231">
        <v>0</v>
      </c>
      <c r="AV380" s="231">
        <v>0</v>
      </c>
      <c r="AW380" s="231">
        <v>0</v>
      </c>
      <c r="AX380" s="231">
        <v>0</v>
      </c>
    </row>
    <row r="381" spans="2:50" ht="60" x14ac:dyDescent="0.2">
      <c r="B381" s="155" t="s">
        <v>816</v>
      </c>
      <c r="C381" s="332" t="s">
        <v>1140</v>
      </c>
      <c r="D381" s="162" t="s">
        <v>1209</v>
      </c>
      <c r="E381" s="75" t="s">
        <v>1210</v>
      </c>
      <c r="F381" s="333">
        <v>2017730010041</v>
      </c>
      <c r="G381" s="334" t="s">
        <v>1211</v>
      </c>
      <c r="H381" s="335" t="s">
        <v>1220</v>
      </c>
      <c r="I381" s="70" t="s">
        <v>1221</v>
      </c>
      <c r="J381" s="231">
        <v>1</v>
      </c>
      <c r="K381" s="155" t="s">
        <v>1151</v>
      </c>
      <c r="L381" s="231">
        <f t="shared" si="7"/>
        <v>200000</v>
      </c>
      <c r="M381" s="231">
        <v>200000</v>
      </c>
      <c r="N381" s="231">
        <v>0</v>
      </c>
      <c r="O381" s="231">
        <v>0</v>
      </c>
      <c r="P381" s="231">
        <v>0</v>
      </c>
      <c r="Q381" s="231">
        <v>0</v>
      </c>
      <c r="R381" s="231">
        <v>0</v>
      </c>
      <c r="S381" s="231">
        <v>0</v>
      </c>
      <c r="T381" s="231">
        <v>0</v>
      </c>
      <c r="U381" s="231">
        <v>0</v>
      </c>
      <c r="V381" s="231">
        <v>0</v>
      </c>
      <c r="W381" s="231">
        <v>0</v>
      </c>
      <c r="X381" s="231">
        <v>0</v>
      </c>
      <c r="Y381" s="231">
        <v>0</v>
      </c>
      <c r="Z381" s="231">
        <v>0</v>
      </c>
      <c r="AA381" s="231">
        <v>0</v>
      </c>
      <c r="AB381" s="231">
        <v>0</v>
      </c>
      <c r="AC381" s="231">
        <v>0</v>
      </c>
      <c r="AD381" s="336" t="s">
        <v>896</v>
      </c>
      <c r="AE381" s="336" t="s">
        <v>1126</v>
      </c>
      <c r="AF381" s="336" t="s">
        <v>1368</v>
      </c>
      <c r="AG381" s="231">
        <f t="shared" si="8"/>
        <v>0</v>
      </c>
      <c r="AH381" s="231">
        <v>0</v>
      </c>
      <c r="AI381" s="231">
        <v>0</v>
      </c>
      <c r="AJ381" s="231">
        <v>0</v>
      </c>
      <c r="AK381" s="231">
        <v>0</v>
      </c>
      <c r="AL381" s="231">
        <v>0</v>
      </c>
      <c r="AM381" s="231">
        <v>0</v>
      </c>
      <c r="AN381" s="231">
        <v>0</v>
      </c>
      <c r="AO381" s="231">
        <v>0</v>
      </c>
      <c r="AP381" s="231">
        <v>0</v>
      </c>
      <c r="AQ381" s="231">
        <v>0</v>
      </c>
      <c r="AR381" s="231">
        <v>0</v>
      </c>
      <c r="AS381" s="231">
        <v>0</v>
      </c>
      <c r="AT381" s="231">
        <v>0</v>
      </c>
      <c r="AU381" s="231">
        <v>0</v>
      </c>
      <c r="AV381" s="231">
        <v>0</v>
      </c>
      <c r="AW381" s="231">
        <v>0</v>
      </c>
      <c r="AX381" s="231">
        <v>0</v>
      </c>
    </row>
    <row r="382" spans="2:50" ht="63.75" x14ac:dyDescent="0.2">
      <c r="B382" s="155" t="s">
        <v>816</v>
      </c>
      <c r="C382" s="332" t="s">
        <v>1140</v>
      </c>
      <c r="D382" s="162" t="s">
        <v>1209</v>
      </c>
      <c r="E382" s="75" t="s">
        <v>1210</v>
      </c>
      <c r="F382" s="333">
        <v>2017730010041</v>
      </c>
      <c r="G382" s="334" t="s">
        <v>1211</v>
      </c>
      <c r="H382" s="335" t="s">
        <v>1222</v>
      </c>
      <c r="I382" s="70" t="s">
        <v>1223</v>
      </c>
      <c r="J382" s="231">
        <v>23</v>
      </c>
      <c r="K382" s="155" t="s">
        <v>1151</v>
      </c>
      <c r="L382" s="231">
        <f t="shared" si="7"/>
        <v>35000</v>
      </c>
      <c r="M382" s="231">
        <v>0</v>
      </c>
      <c r="N382" s="231">
        <v>35000</v>
      </c>
      <c r="O382" s="231">
        <v>0</v>
      </c>
      <c r="P382" s="231">
        <v>0</v>
      </c>
      <c r="Q382" s="231">
        <v>0</v>
      </c>
      <c r="R382" s="231">
        <v>0</v>
      </c>
      <c r="S382" s="231">
        <v>0</v>
      </c>
      <c r="T382" s="231">
        <v>0</v>
      </c>
      <c r="U382" s="231">
        <v>0</v>
      </c>
      <c r="V382" s="231">
        <v>0</v>
      </c>
      <c r="W382" s="231">
        <v>0</v>
      </c>
      <c r="X382" s="231">
        <v>0</v>
      </c>
      <c r="Y382" s="231">
        <v>0</v>
      </c>
      <c r="Z382" s="231">
        <v>0</v>
      </c>
      <c r="AA382" s="231">
        <v>0</v>
      </c>
      <c r="AB382" s="231">
        <v>0</v>
      </c>
      <c r="AC382" s="231">
        <v>0</v>
      </c>
      <c r="AD382" s="336" t="s">
        <v>896</v>
      </c>
      <c r="AE382" s="336" t="s">
        <v>1126</v>
      </c>
      <c r="AF382" s="336" t="s">
        <v>1368</v>
      </c>
      <c r="AG382" s="231">
        <f t="shared" si="8"/>
        <v>26400</v>
      </c>
      <c r="AH382" s="231">
        <v>0</v>
      </c>
      <c r="AI382" s="231">
        <v>26400</v>
      </c>
      <c r="AJ382" s="231">
        <v>0</v>
      </c>
      <c r="AK382" s="231">
        <v>0</v>
      </c>
      <c r="AL382" s="231">
        <v>0</v>
      </c>
      <c r="AM382" s="231">
        <v>0</v>
      </c>
      <c r="AN382" s="231">
        <v>0</v>
      </c>
      <c r="AO382" s="231">
        <v>0</v>
      </c>
      <c r="AP382" s="231">
        <v>0</v>
      </c>
      <c r="AQ382" s="231">
        <v>0</v>
      </c>
      <c r="AR382" s="231">
        <v>0</v>
      </c>
      <c r="AS382" s="231">
        <v>0</v>
      </c>
      <c r="AT382" s="231">
        <v>0</v>
      </c>
      <c r="AU382" s="231">
        <v>0</v>
      </c>
      <c r="AV382" s="231">
        <v>0</v>
      </c>
      <c r="AW382" s="231">
        <v>0</v>
      </c>
      <c r="AX382" s="231">
        <v>0</v>
      </c>
    </row>
    <row r="383" spans="2:50" ht="63.75" x14ac:dyDescent="0.2">
      <c r="B383" s="155" t="s">
        <v>816</v>
      </c>
      <c r="C383" s="332" t="s">
        <v>1140</v>
      </c>
      <c r="D383" s="162" t="s">
        <v>1209</v>
      </c>
      <c r="E383" s="75" t="s">
        <v>1210</v>
      </c>
      <c r="F383" s="333">
        <v>2017730010041</v>
      </c>
      <c r="G383" s="334" t="s">
        <v>1211</v>
      </c>
      <c r="H383" s="335" t="s">
        <v>1224</v>
      </c>
      <c r="I383" s="70" t="s">
        <v>1225</v>
      </c>
      <c r="J383" s="231">
        <v>1</v>
      </c>
      <c r="K383" s="155" t="s">
        <v>1151</v>
      </c>
      <c r="L383" s="231">
        <f t="shared" si="7"/>
        <v>35000</v>
      </c>
      <c r="M383" s="231">
        <v>0</v>
      </c>
      <c r="N383" s="231">
        <v>35000</v>
      </c>
      <c r="O383" s="231">
        <v>0</v>
      </c>
      <c r="P383" s="231">
        <v>0</v>
      </c>
      <c r="Q383" s="231">
        <v>0</v>
      </c>
      <c r="R383" s="231">
        <v>0</v>
      </c>
      <c r="S383" s="231">
        <v>0</v>
      </c>
      <c r="T383" s="231">
        <v>0</v>
      </c>
      <c r="U383" s="231">
        <v>0</v>
      </c>
      <c r="V383" s="231">
        <v>0</v>
      </c>
      <c r="W383" s="231">
        <v>0</v>
      </c>
      <c r="X383" s="231">
        <v>0</v>
      </c>
      <c r="Y383" s="231">
        <v>0</v>
      </c>
      <c r="Z383" s="231">
        <v>0</v>
      </c>
      <c r="AA383" s="231">
        <v>0</v>
      </c>
      <c r="AB383" s="231">
        <v>0</v>
      </c>
      <c r="AC383" s="231">
        <v>0</v>
      </c>
      <c r="AD383" s="336" t="s">
        <v>896</v>
      </c>
      <c r="AE383" s="336" t="s">
        <v>1126</v>
      </c>
      <c r="AF383" s="336" t="s">
        <v>1368</v>
      </c>
      <c r="AG383" s="231">
        <f t="shared" si="8"/>
        <v>28000</v>
      </c>
      <c r="AH383" s="231">
        <v>0</v>
      </c>
      <c r="AI383" s="231">
        <v>28000</v>
      </c>
      <c r="AJ383" s="231">
        <v>0</v>
      </c>
      <c r="AK383" s="231">
        <v>0</v>
      </c>
      <c r="AL383" s="231">
        <v>0</v>
      </c>
      <c r="AM383" s="231">
        <v>0</v>
      </c>
      <c r="AN383" s="231">
        <v>0</v>
      </c>
      <c r="AO383" s="231">
        <v>0</v>
      </c>
      <c r="AP383" s="231">
        <v>0</v>
      </c>
      <c r="AQ383" s="231">
        <v>0</v>
      </c>
      <c r="AR383" s="231">
        <v>0</v>
      </c>
      <c r="AS383" s="231">
        <v>0</v>
      </c>
      <c r="AT383" s="231">
        <v>0</v>
      </c>
      <c r="AU383" s="231">
        <v>0</v>
      </c>
      <c r="AV383" s="231">
        <v>0</v>
      </c>
      <c r="AW383" s="231">
        <v>0</v>
      </c>
      <c r="AX383" s="231">
        <v>0</v>
      </c>
    </row>
    <row r="384" spans="2:50" ht="60" x14ac:dyDescent="0.2">
      <c r="B384" s="155" t="s">
        <v>1226</v>
      </c>
      <c r="C384" s="332" t="s">
        <v>1227</v>
      </c>
      <c r="D384" s="162" t="s">
        <v>1228</v>
      </c>
      <c r="E384" s="75" t="s">
        <v>1229</v>
      </c>
      <c r="F384" s="333"/>
      <c r="G384" s="334" t="s">
        <v>1230</v>
      </c>
      <c r="H384" s="335" t="s">
        <v>1231</v>
      </c>
      <c r="I384" s="70" t="s">
        <v>1232</v>
      </c>
      <c r="J384" s="231">
        <v>15</v>
      </c>
      <c r="K384" s="155" t="s">
        <v>1233</v>
      </c>
      <c r="L384" s="231">
        <f t="shared" si="7"/>
        <v>0</v>
      </c>
      <c r="M384" s="231">
        <v>0</v>
      </c>
      <c r="N384" s="231">
        <v>0</v>
      </c>
      <c r="O384" s="231">
        <v>0</v>
      </c>
      <c r="P384" s="231">
        <v>0</v>
      </c>
      <c r="Q384" s="231">
        <v>0</v>
      </c>
      <c r="R384" s="231">
        <v>0</v>
      </c>
      <c r="S384" s="231">
        <v>0</v>
      </c>
      <c r="T384" s="231">
        <v>0</v>
      </c>
      <c r="U384" s="231">
        <v>0</v>
      </c>
      <c r="V384" s="231">
        <v>0</v>
      </c>
      <c r="W384" s="231">
        <v>0</v>
      </c>
      <c r="X384" s="231">
        <v>0</v>
      </c>
      <c r="Y384" s="231">
        <v>0</v>
      </c>
      <c r="Z384" s="231">
        <v>0</v>
      </c>
      <c r="AA384" s="231">
        <v>0</v>
      </c>
      <c r="AB384" s="231">
        <v>0</v>
      </c>
      <c r="AC384" s="231">
        <v>0</v>
      </c>
      <c r="AD384" s="336" t="s">
        <v>896</v>
      </c>
      <c r="AE384" s="336" t="s">
        <v>1126</v>
      </c>
      <c r="AF384" s="336" t="s">
        <v>1369</v>
      </c>
      <c r="AG384" s="231">
        <v>0</v>
      </c>
      <c r="AH384" s="231">
        <v>0</v>
      </c>
      <c r="AI384" s="231">
        <v>0</v>
      </c>
      <c r="AJ384" s="231">
        <v>0</v>
      </c>
      <c r="AK384" s="231">
        <v>0</v>
      </c>
      <c r="AL384" s="231">
        <v>0</v>
      </c>
      <c r="AM384" s="231">
        <v>0</v>
      </c>
      <c r="AN384" s="231">
        <v>0</v>
      </c>
      <c r="AO384" s="231">
        <v>0</v>
      </c>
      <c r="AP384" s="231">
        <v>0</v>
      </c>
      <c r="AQ384" s="231">
        <v>0</v>
      </c>
      <c r="AR384" s="231">
        <v>0</v>
      </c>
      <c r="AS384" s="231">
        <v>0</v>
      </c>
      <c r="AT384" s="231">
        <v>0</v>
      </c>
      <c r="AU384" s="231">
        <v>0</v>
      </c>
      <c r="AV384" s="231">
        <v>0</v>
      </c>
      <c r="AW384" s="231">
        <v>0</v>
      </c>
      <c r="AX384" s="231">
        <v>0</v>
      </c>
    </row>
    <row r="385" spans="2:50" ht="60" x14ac:dyDescent="0.2">
      <c r="B385" s="155" t="s">
        <v>1226</v>
      </c>
      <c r="C385" s="332" t="s">
        <v>1227</v>
      </c>
      <c r="D385" s="162" t="s">
        <v>1234</v>
      </c>
      <c r="E385" s="75" t="s">
        <v>1235</v>
      </c>
      <c r="F385" s="333"/>
      <c r="G385" s="334" t="s">
        <v>1230</v>
      </c>
      <c r="H385" s="335" t="s">
        <v>1236</v>
      </c>
      <c r="I385" s="70" t="s">
        <v>1237</v>
      </c>
      <c r="J385" s="231">
        <v>1</v>
      </c>
      <c r="K385" s="155" t="s">
        <v>1233</v>
      </c>
      <c r="L385" s="231">
        <f t="shared" si="7"/>
        <v>0</v>
      </c>
      <c r="M385" s="231">
        <v>0</v>
      </c>
      <c r="N385" s="231">
        <v>0</v>
      </c>
      <c r="O385" s="231">
        <v>0</v>
      </c>
      <c r="P385" s="231">
        <v>0</v>
      </c>
      <c r="Q385" s="231">
        <v>0</v>
      </c>
      <c r="R385" s="231">
        <v>0</v>
      </c>
      <c r="S385" s="231">
        <v>0</v>
      </c>
      <c r="T385" s="231">
        <v>0</v>
      </c>
      <c r="U385" s="231">
        <v>0</v>
      </c>
      <c r="V385" s="231">
        <v>0</v>
      </c>
      <c r="W385" s="231">
        <v>0</v>
      </c>
      <c r="X385" s="231">
        <v>0</v>
      </c>
      <c r="Y385" s="231">
        <v>0</v>
      </c>
      <c r="Z385" s="231">
        <v>0</v>
      </c>
      <c r="AA385" s="231">
        <v>0</v>
      </c>
      <c r="AB385" s="231">
        <v>0</v>
      </c>
      <c r="AC385" s="231">
        <v>0</v>
      </c>
      <c r="AD385" s="336" t="s">
        <v>896</v>
      </c>
      <c r="AE385" s="336" t="s">
        <v>1126</v>
      </c>
      <c r="AF385" s="336" t="s">
        <v>1369</v>
      </c>
      <c r="AG385" s="231">
        <v>0</v>
      </c>
      <c r="AH385" s="231">
        <v>0</v>
      </c>
      <c r="AI385" s="231">
        <v>0</v>
      </c>
      <c r="AJ385" s="231">
        <v>0</v>
      </c>
      <c r="AK385" s="231">
        <v>0</v>
      </c>
      <c r="AL385" s="231">
        <v>0</v>
      </c>
      <c r="AM385" s="231">
        <v>0</v>
      </c>
      <c r="AN385" s="231">
        <v>0</v>
      </c>
      <c r="AO385" s="231">
        <v>0</v>
      </c>
      <c r="AP385" s="231">
        <v>0</v>
      </c>
      <c r="AQ385" s="231">
        <v>0</v>
      </c>
      <c r="AR385" s="231">
        <v>0</v>
      </c>
      <c r="AS385" s="231">
        <v>0</v>
      </c>
      <c r="AT385" s="231">
        <v>0</v>
      </c>
      <c r="AU385" s="231">
        <v>0</v>
      </c>
      <c r="AV385" s="231">
        <v>0</v>
      </c>
      <c r="AW385" s="231">
        <v>0</v>
      </c>
      <c r="AX385" s="231">
        <v>0</v>
      </c>
    </row>
    <row r="386" spans="2:50" ht="76.5" x14ac:dyDescent="0.2">
      <c r="B386" s="155" t="s">
        <v>1226</v>
      </c>
      <c r="C386" s="332" t="s">
        <v>1227</v>
      </c>
      <c r="D386" s="162" t="s">
        <v>1238</v>
      </c>
      <c r="E386" s="75" t="s">
        <v>1239</v>
      </c>
      <c r="F386" s="333">
        <v>2017730010044</v>
      </c>
      <c r="G386" s="334" t="s">
        <v>1240</v>
      </c>
      <c r="H386" s="335" t="s">
        <v>1241</v>
      </c>
      <c r="I386" s="70" t="s">
        <v>1242</v>
      </c>
      <c r="J386" s="231">
        <v>25</v>
      </c>
      <c r="K386" s="155" t="s">
        <v>1243</v>
      </c>
      <c r="L386" s="231">
        <f t="shared" si="7"/>
        <v>40000</v>
      </c>
      <c r="M386" s="231">
        <v>0</v>
      </c>
      <c r="N386" s="231">
        <v>40000</v>
      </c>
      <c r="O386" s="231">
        <v>0</v>
      </c>
      <c r="P386" s="231">
        <v>0</v>
      </c>
      <c r="Q386" s="231">
        <v>0</v>
      </c>
      <c r="R386" s="231">
        <v>0</v>
      </c>
      <c r="S386" s="231">
        <v>0</v>
      </c>
      <c r="T386" s="231">
        <v>0</v>
      </c>
      <c r="U386" s="231">
        <v>0</v>
      </c>
      <c r="V386" s="231">
        <v>0</v>
      </c>
      <c r="W386" s="231">
        <v>0</v>
      </c>
      <c r="X386" s="231">
        <v>0</v>
      </c>
      <c r="Y386" s="231">
        <v>0</v>
      </c>
      <c r="Z386" s="231">
        <v>0</v>
      </c>
      <c r="AA386" s="231">
        <v>0</v>
      </c>
      <c r="AB386" s="231">
        <v>0</v>
      </c>
      <c r="AC386" s="231">
        <v>0</v>
      </c>
      <c r="AD386" s="336" t="s">
        <v>896</v>
      </c>
      <c r="AE386" s="336" t="s">
        <v>1126</v>
      </c>
      <c r="AF386" s="336" t="s">
        <v>1244</v>
      </c>
      <c r="AG386" s="231">
        <v>40000</v>
      </c>
      <c r="AH386" s="231">
        <v>0</v>
      </c>
      <c r="AI386" s="231">
        <v>40000</v>
      </c>
      <c r="AJ386" s="231">
        <v>0</v>
      </c>
      <c r="AK386" s="231">
        <v>0</v>
      </c>
      <c r="AL386" s="231">
        <v>0</v>
      </c>
      <c r="AM386" s="231">
        <v>0</v>
      </c>
      <c r="AN386" s="231">
        <v>0</v>
      </c>
      <c r="AO386" s="231">
        <v>0</v>
      </c>
      <c r="AP386" s="231">
        <v>0</v>
      </c>
      <c r="AQ386" s="231">
        <v>0</v>
      </c>
      <c r="AR386" s="231">
        <v>0</v>
      </c>
      <c r="AS386" s="231">
        <v>0</v>
      </c>
      <c r="AT386" s="231">
        <v>0</v>
      </c>
      <c r="AU386" s="231">
        <v>0</v>
      </c>
      <c r="AV386" s="231">
        <v>0</v>
      </c>
      <c r="AW386" s="231">
        <v>0</v>
      </c>
      <c r="AX386" s="231">
        <v>0</v>
      </c>
    </row>
    <row r="387" spans="2:50" ht="63.75" x14ac:dyDescent="0.2">
      <c r="B387" s="155" t="s">
        <v>1226</v>
      </c>
      <c r="C387" s="332" t="s">
        <v>1227</v>
      </c>
      <c r="D387" s="162" t="s">
        <v>1238</v>
      </c>
      <c r="E387" s="75" t="s">
        <v>1239</v>
      </c>
      <c r="F387" s="333">
        <v>2017730010044</v>
      </c>
      <c r="G387" s="334" t="s">
        <v>1240</v>
      </c>
      <c r="H387" s="335" t="s">
        <v>1245</v>
      </c>
      <c r="I387" s="70" t="s">
        <v>1246</v>
      </c>
      <c r="J387" s="231">
        <v>2100</v>
      </c>
      <c r="K387" s="155" t="s">
        <v>1243</v>
      </c>
      <c r="L387" s="231">
        <f t="shared" si="7"/>
        <v>40000</v>
      </c>
      <c r="M387" s="231">
        <v>0</v>
      </c>
      <c r="N387" s="231">
        <v>40000</v>
      </c>
      <c r="O387" s="231">
        <v>0</v>
      </c>
      <c r="P387" s="231">
        <v>0</v>
      </c>
      <c r="Q387" s="231">
        <v>0</v>
      </c>
      <c r="R387" s="231">
        <v>0</v>
      </c>
      <c r="S387" s="231">
        <v>0</v>
      </c>
      <c r="T387" s="231">
        <v>0</v>
      </c>
      <c r="U387" s="231">
        <v>0</v>
      </c>
      <c r="V387" s="231">
        <v>0</v>
      </c>
      <c r="W387" s="231">
        <v>0</v>
      </c>
      <c r="X387" s="231">
        <v>0</v>
      </c>
      <c r="Y387" s="231">
        <v>0</v>
      </c>
      <c r="Z387" s="231">
        <v>0</v>
      </c>
      <c r="AA387" s="231">
        <v>0</v>
      </c>
      <c r="AB387" s="231">
        <v>0</v>
      </c>
      <c r="AC387" s="231">
        <v>0</v>
      </c>
      <c r="AD387" s="336" t="s">
        <v>896</v>
      </c>
      <c r="AE387" s="336" t="s">
        <v>1126</v>
      </c>
      <c r="AF387" s="336" t="s">
        <v>1244</v>
      </c>
      <c r="AG387" s="231">
        <v>40000</v>
      </c>
      <c r="AH387" s="231">
        <v>0</v>
      </c>
      <c r="AI387" s="231">
        <v>40000</v>
      </c>
      <c r="AJ387" s="231">
        <v>0</v>
      </c>
      <c r="AK387" s="231">
        <v>0</v>
      </c>
      <c r="AL387" s="231">
        <v>0</v>
      </c>
      <c r="AM387" s="231">
        <v>0</v>
      </c>
      <c r="AN387" s="231">
        <v>0</v>
      </c>
      <c r="AO387" s="231">
        <v>0</v>
      </c>
      <c r="AP387" s="231">
        <v>0</v>
      </c>
      <c r="AQ387" s="231">
        <v>0</v>
      </c>
      <c r="AR387" s="231">
        <v>0</v>
      </c>
      <c r="AS387" s="231">
        <v>0</v>
      </c>
      <c r="AT387" s="231">
        <v>0</v>
      </c>
      <c r="AU387" s="231">
        <v>0</v>
      </c>
      <c r="AV387" s="231">
        <v>0</v>
      </c>
      <c r="AW387" s="231">
        <v>0</v>
      </c>
      <c r="AX387" s="231">
        <v>0</v>
      </c>
    </row>
    <row r="388" spans="2:50" ht="63.75" x14ac:dyDescent="0.2">
      <c r="B388" s="155" t="s">
        <v>1226</v>
      </c>
      <c r="C388" s="332" t="s">
        <v>1227</v>
      </c>
      <c r="D388" s="162" t="s">
        <v>1238</v>
      </c>
      <c r="E388" s="75" t="s">
        <v>1239</v>
      </c>
      <c r="F388" s="333">
        <v>2017730010044</v>
      </c>
      <c r="G388" s="334" t="s">
        <v>1240</v>
      </c>
      <c r="H388" s="335" t="s">
        <v>1247</v>
      </c>
      <c r="I388" s="70" t="s">
        <v>1248</v>
      </c>
      <c r="J388" s="231">
        <v>1</v>
      </c>
      <c r="K388" s="155" t="s">
        <v>1243</v>
      </c>
      <c r="L388" s="231">
        <f t="shared" si="7"/>
        <v>134400</v>
      </c>
      <c r="M388" s="231">
        <v>0</v>
      </c>
      <c r="N388" s="231">
        <v>134400</v>
      </c>
      <c r="O388" s="231">
        <v>0</v>
      </c>
      <c r="P388" s="231">
        <v>0</v>
      </c>
      <c r="Q388" s="231">
        <v>0</v>
      </c>
      <c r="R388" s="231">
        <v>0</v>
      </c>
      <c r="S388" s="231">
        <v>0</v>
      </c>
      <c r="T388" s="231">
        <v>0</v>
      </c>
      <c r="U388" s="231">
        <v>0</v>
      </c>
      <c r="V388" s="231">
        <v>0</v>
      </c>
      <c r="W388" s="231">
        <v>0</v>
      </c>
      <c r="X388" s="231">
        <v>0</v>
      </c>
      <c r="Y388" s="231">
        <v>0</v>
      </c>
      <c r="Z388" s="231">
        <v>0</v>
      </c>
      <c r="AA388" s="231">
        <v>0</v>
      </c>
      <c r="AB388" s="231">
        <v>0</v>
      </c>
      <c r="AC388" s="231">
        <v>0</v>
      </c>
      <c r="AD388" s="336" t="s">
        <v>896</v>
      </c>
      <c r="AE388" s="336" t="s">
        <v>1126</v>
      </c>
      <c r="AF388" s="336" t="s">
        <v>1244</v>
      </c>
      <c r="AG388" s="231">
        <v>77380</v>
      </c>
      <c r="AH388" s="231">
        <v>0</v>
      </c>
      <c r="AI388" s="231">
        <v>77380</v>
      </c>
      <c r="AJ388" s="231">
        <v>0</v>
      </c>
      <c r="AK388" s="231">
        <v>0</v>
      </c>
      <c r="AL388" s="231">
        <v>0</v>
      </c>
      <c r="AM388" s="231">
        <v>0</v>
      </c>
      <c r="AN388" s="231">
        <v>0</v>
      </c>
      <c r="AO388" s="231">
        <v>0</v>
      </c>
      <c r="AP388" s="231">
        <v>0</v>
      </c>
      <c r="AQ388" s="231">
        <v>0</v>
      </c>
      <c r="AR388" s="231">
        <v>0</v>
      </c>
      <c r="AS388" s="231">
        <v>0</v>
      </c>
      <c r="AT388" s="231">
        <v>0</v>
      </c>
      <c r="AU388" s="231">
        <v>0</v>
      </c>
      <c r="AV388" s="231">
        <v>0</v>
      </c>
      <c r="AW388" s="231">
        <v>0</v>
      </c>
      <c r="AX388" s="231">
        <v>0</v>
      </c>
    </row>
    <row r="389" spans="2:50" ht="63.75" x14ac:dyDescent="0.2">
      <c r="B389" s="155" t="s">
        <v>1226</v>
      </c>
      <c r="C389" s="332" t="s">
        <v>1227</v>
      </c>
      <c r="D389" s="162" t="s">
        <v>1238</v>
      </c>
      <c r="E389" s="75" t="s">
        <v>1239</v>
      </c>
      <c r="F389" s="333">
        <v>2017730010044</v>
      </c>
      <c r="G389" s="334" t="s">
        <v>1240</v>
      </c>
      <c r="H389" s="335" t="s">
        <v>1249</v>
      </c>
      <c r="I389" s="70" t="s">
        <v>1250</v>
      </c>
      <c r="J389" s="231">
        <v>1</v>
      </c>
      <c r="K389" s="155" t="s">
        <v>1243</v>
      </c>
      <c r="L389" s="231">
        <f t="shared" si="7"/>
        <v>20000</v>
      </c>
      <c r="M389" s="231">
        <v>0</v>
      </c>
      <c r="N389" s="231">
        <v>20000</v>
      </c>
      <c r="O389" s="231">
        <v>0</v>
      </c>
      <c r="P389" s="231">
        <v>0</v>
      </c>
      <c r="Q389" s="231">
        <v>0</v>
      </c>
      <c r="R389" s="231">
        <v>0</v>
      </c>
      <c r="S389" s="231">
        <v>0</v>
      </c>
      <c r="T389" s="231">
        <v>0</v>
      </c>
      <c r="U389" s="231">
        <v>0</v>
      </c>
      <c r="V389" s="231">
        <v>0</v>
      </c>
      <c r="W389" s="231">
        <v>0</v>
      </c>
      <c r="X389" s="231">
        <v>0</v>
      </c>
      <c r="Y389" s="231">
        <v>0</v>
      </c>
      <c r="Z389" s="231">
        <v>0</v>
      </c>
      <c r="AA389" s="231">
        <v>0</v>
      </c>
      <c r="AB389" s="231">
        <v>0</v>
      </c>
      <c r="AC389" s="231">
        <v>0</v>
      </c>
      <c r="AD389" s="336" t="s">
        <v>896</v>
      </c>
      <c r="AE389" s="336" t="s">
        <v>1126</v>
      </c>
      <c r="AF389" s="336" t="s">
        <v>1244</v>
      </c>
      <c r="AG389" s="231"/>
      <c r="AH389" s="231">
        <v>0</v>
      </c>
      <c r="AI389" s="231"/>
      <c r="AJ389" s="231">
        <v>0</v>
      </c>
      <c r="AK389" s="231">
        <v>0</v>
      </c>
      <c r="AL389" s="231">
        <v>0</v>
      </c>
      <c r="AM389" s="231">
        <v>0</v>
      </c>
      <c r="AN389" s="231">
        <v>0</v>
      </c>
      <c r="AO389" s="231">
        <v>0</v>
      </c>
      <c r="AP389" s="231">
        <v>0</v>
      </c>
      <c r="AQ389" s="231">
        <v>0</v>
      </c>
      <c r="AR389" s="231">
        <v>0</v>
      </c>
      <c r="AS389" s="231">
        <v>0</v>
      </c>
      <c r="AT389" s="231">
        <v>0</v>
      </c>
      <c r="AU389" s="231">
        <v>0</v>
      </c>
      <c r="AV389" s="231">
        <v>0</v>
      </c>
      <c r="AW389" s="231">
        <v>0</v>
      </c>
      <c r="AX389" s="231">
        <v>0</v>
      </c>
    </row>
    <row r="390" spans="2:50" ht="63.75" x14ac:dyDescent="0.2">
      <c r="B390" s="155" t="s">
        <v>1226</v>
      </c>
      <c r="C390" s="332" t="s">
        <v>1227</v>
      </c>
      <c r="D390" s="162" t="s">
        <v>1238</v>
      </c>
      <c r="E390" s="75" t="s">
        <v>1239</v>
      </c>
      <c r="F390" s="333">
        <v>2017730010044</v>
      </c>
      <c r="G390" s="334" t="s">
        <v>1240</v>
      </c>
      <c r="H390" s="335" t="s">
        <v>1251</v>
      </c>
      <c r="I390" s="70" t="s">
        <v>1252</v>
      </c>
      <c r="J390" s="231">
        <v>1</v>
      </c>
      <c r="K390" s="155" t="s">
        <v>1243</v>
      </c>
      <c r="L390" s="231">
        <f t="shared" si="7"/>
        <v>20000</v>
      </c>
      <c r="M390" s="231">
        <v>0</v>
      </c>
      <c r="N390" s="231">
        <v>20000</v>
      </c>
      <c r="O390" s="231">
        <v>0</v>
      </c>
      <c r="P390" s="231">
        <v>0</v>
      </c>
      <c r="Q390" s="231">
        <v>0</v>
      </c>
      <c r="R390" s="231">
        <v>0</v>
      </c>
      <c r="S390" s="231">
        <v>0</v>
      </c>
      <c r="T390" s="231">
        <v>0</v>
      </c>
      <c r="U390" s="231">
        <v>0</v>
      </c>
      <c r="V390" s="231">
        <v>0</v>
      </c>
      <c r="W390" s="231">
        <v>0</v>
      </c>
      <c r="X390" s="231">
        <v>0</v>
      </c>
      <c r="Y390" s="231">
        <v>0</v>
      </c>
      <c r="Z390" s="231">
        <v>0</v>
      </c>
      <c r="AA390" s="231">
        <v>0</v>
      </c>
      <c r="AB390" s="231">
        <v>0</v>
      </c>
      <c r="AC390" s="231">
        <v>0</v>
      </c>
      <c r="AD390" s="336" t="s">
        <v>896</v>
      </c>
      <c r="AE390" s="336" t="s">
        <v>1126</v>
      </c>
      <c r="AF390" s="336" t="s">
        <v>1244</v>
      </c>
      <c r="AG390" s="231">
        <v>20000</v>
      </c>
      <c r="AH390" s="231">
        <v>0</v>
      </c>
      <c r="AI390" s="231">
        <v>20000</v>
      </c>
      <c r="AJ390" s="231">
        <v>0</v>
      </c>
      <c r="AK390" s="231">
        <v>0</v>
      </c>
      <c r="AL390" s="231">
        <v>0</v>
      </c>
      <c r="AM390" s="231">
        <v>0</v>
      </c>
      <c r="AN390" s="231">
        <v>0</v>
      </c>
      <c r="AO390" s="231">
        <v>0</v>
      </c>
      <c r="AP390" s="231">
        <v>0</v>
      </c>
      <c r="AQ390" s="231">
        <v>0</v>
      </c>
      <c r="AR390" s="231">
        <v>0</v>
      </c>
      <c r="AS390" s="231">
        <v>0</v>
      </c>
      <c r="AT390" s="231">
        <v>0</v>
      </c>
      <c r="AU390" s="231">
        <v>0</v>
      </c>
      <c r="AV390" s="231">
        <v>0</v>
      </c>
      <c r="AW390" s="231">
        <v>0</v>
      </c>
      <c r="AX390" s="231">
        <v>0</v>
      </c>
    </row>
    <row r="391" spans="2:50" ht="63.75" x14ac:dyDescent="0.2">
      <c r="B391" s="155" t="s">
        <v>1226</v>
      </c>
      <c r="C391" s="332" t="s">
        <v>1227</v>
      </c>
      <c r="D391" s="162" t="s">
        <v>1253</v>
      </c>
      <c r="E391" s="75" t="s">
        <v>1254</v>
      </c>
      <c r="F391" s="333">
        <v>2017730010044</v>
      </c>
      <c r="G391" s="334" t="s">
        <v>1240</v>
      </c>
      <c r="H391" s="335" t="s">
        <v>1255</v>
      </c>
      <c r="I391" s="70" t="s">
        <v>1256</v>
      </c>
      <c r="J391" s="231">
        <v>1</v>
      </c>
      <c r="K391" s="155" t="s">
        <v>1243</v>
      </c>
      <c r="L391" s="231">
        <f t="shared" si="7"/>
        <v>0</v>
      </c>
      <c r="M391" s="231">
        <v>0</v>
      </c>
      <c r="N391" s="231">
        <v>0</v>
      </c>
      <c r="O391" s="231">
        <v>0</v>
      </c>
      <c r="P391" s="231">
        <v>0</v>
      </c>
      <c r="Q391" s="231">
        <v>0</v>
      </c>
      <c r="R391" s="231">
        <v>0</v>
      </c>
      <c r="S391" s="231">
        <v>0</v>
      </c>
      <c r="T391" s="231">
        <v>0</v>
      </c>
      <c r="U391" s="231">
        <v>0</v>
      </c>
      <c r="V391" s="231">
        <v>0</v>
      </c>
      <c r="W391" s="231">
        <v>0</v>
      </c>
      <c r="X391" s="231">
        <v>0</v>
      </c>
      <c r="Y391" s="231">
        <v>0</v>
      </c>
      <c r="Z391" s="231">
        <v>0</v>
      </c>
      <c r="AA391" s="231">
        <v>0</v>
      </c>
      <c r="AB391" s="231">
        <v>0</v>
      </c>
      <c r="AC391" s="231">
        <v>0</v>
      </c>
      <c r="AD391" s="336" t="s">
        <v>896</v>
      </c>
      <c r="AE391" s="336" t="s">
        <v>1126</v>
      </c>
      <c r="AF391" s="336" t="s">
        <v>1244</v>
      </c>
      <c r="AG391" s="231">
        <v>0</v>
      </c>
      <c r="AH391" s="231">
        <v>0</v>
      </c>
      <c r="AI391" s="231">
        <v>0</v>
      </c>
      <c r="AJ391" s="231">
        <v>0</v>
      </c>
      <c r="AK391" s="231">
        <v>0</v>
      </c>
      <c r="AL391" s="231">
        <v>0</v>
      </c>
      <c r="AM391" s="231">
        <v>0</v>
      </c>
      <c r="AN391" s="231">
        <v>0</v>
      </c>
      <c r="AO391" s="231">
        <v>0</v>
      </c>
      <c r="AP391" s="231">
        <v>0</v>
      </c>
      <c r="AQ391" s="231">
        <v>0</v>
      </c>
      <c r="AR391" s="231">
        <v>0</v>
      </c>
      <c r="AS391" s="231">
        <v>0</v>
      </c>
      <c r="AT391" s="231">
        <v>0</v>
      </c>
      <c r="AU391" s="231">
        <v>0</v>
      </c>
      <c r="AV391" s="231">
        <v>0</v>
      </c>
      <c r="AW391" s="231">
        <v>0</v>
      </c>
      <c r="AX391" s="231">
        <v>0</v>
      </c>
    </row>
    <row r="392" spans="2:50" ht="63.75" x14ac:dyDescent="0.2">
      <c r="B392" s="155" t="s">
        <v>1226</v>
      </c>
      <c r="C392" s="332" t="s">
        <v>1227</v>
      </c>
      <c r="D392" s="162" t="s">
        <v>1253</v>
      </c>
      <c r="E392" s="75" t="s">
        <v>1254</v>
      </c>
      <c r="F392" s="333">
        <v>2017730010044</v>
      </c>
      <c r="G392" s="334" t="s">
        <v>1240</v>
      </c>
      <c r="H392" s="335" t="s">
        <v>1257</v>
      </c>
      <c r="I392" s="70" t="s">
        <v>1258</v>
      </c>
      <c r="J392" s="231">
        <v>1</v>
      </c>
      <c r="K392" s="155" t="s">
        <v>1243</v>
      </c>
      <c r="L392" s="231">
        <f t="shared" si="7"/>
        <v>0</v>
      </c>
      <c r="M392" s="231">
        <v>0</v>
      </c>
      <c r="N392" s="231">
        <v>0</v>
      </c>
      <c r="O392" s="231">
        <v>0</v>
      </c>
      <c r="P392" s="231">
        <v>0</v>
      </c>
      <c r="Q392" s="231">
        <v>0</v>
      </c>
      <c r="R392" s="231">
        <v>0</v>
      </c>
      <c r="S392" s="231">
        <v>0</v>
      </c>
      <c r="T392" s="231">
        <v>0</v>
      </c>
      <c r="U392" s="231">
        <v>0</v>
      </c>
      <c r="V392" s="231">
        <v>0</v>
      </c>
      <c r="W392" s="231">
        <v>0</v>
      </c>
      <c r="X392" s="231">
        <v>0</v>
      </c>
      <c r="Y392" s="231">
        <v>0</v>
      </c>
      <c r="Z392" s="231">
        <v>0</v>
      </c>
      <c r="AA392" s="231">
        <v>0</v>
      </c>
      <c r="AB392" s="231">
        <v>0</v>
      </c>
      <c r="AC392" s="231">
        <v>0</v>
      </c>
      <c r="AD392" s="336" t="s">
        <v>896</v>
      </c>
      <c r="AE392" s="336" t="s">
        <v>1126</v>
      </c>
      <c r="AF392" s="336" t="s">
        <v>1244</v>
      </c>
      <c r="AG392" s="231">
        <v>0</v>
      </c>
      <c r="AH392" s="231">
        <v>0</v>
      </c>
      <c r="AI392" s="231">
        <v>0</v>
      </c>
      <c r="AJ392" s="231">
        <v>0</v>
      </c>
      <c r="AK392" s="231">
        <v>0</v>
      </c>
      <c r="AL392" s="231">
        <v>0</v>
      </c>
      <c r="AM392" s="231">
        <v>0</v>
      </c>
      <c r="AN392" s="231">
        <v>0</v>
      </c>
      <c r="AO392" s="231">
        <v>0</v>
      </c>
      <c r="AP392" s="231">
        <v>0</v>
      </c>
      <c r="AQ392" s="231">
        <v>0</v>
      </c>
      <c r="AR392" s="231">
        <v>0</v>
      </c>
      <c r="AS392" s="231">
        <v>0</v>
      </c>
      <c r="AT392" s="231">
        <v>0</v>
      </c>
      <c r="AU392" s="231">
        <v>0</v>
      </c>
      <c r="AV392" s="231">
        <v>0</v>
      </c>
      <c r="AW392" s="231">
        <v>0</v>
      </c>
      <c r="AX392" s="231">
        <v>0</v>
      </c>
    </row>
    <row r="393" spans="2:50" ht="63.75" x14ac:dyDescent="0.2">
      <c r="B393" s="155" t="s">
        <v>1226</v>
      </c>
      <c r="C393" s="332" t="s">
        <v>1227</v>
      </c>
      <c r="D393" s="162" t="s">
        <v>1253</v>
      </c>
      <c r="E393" s="75" t="s">
        <v>1254</v>
      </c>
      <c r="F393" s="333">
        <v>2017730010044</v>
      </c>
      <c r="G393" s="334" t="s">
        <v>1240</v>
      </c>
      <c r="H393" s="335" t="s">
        <v>1259</v>
      </c>
      <c r="I393" s="70" t="s">
        <v>1260</v>
      </c>
      <c r="J393" s="231">
        <v>1</v>
      </c>
      <c r="K393" s="155" t="s">
        <v>1243</v>
      </c>
      <c r="L393" s="231">
        <f t="shared" si="7"/>
        <v>0</v>
      </c>
      <c r="M393" s="231">
        <v>0</v>
      </c>
      <c r="N393" s="231">
        <v>0</v>
      </c>
      <c r="O393" s="231">
        <v>0</v>
      </c>
      <c r="P393" s="231">
        <v>0</v>
      </c>
      <c r="Q393" s="231">
        <v>0</v>
      </c>
      <c r="R393" s="231">
        <v>0</v>
      </c>
      <c r="S393" s="231">
        <v>0</v>
      </c>
      <c r="T393" s="231">
        <v>0</v>
      </c>
      <c r="U393" s="231">
        <v>0</v>
      </c>
      <c r="V393" s="231">
        <v>0</v>
      </c>
      <c r="W393" s="231">
        <v>0</v>
      </c>
      <c r="X393" s="231">
        <v>0</v>
      </c>
      <c r="Y393" s="231">
        <v>0</v>
      </c>
      <c r="Z393" s="231">
        <v>0</v>
      </c>
      <c r="AA393" s="231">
        <v>0</v>
      </c>
      <c r="AB393" s="231">
        <v>0</v>
      </c>
      <c r="AC393" s="231">
        <v>0</v>
      </c>
      <c r="AD393" s="336" t="s">
        <v>896</v>
      </c>
      <c r="AE393" s="336" t="s">
        <v>1126</v>
      </c>
      <c r="AF393" s="336" t="s">
        <v>1244</v>
      </c>
      <c r="AG393" s="231">
        <v>0</v>
      </c>
      <c r="AH393" s="231">
        <v>0</v>
      </c>
      <c r="AI393" s="231">
        <v>0</v>
      </c>
      <c r="AJ393" s="231">
        <v>0</v>
      </c>
      <c r="AK393" s="231">
        <v>0</v>
      </c>
      <c r="AL393" s="231">
        <v>0</v>
      </c>
      <c r="AM393" s="231">
        <v>0</v>
      </c>
      <c r="AN393" s="231">
        <v>0</v>
      </c>
      <c r="AO393" s="231">
        <v>0</v>
      </c>
      <c r="AP393" s="231">
        <v>0</v>
      </c>
      <c r="AQ393" s="231">
        <v>0</v>
      </c>
      <c r="AR393" s="231">
        <v>0</v>
      </c>
      <c r="AS393" s="231">
        <v>0</v>
      </c>
      <c r="AT393" s="231">
        <v>0</v>
      </c>
      <c r="AU393" s="231">
        <v>0</v>
      </c>
      <c r="AV393" s="231">
        <v>0</v>
      </c>
      <c r="AW393" s="231">
        <v>0</v>
      </c>
      <c r="AX393" s="231">
        <v>0</v>
      </c>
    </row>
    <row r="394" spans="2:50" ht="63.75" x14ac:dyDescent="0.2">
      <c r="B394" s="155" t="s">
        <v>1226</v>
      </c>
      <c r="C394" s="332" t="s">
        <v>1227</v>
      </c>
      <c r="D394" s="162" t="s">
        <v>1253</v>
      </c>
      <c r="E394" s="75" t="s">
        <v>1254</v>
      </c>
      <c r="F394" s="333">
        <v>2017730010044</v>
      </c>
      <c r="G394" s="334" t="s">
        <v>1240</v>
      </c>
      <c r="H394" s="335" t="s">
        <v>1261</v>
      </c>
      <c r="I394" s="70" t="s">
        <v>1262</v>
      </c>
      <c r="J394" s="231">
        <v>7</v>
      </c>
      <c r="K394" s="155" t="s">
        <v>1243</v>
      </c>
      <c r="L394" s="231">
        <f t="shared" si="7"/>
        <v>0</v>
      </c>
      <c r="M394" s="231">
        <v>0</v>
      </c>
      <c r="N394" s="231">
        <v>0</v>
      </c>
      <c r="O394" s="231">
        <v>0</v>
      </c>
      <c r="P394" s="231">
        <v>0</v>
      </c>
      <c r="Q394" s="231">
        <v>0</v>
      </c>
      <c r="R394" s="231">
        <v>0</v>
      </c>
      <c r="S394" s="231">
        <v>0</v>
      </c>
      <c r="T394" s="231">
        <v>0</v>
      </c>
      <c r="U394" s="231">
        <v>0</v>
      </c>
      <c r="V394" s="231">
        <v>0</v>
      </c>
      <c r="W394" s="231">
        <v>0</v>
      </c>
      <c r="X394" s="231">
        <v>0</v>
      </c>
      <c r="Y394" s="231">
        <v>0</v>
      </c>
      <c r="Z394" s="231">
        <v>0</v>
      </c>
      <c r="AA394" s="231">
        <v>0</v>
      </c>
      <c r="AB394" s="231">
        <v>0</v>
      </c>
      <c r="AC394" s="231">
        <v>0</v>
      </c>
      <c r="AD394" s="336" t="s">
        <v>896</v>
      </c>
      <c r="AE394" s="336" t="s">
        <v>1126</v>
      </c>
      <c r="AF394" s="336" t="s">
        <v>1244</v>
      </c>
      <c r="AG394" s="231">
        <v>0</v>
      </c>
      <c r="AH394" s="231">
        <v>0</v>
      </c>
      <c r="AI394" s="231">
        <v>0</v>
      </c>
      <c r="AJ394" s="231">
        <v>0</v>
      </c>
      <c r="AK394" s="231">
        <v>0</v>
      </c>
      <c r="AL394" s="231">
        <v>0</v>
      </c>
      <c r="AM394" s="231">
        <v>0</v>
      </c>
      <c r="AN394" s="231">
        <v>0</v>
      </c>
      <c r="AO394" s="231">
        <v>0</v>
      </c>
      <c r="AP394" s="231">
        <v>0</v>
      </c>
      <c r="AQ394" s="231">
        <v>0</v>
      </c>
      <c r="AR394" s="231">
        <v>0</v>
      </c>
      <c r="AS394" s="231">
        <v>0</v>
      </c>
      <c r="AT394" s="231">
        <v>0</v>
      </c>
      <c r="AU394" s="231">
        <v>0</v>
      </c>
      <c r="AV394" s="231">
        <v>0</v>
      </c>
      <c r="AW394" s="231">
        <v>0</v>
      </c>
      <c r="AX394" s="231">
        <v>0</v>
      </c>
    </row>
    <row r="395" spans="2:50" ht="114.75" x14ac:dyDescent="0.2">
      <c r="B395" s="155" t="s">
        <v>816</v>
      </c>
      <c r="C395" s="332" t="s">
        <v>1140</v>
      </c>
      <c r="D395" s="162" t="s">
        <v>1370</v>
      </c>
      <c r="E395" s="75" t="s">
        <v>1371</v>
      </c>
      <c r="F395" s="333">
        <v>2016730010019</v>
      </c>
      <c r="G395" s="334" t="s">
        <v>1372</v>
      </c>
      <c r="H395" s="335" t="s">
        <v>1373</v>
      </c>
      <c r="I395" s="70" t="s">
        <v>1374</v>
      </c>
      <c r="J395" s="231">
        <v>550</v>
      </c>
      <c r="K395" s="155" t="s">
        <v>1375</v>
      </c>
      <c r="L395" s="231">
        <v>30000</v>
      </c>
      <c r="M395" s="231">
        <v>0</v>
      </c>
      <c r="N395" s="231">
        <v>30000</v>
      </c>
      <c r="O395" s="231">
        <v>0</v>
      </c>
      <c r="P395" s="231">
        <v>0</v>
      </c>
      <c r="Q395" s="231">
        <v>0</v>
      </c>
      <c r="R395" s="231">
        <v>0</v>
      </c>
      <c r="S395" s="231">
        <v>0</v>
      </c>
      <c r="T395" s="231">
        <v>0</v>
      </c>
      <c r="U395" s="231">
        <v>0</v>
      </c>
      <c r="V395" s="231">
        <v>0</v>
      </c>
      <c r="W395" s="231">
        <v>0</v>
      </c>
      <c r="X395" s="231">
        <v>0</v>
      </c>
      <c r="Y395" s="231">
        <v>0</v>
      </c>
      <c r="Z395" s="231">
        <v>0</v>
      </c>
      <c r="AA395" s="231">
        <v>0</v>
      </c>
      <c r="AB395" s="231">
        <v>0</v>
      </c>
      <c r="AC395" s="231">
        <v>0</v>
      </c>
      <c r="AD395" s="336" t="s">
        <v>896</v>
      </c>
      <c r="AE395" s="336" t="s">
        <v>1126</v>
      </c>
      <c r="AF395" s="336" t="s">
        <v>1376</v>
      </c>
      <c r="AG395" s="231">
        <v>22400</v>
      </c>
      <c r="AH395" s="231">
        <v>0</v>
      </c>
      <c r="AI395" s="231">
        <v>22400</v>
      </c>
      <c r="AJ395" s="231">
        <v>0</v>
      </c>
      <c r="AK395" s="231">
        <v>0</v>
      </c>
      <c r="AL395" s="231">
        <v>0</v>
      </c>
      <c r="AM395" s="231">
        <v>0</v>
      </c>
      <c r="AN395" s="231">
        <v>0</v>
      </c>
      <c r="AO395" s="231">
        <v>0</v>
      </c>
      <c r="AP395" s="231">
        <v>0</v>
      </c>
      <c r="AQ395" s="231">
        <v>0</v>
      </c>
      <c r="AR395" s="231">
        <v>0</v>
      </c>
      <c r="AS395" s="231">
        <v>0</v>
      </c>
      <c r="AT395" s="231">
        <v>0</v>
      </c>
      <c r="AU395" s="231">
        <v>0</v>
      </c>
      <c r="AV395" s="231">
        <v>0</v>
      </c>
      <c r="AW395" s="231">
        <v>0</v>
      </c>
      <c r="AX395" s="231">
        <v>0</v>
      </c>
    </row>
    <row r="396" spans="2:50" ht="114.75" x14ac:dyDescent="0.2">
      <c r="B396" s="155" t="s">
        <v>816</v>
      </c>
      <c r="C396" s="332" t="s">
        <v>1140</v>
      </c>
      <c r="D396" s="162" t="s">
        <v>1370</v>
      </c>
      <c r="E396" s="75" t="s">
        <v>1371</v>
      </c>
      <c r="F396" s="333">
        <v>2016730010019</v>
      </c>
      <c r="G396" s="334" t="s">
        <v>1372</v>
      </c>
      <c r="H396" s="335" t="s">
        <v>1377</v>
      </c>
      <c r="I396" s="70" t="s">
        <v>1378</v>
      </c>
      <c r="J396" s="231">
        <v>20</v>
      </c>
      <c r="K396" s="155" t="s">
        <v>1375</v>
      </c>
      <c r="L396" s="231">
        <f>15000+25000</f>
        <v>40000</v>
      </c>
      <c r="M396" s="231">
        <v>0</v>
      </c>
      <c r="N396" s="231">
        <f>15000+25000</f>
        <v>40000</v>
      </c>
      <c r="O396" s="231">
        <v>0</v>
      </c>
      <c r="P396" s="231">
        <v>0</v>
      </c>
      <c r="Q396" s="231">
        <v>0</v>
      </c>
      <c r="R396" s="231">
        <v>0</v>
      </c>
      <c r="S396" s="231">
        <v>0</v>
      </c>
      <c r="T396" s="231">
        <v>0</v>
      </c>
      <c r="U396" s="231">
        <v>0</v>
      </c>
      <c r="V396" s="231">
        <v>0</v>
      </c>
      <c r="W396" s="231">
        <v>0</v>
      </c>
      <c r="X396" s="231">
        <v>0</v>
      </c>
      <c r="Y396" s="231">
        <v>0</v>
      </c>
      <c r="Z396" s="231">
        <v>0</v>
      </c>
      <c r="AA396" s="231">
        <v>0</v>
      </c>
      <c r="AB396" s="231">
        <v>0</v>
      </c>
      <c r="AC396" s="231">
        <v>0</v>
      </c>
      <c r="AD396" s="336" t="s">
        <v>896</v>
      </c>
      <c r="AE396" s="336" t="s">
        <v>1126</v>
      </c>
      <c r="AF396" s="336" t="s">
        <v>1376</v>
      </c>
      <c r="AG396" s="231">
        <v>0</v>
      </c>
      <c r="AH396" s="231">
        <v>0</v>
      </c>
      <c r="AI396" s="231">
        <v>0</v>
      </c>
      <c r="AJ396" s="231">
        <v>0</v>
      </c>
      <c r="AK396" s="231">
        <v>0</v>
      </c>
      <c r="AL396" s="231">
        <v>0</v>
      </c>
      <c r="AM396" s="231">
        <v>0</v>
      </c>
      <c r="AN396" s="231">
        <v>0</v>
      </c>
      <c r="AO396" s="231">
        <v>0</v>
      </c>
      <c r="AP396" s="231">
        <v>0</v>
      </c>
      <c r="AQ396" s="231">
        <v>0</v>
      </c>
      <c r="AR396" s="231">
        <v>0</v>
      </c>
      <c r="AS396" s="231">
        <v>0</v>
      </c>
      <c r="AT396" s="231">
        <v>0</v>
      </c>
      <c r="AU396" s="231">
        <v>0</v>
      </c>
      <c r="AV396" s="231">
        <v>0</v>
      </c>
      <c r="AW396" s="231">
        <v>0</v>
      </c>
      <c r="AX396" s="231">
        <v>0</v>
      </c>
    </row>
    <row r="397" spans="2:50" ht="114.75" x14ac:dyDescent="0.2">
      <c r="B397" s="155" t="s">
        <v>816</v>
      </c>
      <c r="C397" s="332" t="s">
        <v>1140</v>
      </c>
      <c r="D397" s="162" t="s">
        <v>1370</v>
      </c>
      <c r="E397" s="75" t="s">
        <v>1371</v>
      </c>
      <c r="F397" s="333">
        <v>2016730010019</v>
      </c>
      <c r="G397" s="334" t="s">
        <v>1372</v>
      </c>
      <c r="H397" s="335" t="s">
        <v>1379</v>
      </c>
      <c r="I397" s="70" t="s">
        <v>1380</v>
      </c>
      <c r="J397" s="231">
        <v>400</v>
      </c>
      <c r="K397" s="155" t="s">
        <v>1375</v>
      </c>
      <c r="L397" s="231">
        <v>30000</v>
      </c>
      <c r="M397" s="231">
        <v>0</v>
      </c>
      <c r="N397" s="231">
        <v>30000</v>
      </c>
      <c r="O397" s="231">
        <v>0</v>
      </c>
      <c r="P397" s="231">
        <v>0</v>
      </c>
      <c r="Q397" s="231">
        <v>0</v>
      </c>
      <c r="R397" s="231">
        <v>0</v>
      </c>
      <c r="S397" s="231">
        <v>0</v>
      </c>
      <c r="T397" s="231">
        <v>0</v>
      </c>
      <c r="U397" s="231">
        <v>0</v>
      </c>
      <c r="V397" s="231">
        <v>0</v>
      </c>
      <c r="W397" s="231">
        <v>0</v>
      </c>
      <c r="X397" s="231">
        <v>0</v>
      </c>
      <c r="Y397" s="231">
        <v>0</v>
      </c>
      <c r="Z397" s="231">
        <v>0</v>
      </c>
      <c r="AA397" s="231">
        <v>0</v>
      </c>
      <c r="AB397" s="231">
        <v>0</v>
      </c>
      <c r="AC397" s="231">
        <v>0</v>
      </c>
      <c r="AD397" s="336" t="s">
        <v>896</v>
      </c>
      <c r="AE397" s="336" t="s">
        <v>1126</v>
      </c>
      <c r="AF397" s="336" t="s">
        <v>1376</v>
      </c>
      <c r="AG397" s="231">
        <v>28800</v>
      </c>
      <c r="AH397" s="231">
        <v>0</v>
      </c>
      <c r="AI397" s="231">
        <v>28800</v>
      </c>
      <c r="AJ397" s="231">
        <v>0</v>
      </c>
      <c r="AK397" s="231">
        <v>0</v>
      </c>
      <c r="AL397" s="231">
        <v>0</v>
      </c>
      <c r="AM397" s="231">
        <v>0</v>
      </c>
      <c r="AN397" s="231">
        <v>0</v>
      </c>
      <c r="AO397" s="231">
        <v>0</v>
      </c>
      <c r="AP397" s="231">
        <v>0</v>
      </c>
      <c r="AQ397" s="231">
        <v>0</v>
      </c>
      <c r="AR397" s="231">
        <v>0</v>
      </c>
      <c r="AS397" s="231">
        <v>0</v>
      </c>
      <c r="AT397" s="231">
        <v>0</v>
      </c>
      <c r="AU397" s="231">
        <v>0</v>
      </c>
      <c r="AV397" s="231">
        <v>0</v>
      </c>
      <c r="AW397" s="231">
        <v>0</v>
      </c>
      <c r="AX397" s="231">
        <v>0</v>
      </c>
    </row>
    <row r="398" spans="2:50" ht="114.75" x14ac:dyDescent="0.2">
      <c r="B398" s="155" t="s">
        <v>816</v>
      </c>
      <c r="C398" s="332" t="s">
        <v>1140</v>
      </c>
      <c r="D398" s="162" t="s">
        <v>1370</v>
      </c>
      <c r="E398" s="75" t="s">
        <v>1371</v>
      </c>
      <c r="F398" s="333">
        <v>2016730010019</v>
      </c>
      <c r="G398" s="334" t="s">
        <v>1372</v>
      </c>
      <c r="H398" s="335" t="s">
        <v>1381</v>
      </c>
      <c r="I398" s="70" t="s">
        <v>1382</v>
      </c>
      <c r="J398" s="231">
        <v>3000</v>
      </c>
      <c r="K398" s="155" t="s">
        <v>1375</v>
      </c>
      <c r="L398" s="231">
        <v>50000</v>
      </c>
      <c r="M398" s="231">
        <v>0</v>
      </c>
      <c r="N398" s="231">
        <v>50000</v>
      </c>
      <c r="O398" s="231">
        <v>0</v>
      </c>
      <c r="P398" s="231">
        <v>0</v>
      </c>
      <c r="Q398" s="231">
        <v>0</v>
      </c>
      <c r="R398" s="231">
        <v>0</v>
      </c>
      <c r="S398" s="231">
        <v>0</v>
      </c>
      <c r="T398" s="231">
        <v>0</v>
      </c>
      <c r="U398" s="231">
        <v>0</v>
      </c>
      <c r="V398" s="231">
        <v>0</v>
      </c>
      <c r="W398" s="231">
        <v>0</v>
      </c>
      <c r="X398" s="231">
        <v>0</v>
      </c>
      <c r="Y398" s="231">
        <v>0</v>
      </c>
      <c r="Z398" s="231">
        <v>0</v>
      </c>
      <c r="AA398" s="231">
        <v>0</v>
      </c>
      <c r="AB398" s="231">
        <v>0</v>
      </c>
      <c r="AC398" s="231">
        <v>0</v>
      </c>
      <c r="AD398" s="336" t="s">
        <v>896</v>
      </c>
      <c r="AE398" s="336" t="s">
        <v>1126</v>
      </c>
      <c r="AF398" s="336" t="s">
        <v>1376</v>
      </c>
      <c r="AG398" s="231">
        <v>46400</v>
      </c>
      <c r="AH398" s="231">
        <v>0</v>
      </c>
      <c r="AI398" s="231">
        <v>46400</v>
      </c>
      <c r="AJ398" s="231">
        <v>0</v>
      </c>
      <c r="AK398" s="231">
        <v>0</v>
      </c>
      <c r="AL398" s="231">
        <v>0</v>
      </c>
      <c r="AM398" s="231">
        <v>0</v>
      </c>
      <c r="AN398" s="231">
        <v>0</v>
      </c>
      <c r="AO398" s="231">
        <v>0</v>
      </c>
      <c r="AP398" s="231">
        <v>0</v>
      </c>
      <c r="AQ398" s="231">
        <v>0</v>
      </c>
      <c r="AR398" s="231">
        <v>0</v>
      </c>
      <c r="AS398" s="231">
        <v>0</v>
      </c>
      <c r="AT398" s="231">
        <v>0</v>
      </c>
      <c r="AU398" s="231">
        <v>0</v>
      </c>
      <c r="AV398" s="231">
        <v>0</v>
      </c>
      <c r="AW398" s="231">
        <v>0</v>
      </c>
      <c r="AX398" s="231">
        <v>0</v>
      </c>
    </row>
    <row r="399" spans="2:50" ht="90" x14ac:dyDescent="0.2">
      <c r="B399" s="155" t="s">
        <v>816</v>
      </c>
      <c r="C399" s="332" t="s">
        <v>889</v>
      </c>
      <c r="D399" s="162" t="s">
        <v>890</v>
      </c>
      <c r="E399" s="75" t="s">
        <v>891</v>
      </c>
      <c r="F399" s="333">
        <v>2016730010021</v>
      </c>
      <c r="G399" s="334" t="s">
        <v>892</v>
      </c>
      <c r="H399" s="335" t="s">
        <v>893</v>
      </c>
      <c r="I399" s="70" t="s">
        <v>894</v>
      </c>
      <c r="J399" s="231">
        <v>1</v>
      </c>
      <c r="K399" s="155" t="s">
        <v>895</v>
      </c>
      <c r="L399" s="231">
        <v>59400</v>
      </c>
      <c r="M399" s="231">
        <v>0</v>
      </c>
      <c r="N399" s="231">
        <v>59400</v>
      </c>
      <c r="O399" s="231">
        <v>0</v>
      </c>
      <c r="P399" s="231">
        <v>0</v>
      </c>
      <c r="Q399" s="231">
        <v>0</v>
      </c>
      <c r="R399" s="231">
        <v>0</v>
      </c>
      <c r="S399" s="231">
        <v>0</v>
      </c>
      <c r="T399" s="231">
        <v>0</v>
      </c>
      <c r="U399" s="231">
        <v>0</v>
      </c>
      <c r="V399" s="231">
        <v>0</v>
      </c>
      <c r="W399" s="231">
        <v>0</v>
      </c>
      <c r="X399" s="231">
        <v>0</v>
      </c>
      <c r="Y399" s="231">
        <v>0</v>
      </c>
      <c r="Z399" s="231">
        <v>0</v>
      </c>
      <c r="AA399" s="231">
        <v>0</v>
      </c>
      <c r="AB399" s="231">
        <v>0</v>
      </c>
      <c r="AC399" s="231">
        <v>0</v>
      </c>
      <c r="AD399" s="336" t="s">
        <v>896</v>
      </c>
      <c r="AE399" s="336" t="s">
        <v>897</v>
      </c>
      <c r="AF399" s="336" t="s">
        <v>898</v>
      </c>
      <c r="AG399" s="231">
        <v>59400</v>
      </c>
      <c r="AH399" s="231"/>
      <c r="AI399" s="231">
        <v>59400</v>
      </c>
      <c r="AJ399" s="231">
        <v>0</v>
      </c>
      <c r="AK399" s="231">
        <v>0</v>
      </c>
      <c r="AL399" s="231">
        <v>0</v>
      </c>
      <c r="AM399" s="231">
        <v>0</v>
      </c>
      <c r="AN399" s="231">
        <v>0</v>
      </c>
      <c r="AO399" s="231">
        <v>0</v>
      </c>
      <c r="AP399" s="231">
        <v>0</v>
      </c>
      <c r="AQ399" s="231">
        <v>0</v>
      </c>
      <c r="AR399" s="231">
        <v>0</v>
      </c>
      <c r="AS399" s="231">
        <v>0</v>
      </c>
      <c r="AT399" s="231">
        <v>0</v>
      </c>
      <c r="AU399" s="231">
        <v>0</v>
      </c>
      <c r="AV399" s="231">
        <v>0</v>
      </c>
      <c r="AW399" s="231">
        <v>0</v>
      </c>
      <c r="AX399" s="231">
        <v>0</v>
      </c>
    </row>
    <row r="400" spans="2:50" ht="105" x14ac:dyDescent="0.2">
      <c r="B400" s="155" t="s">
        <v>816</v>
      </c>
      <c r="C400" s="332" t="s">
        <v>889</v>
      </c>
      <c r="D400" s="162" t="s">
        <v>890</v>
      </c>
      <c r="E400" s="75" t="s">
        <v>891</v>
      </c>
      <c r="F400" s="333">
        <v>2016730010057</v>
      </c>
      <c r="G400" s="334" t="s">
        <v>899</v>
      </c>
      <c r="H400" s="335" t="s">
        <v>900</v>
      </c>
      <c r="I400" s="70" t="s">
        <v>901</v>
      </c>
      <c r="J400" s="231">
        <v>0.14000000000000001</v>
      </c>
      <c r="K400" s="155" t="s">
        <v>895</v>
      </c>
      <c r="L400" s="231">
        <v>333600</v>
      </c>
      <c r="M400" s="231">
        <v>0</v>
      </c>
      <c r="N400" s="231">
        <v>333600</v>
      </c>
      <c r="O400" s="231">
        <v>0</v>
      </c>
      <c r="P400" s="231">
        <v>0</v>
      </c>
      <c r="Q400" s="231">
        <v>0</v>
      </c>
      <c r="R400" s="231">
        <v>0</v>
      </c>
      <c r="S400" s="231">
        <v>0</v>
      </c>
      <c r="T400" s="231">
        <v>0</v>
      </c>
      <c r="U400" s="231">
        <v>0</v>
      </c>
      <c r="V400" s="231">
        <v>0</v>
      </c>
      <c r="W400" s="231">
        <v>0</v>
      </c>
      <c r="X400" s="231">
        <v>0</v>
      </c>
      <c r="Y400" s="231">
        <v>0</v>
      </c>
      <c r="Z400" s="231">
        <v>0</v>
      </c>
      <c r="AA400" s="231">
        <v>0</v>
      </c>
      <c r="AB400" s="231">
        <v>0</v>
      </c>
      <c r="AC400" s="231">
        <v>0</v>
      </c>
      <c r="AD400" s="336" t="s">
        <v>896</v>
      </c>
      <c r="AE400" s="336" t="s">
        <v>902</v>
      </c>
      <c r="AF400" s="336" t="s">
        <v>903</v>
      </c>
      <c r="AG400" s="231">
        <v>309200</v>
      </c>
      <c r="AH400" s="231"/>
      <c r="AI400" s="231">
        <v>309200</v>
      </c>
      <c r="AJ400" s="231">
        <v>0</v>
      </c>
      <c r="AK400" s="231">
        <v>0</v>
      </c>
      <c r="AL400" s="231">
        <v>0</v>
      </c>
      <c r="AM400" s="231">
        <v>0</v>
      </c>
      <c r="AN400" s="231">
        <v>0</v>
      </c>
      <c r="AO400" s="231">
        <v>0</v>
      </c>
      <c r="AP400" s="231">
        <v>0</v>
      </c>
      <c r="AQ400" s="231">
        <v>0</v>
      </c>
      <c r="AR400" s="231">
        <v>0</v>
      </c>
      <c r="AS400" s="231">
        <v>0</v>
      </c>
      <c r="AT400" s="231">
        <v>0</v>
      </c>
      <c r="AU400" s="231">
        <v>0</v>
      </c>
      <c r="AV400" s="231">
        <v>0</v>
      </c>
      <c r="AW400" s="231">
        <v>0</v>
      </c>
      <c r="AX400" s="231">
        <v>0</v>
      </c>
    </row>
    <row r="401" spans="2:50" ht="105" x14ac:dyDescent="0.2">
      <c r="B401" s="155" t="s">
        <v>816</v>
      </c>
      <c r="C401" s="332" t="s">
        <v>889</v>
      </c>
      <c r="D401" s="162" t="s">
        <v>904</v>
      </c>
      <c r="E401" s="75" t="s">
        <v>905</v>
      </c>
      <c r="F401" s="333">
        <v>2016730010112</v>
      </c>
      <c r="G401" s="334" t="s">
        <v>906</v>
      </c>
      <c r="H401" s="335" t="s">
        <v>907</v>
      </c>
      <c r="I401" s="70" t="s">
        <v>908</v>
      </c>
      <c r="J401" s="231">
        <v>1</v>
      </c>
      <c r="K401" s="155" t="s">
        <v>895</v>
      </c>
      <c r="L401" s="231">
        <v>0</v>
      </c>
      <c r="M401" s="231">
        <v>0</v>
      </c>
      <c r="N401" s="231">
        <v>0</v>
      </c>
      <c r="O401" s="231">
        <v>0</v>
      </c>
      <c r="P401" s="231">
        <v>0</v>
      </c>
      <c r="Q401" s="231">
        <v>0</v>
      </c>
      <c r="R401" s="231">
        <v>0</v>
      </c>
      <c r="S401" s="231">
        <v>0</v>
      </c>
      <c r="T401" s="231">
        <v>0</v>
      </c>
      <c r="U401" s="231">
        <v>0</v>
      </c>
      <c r="V401" s="231">
        <v>0</v>
      </c>
      <c r="W401" s="231">
        <v>0</v>
      </c>
      <c r="X401" s="231">
        <v>0</v>
      </c>
      <c r="Y401" s="231">
        <v>0</v>
      </c>
      <c r="Z401" s="231">
        <v>0</v>
      </c>
      <c r="AA401" s="231">
        <v>0</v>
      </c>
      <c r="AB401" s="231">
        <v>0</v>
      </c>
      <c r="AC401" s="231">
        <v>0</v>
      </c>
      <c r="AD401" s="336" t="s">
        <v>896</v>
      </c>
      <c r="AE401" s="336" t="s">
        <v>902</v>
      </c>
      <c r="AF401" s="336" t="s">
        <v>909</v>
      </c>
      <c r="AG401" s="231">
        <v>0</v>
      </c>
      <c r="AH401" s="231"/>
      <c r="AI401" s="231">
        <v>0</v>
      </c>
      <c r="AJ401" s="231">
        <v>0</v>
      </c>
      <c r="AK401" s="231">
        <v>0</v>
      </c>
      <c r="AL401" s="231">
        <v>0</v>
      </c>
      <c r="AM401" s="231">
        <v>0</v>
      </c>
      <c r="AN401" s="231">
        <v>0</v>
      </c>
      <c r="AO401" s="231">
        <v>0</v>
      </c>
      <c r="AP401" s="231">
        <v>0</v>
      </c>
      <c r="AQ401" s="231">
        <v>0</v>
      </c>
      <c r="AR401" s="231">
        <v>0</v>
      </c>
      <c r="AS401" s="231">
        <v>0</v>
      </c>
      <c r="AT401" s="231">
        <v>0</v>
      </c>
      <c r="AU401" s="231">
        <v>0</v>
      </c>
      <c r="AV401" s="231">
        <v>0</v>
      </c>
      <c r="AW401" s="231">
        <v>0</v>
      </c>
      <c r="AX401" s="231">
        <v>0</v>
      </c>
    </row>
    <row r="402" spans="2:50" ht="105" x14ac:dyDescent="0.2">
      <c r="B402" s="155" t="s">
        <v>816</v>
      </c>
      <c r="C402" s="332" t="s">
        <v>889</v>
      </c>
      <c r="D402" s="162" t="s">
        <v>904</v>
      </c>
      <c r="E402" s="75" t="s">
        <v>905</v>
      </c>
      <c r="F402" s="333">
        <v>2016730010112</v>
      </c>
      <c r="G402" s="334" t="s">
        <v>906</v>
      </c>
      <c r="H402" s="335" t="s">
        <v>910</v>
      </c>
      <c r="I402" s="70" t="s">
        <v>911</v>
      </c>
      <c r="J402" s="231">
        <v>1</v>
      </c>
      <c r="K402" s="155" t="s">
        <v>895</v>
      </c>
      <c r="L402" s="231">
        <v>0</v>
      </c>
      <c r="M402" s="231">
        <v>0</v>
      </c>
      <c r="N402" s="231">
        <v>0</v>
      </c>
      <c r="O402" s="231">
        <v>0</v>
      </c>
      <c r="P402" s="231">
        <v>0</v>
      </c>
      <c r="Q402" s="231">
        <v>0</v>
      </c>
      <c r="R402" s="231">
        <v>0</v>
      </c>
      <c r="S402" s="231">
        <v>0</v>
      </c>
      <c r="T402" s="231">
        <v>0</v>
      </c>
      <c r="U402" s="231">
        <v>0</v>
      </c>
      <c r="V402" s="231">
        <v>0</v>
      </c>
      <c r="W402" s="231">
        <v>0</v>
      </c>
      <c r="X402" s="231">
        <v>0</v>
      </c>
      <c r="Y402" s="231">
        <v>0</v>
      </c>
      <c r="Z402" s="231">
        <v>0</v>
      </c>
      <c r="AA402" s="231">
        <v>0</v>
      </c>
      <c r="AB402" s="231">
        <v>0</v>
      </c>
      <c r="AC402" s="231">
        <v>0</v>
      </c>
      <c r="AD402" s="336" t="s">
        <v>896</v>
      </c>
      <c r="AE402" s="336" t="s">
        <v>902</v>
      </c>
      <c r="AF402" s="336" t="s">
        <v>909</v>
      </c>
      <c r="AG402" s="231">
        <v>0</v>
      </c>
      <c r="AH402" s="231"/>
      <c r="AI402" s="231">
        <v>0</v>
      </c>
      <c r="AJ402" s="231">
        <v>0</v>
      </c>
      <c r="AK402" s="231">
        <v>0</v>
      </c>
      <c r="AL402" s="231">
        <v>0</v>
      </c>
      <c r="AM402" s="231">
        <v>0</v>
      </c>
      <c r="AN402" s="231">
        <v>0</v>
      </c>
      <c r="AO402" s="231">
        <v>0</v>
      </c>
      <c r="AP402" s="231">
        <v>0</v>
      </c>
      <c r="AQ402" s="231">
        <v>0</v>
      </c>
      <c r="AR402" s="231">
        <v>0</v>
      </c>
      <c r="AS402" s="231">
        <v>0</v>
      </c>
      <c r="AT402" s="231">
        <v>0</v>
      </c>
      <c r="AU402" s="231">
        <v>0</v>
      </c>
      <c r="AV402" s="231">
        <v>0</v>
      </c>
      <c r="AW402" s="231">
        <v>0</v>
      </c>
      <c r="AX402" s="231">
        <v>0</v>
      </c>
    </row>
    <row r="403" spans="2:50" ht="105" x14ac:dyDescent="0.2">
      <c r="B403" s="155" t="s">
        <v>816</v>
      </c>
      <c r="C403" s="332" t="s">
        <v>889</v>
      </c>
      <c r="D403" s="162" t="s">
        <v>904</v>
      </c>
      <c r="E403" s="75" t="s">
        <v>905</v>
      </c>
      <c r="F403" s="333">
        <v>2016730010112</v>
      </c>
      <c r="G403" s="334" t="s">
        <v>906</v>
      </c>
      <c r="H403" s="335" t="s">
        <v>912</v>
      </c>
      <c r="I403" s="70" t="s">
        <v>913</v>
      </c>
      <c r="J403" s="231">
        <v>1</v>
      </c>
      <c r="K403" s="155" t="s">
        <v>895</v>
      </c>
      <c r="L403" s="231">
        <v>0</v>
      </c>
      <c r="M403" s="231">
        <v>0</v>
      </c>
      <c r="N403" s="231">
        <v>0</v>
      </c>
      <c r="O403" s="231">
        <v>0</v>
      </c>
      <c r="P403" s="231">
        <v>0</v>
      </c>
      <c r="Q403" s="231">
        <v>0</v>
      </c>
      <c r="R403" s="231">
        <v>0</v>
      </c>
      <c r="S403" s="231">
        <v>0</v>
      </c>
      <c r="T403" s="231">
        <v>0</v>
      </c>
      <c r="U403" s="231">
        <v>0</v>
      </c>
      <c r="V403" s="231">
        <v>0</v>
      </c>
      <c r="W403" s="231">
        <v>0</v>
      </c>
      <c r="X403" s="231">
        <v>0</v>
      </c>
      <c r="Y403" s="231">
        <v>0</v>
      </c>
      <c r="Z403" s="231">
        <v>0</v>
      </c>
      <c r="AA403" s="231">
        <v>0</v>
      </c>
      <c r="AB403" s="231">
        <v>0</v>
      </c>
      <c r="AC403" s="231">
        <v>0</v>
      </c>
      <c r="AD403" s="336" t="s">
        <v>896</v>
      </c>
      <c r="AE403" s="336" t="s">
        <v>902</v>
      </c>
      <c r="AF403" s="336" t="s">
        <v>909</v>
      </c>
      <c r="AG403" s="231">
        <v>0</v>
      </c>
      <c r="AH403" s="231"/>
      <c r="AI403" s="231">
        <v>0</v>
      </c>
      <c r="AJ403" s="231">
        <v>0</v>
      </c>
      <c r="AK403" s="231">
        <v>0</v>
      </c>
      <c r="AL403" s="231">
        <v>0</v>
      </c>
      <c r="AM403" s="231">
        <v>0</v>
      </c>
      <c r="AN403" s="231">
        <v>0</v>
      </c>
      <c r="AO403" s="231">
        <v>0</v>
      </c>
      <c r="AP403" s="231">
        <v>0</v>
      </c>
      <c r="AQ403" s="231">
        <v>0</v>
      </c>
      <c r="AR403" s="231">
        <v>0</v>
      </c>
      <c r="AS403" s="231">
        <v>0</v>
      </c>
      <c r="AT403" s="231">
        <v>0</v>
      </c>
      <c r="AU403" s="231">
        <v>0</v>
      </c>
      <c r="AV403" s="231">
        <v>0</v>
      </c>
      <c r="AW403" s="231">
        <v>0</v>
      </c>
      <c r="AX403" s="231">
        <v>0</v>
      </c>
    </row>
    <row r="404" spans="2:50" ht="105" x14ac:dyDescent="0.2">
      <c r="B404" s="155" t="s">
        <v>816</v>
      </c>
      <c r="C404" s="332" t="s">
        <v>889</v>
      </c>
      <c r="D404" s="162" t="s">
        <v>904</v>
      </c>
      <c r="E404" s="75" t="s">
        <v>905</v>
      </c>
      <c r="F404" s="333">
        <v>2016730010056</v>
      </c>
      <c r="G404" s="334" t="s">
        <v>914</v>
      </c>
      <c r="H404" s="335" t="s">
        <v>915</v>
      </c>
      <c r="I404" s="70" t="s">
        <v>916</v>
      </c>
      <c r="J404" s="231">
        <v>1</v>
      </c>
      <c r="K404" s="155" t="s">
        <v>895</v>
      </c>
      <c r="L404" s="231">
        <v>0</v>
      </c>
      <c r="M404" s="231">
        <v>0</v>
      </c>
      <c r="N404" s="231">
        <v>0</v>
      </c>
      <c r="O404" s="231">
        <v>0</v>
      </c>
      <c r="P404" s="231">
        <v>0</v>
      </c>
      <c r="Q404" s="231">
        <v>0</v>
      </c>
      <c r="R404" s="231">
        <v>0</v>
      </c>
      <c r="S404" s="231">
        <v>0</v>
      </c>
      <c r="T404" s="231">
        <v>0</v>
      </c>
      <c r="U404" s="231">
        <v>0</v>
      </c>
      <c r="V404" s="231">
        <v>0</v>
      </c>
      <c r="W404" s="231">
        <v>0</v>
      </c>
      <c r="X404" s="231">
        <v>0</v>
      </c>
      <c r="Y404" s="231">
        <v>0</v>
      </c>
      <c r="Z404" s="231">
        <v>0</v>
      </c>
      <c r="AA404" s="231">
        <v>0</v>
      </c>
      <c r="AB404" s="231">
        <v>0</v>
      </c>
      <c r="AC404" s="231">
        <v>0</v>
      </c>
      <c r="AD404" s="336" t="s">
        <v>896</v>
      </c>
      <c r="AE404" s="336" t="s">
        <v>902</v>
      </c>
      <c r="AF404" s="336" t="s">
        <v>903</v>
      </c>
      <c r="AG404" s="231">
        <v>0</v>
      </c>
      <c r="AH404" s="231"/>
      <c r="AI404" s="231">
        <v>0</v>
      </c>
      <c r="AJ404" s="231">
        <v>0</v>
      </c>
      <c r="AK404" s="231">
        <v>0</v>
      </c>
      <c r="AL404" s="231">
        <v>0</v>
      </c>
      <c r="AM404" s="231">
        <v>0</v>
      </c>
      <c r="AN404" s="231">
        <v>0</v>
      </c>
      <c r="AO404" s="231">
        <v>0</v>
      </c>
      <c r="AP404" s="231">
        <v>0</v>
      </c>
      <c r="AQ404" s="231">
        <v>0</v>
      </c>
      <c r="AR404" s="231">
        <v>0</v>
      </c>
      <c r="AS404" s="231">
        <v>0</v>
      </c>
      <c r="AT404" s="231">
        <v>0</v>
      </c>
      <c r="AU404" s="231">
        <v>0</v>
      </c>
      <c r="AV404" s="231">
        <v>0</v>
      </c>
      <c r="AW404" s="231">
        <v>0</v>
      </c>
      <c r="AX404" s="231">
        <v>0</v>
      </c>
    </row>
    <row r="405" spans="2:50" ht="105" x14ac:dyDescent="0.2">
      <c r="B405" s="155" t="s">
        <v>816</v>
      </c>
      <c r="C405" s="332" t="s">
        <v>889</v>
      </c>
      <c r="D405" s="162" t="s">
        <v>904</v>
      </c>
      <c r="E405" s="75" t="s">
        <v>905</v>
      </c>
      <c r="F405" s="333">
        <v>2016730010056</v>
      </c>
      <c r="G405" s="334" t="s">
        <v>914</v>
      </c>
      <c r="H405" s="335" t="s">
        <v>917</v>
      </c>
      <c r="I405" s="70" t="s">
        <v>918</v>
      </c>
      <c r="J405" s="231">
        <v>1</v>
      </c>
      <c r="K405" s="155" t="s">
        <v>895</v>
      </c>
      <c r="L405" s="231">
        <v>535700</v>
      </c>
      <c r="M405" s="231">
        <v>0</v>
      </c>
      <c r="N405" s="231">
        <v>535700</v>
      </c>
      <c r="O405" s="231">
        <v>0</v>
      </c>
      <c r="P405" s="231">
        <v>0</v>
      </c>
      <c r="Q405" s="231">
        <v>0</v>
      </c>
      <c r="R405" s="231">
        <v>0</v>
      </c>
      <c r="S405" s="231">
        <v>0</v>
      </c>
      <c r="T405" s="231">
        <v>0</v>
      </c>
      <c r="U405" s="231">
        <v>0</v>
      </c>
      <c r="V405" s="231">
        <v>0</v>
      </c>
      <c r="W405" s="231">
        <v>0</v>
      </c>
      <c r="X405" s="231">
        <v>0</v>
      </c>
      <c r="Y405" s="231">
        <v>0</v>
      </c>
      <c r="Z405" s="231">
        <v>0</v>
      </c>
      <c r="AA405" s="231">
        <v>0</v>
      </c>
      <c r="AB405" s="231">
        <v>0</v>
      </c>
      <c r="AC405" s="231">
        <v>0</v>
      </c>
      <c r="AD405" s="336" t="s">
        <v>896</v>
      </c>
      <c r="AE405" s="336" t="s">
        <v>902</v>
      </c>
      <c r="AF405" s="336" t="s">
        <v>903</v>
      </c>
      <c r="AG405" s="231">
        <v>535689</v>
      </c>
      <c r="AH405" s="231"/>
      <c r="AI405" s="231">
        <v>535689</v>
      </c>
      <c r="AJ405" s="231">
        <v>0</v>
      </c>
      <c r="AK405" s="231">
        <v>0</v>
      </c>
      <c r="AL405" s="231">
        <v>0</v>
      </c>
      <c r="AM405" s="231">
        <v>0</v>
      </c>
      <c r="AN405" s="231">
        <v>0</v>
      </c>
      <c r="AO405" s="231">
        <v>0</v>
      </c>
      <c r="AP405" s="231">
        <v>0</v>
      </c>
      <c r="AQ405" s="231">
        <v>0</v>
      </c>
      <c r="AR405" s="231">
        <v>0</v>
      </c>
      <c r="AS405" s="231">
        <v>0</v>
      </c>
      <c r="AT405" s="231">
        <v>0</v>
      </c>
      <c r="AU405" s="231">
        <v>0</v>
      </c>
      <c r="AV405" s="231">
        <v>0</v>
      </c>
      <c r="AW405" s="231">
        <v>0</v>
      </c>
      <c r="AX405" s="231">
        <v>0</v>
      </c>
    </row>
    <row r="406" spans="2:50" ht="60" x14ac:dyDescent="0.2">
      <c r="B406" s="155" t="s">
        <v>816</v>
      </c>
      <c r="C406" s="332" t="s">
        <v>889</v>
      </c>
      <c r="D406" s="162" t="s">
        <v>890</v>
      </c>
      <c r="E406" s="75" t="s">
        <v>891</v>
      </c>
      <c r="F406" s="333">
        <v>2016730010033</v>
      </c>
      <c r="G406" s="334" t="s">
        <v>1079</v>
      </c>
      <c r="H406" s="335" t="s">
        <v>1615</v>
      </c>
      <c r="I406" s="70" t="s">
        <v>1080</v>
      </c>
      <c r="J406" s="231">
        <v>5</v>
      </c>
      <c r="K406" s="155" t="s">
        <v>895</v>
      </c>
      <c r="L406" s="231">
        <v>50000</v>
      </c>
      <c r="M406" s="231">
        <v>0</v>
      </c>
      <c r="N406" s="231">
        <v>50000</v>
      </c>
      <c r="O406" s="231">
        <v>0</v>
      </c>
      <c r="P406" s="231">
        <v>0</v>
      </c>
      <c r="Q406" s="231">
        <v>0</v>
      </c>
      <c r="R406" s="231">
        <v>0</v>
      </c>
      <c r="S406" s="231">
        <v>0</v>
      </c>
      <c r="T406" s="231">
        <v>0</v>
      </c>
      <c r="U406" s="231">
        <v>0</v>
      </c>
      <c r="V406" s="231">
        <v>0</v>
      </c>
      <c r="W406" s="231">
        <v>0</v>
      </c>
      <c r="X406" s="231"/>
      <c r="Y406" s="231"/>
      <c r="Z406" s="231">
        <v>0</v>
      </c>
      <c r="AA406" s="231">
        <v>0</v>
      </c>
      <c r="AB406" s="231">
        <v>0</v>
      </c>
      <c r="AC406" s="231">
        <v>0</v>
      </c>
      <c r="AD406" s="336" t="s">
        <v>896</v>
      </c>
      <c r="AE406" s="336" t="s">
        <v>1081</v>
      </c>
      <c r="AF406" s="336" t="s">
        <v>1082</v>
      </c>
      <c r="AG406" s="231">
        <v>0</v>
      </c>
      <c r="AH406" s="231">
        <v>0</v>
      </c>
      <c r="AI406" s="231">
        <f>AG406</f>
        <v>0</v>
      </c>
      <c r="AJ406" s="231">
        <v>0</v>
      </c>
      <c r="AK406" s="231">
        <v>0</v>
      </c>
      <c r="AL406" s="231">
        <v>0</v>
      </c>
      <c r="AM406" s="231">
        <v>0</v>
      </c>
      <c r="AN406" s="231">
        <v>0</v>
      </c>
      <c r="AO406" s="231">
        <v>0</v>
      </c>
      <c r="AP406" s="231">
        <v>0</v>
      </c>
      <c r="AQ406" s="231">
        <v>0</v>
      </c>
      <c r="AR406" s="231">
        <v>0</v>
      </c>
      <c r="AS406" s="231">
        <v>0</v>
      </c>
      <c r="AT406" s="231">
        <v>0</v>
      </c>
      <c r="AU406" s="231">
        <v>0</v>
      </c>
      <c r="AV406" s="231">
        <v>0</v>
      </c>
      <c r="AW406" s="231">
        <v>0</v>
      </c>
      <c r="AX406" s="231">
        <v>0</v>
      </c>
    </row>
    <row r="407" spans="2:50" ht="60" x14ac:dyDescent="0.2">
      <c r="B407" s="155" t="s">
        <v>816</v>
      </c>
      <c r="C407" s="332" t="s">
        <v>889</v>
      </c>
      <c r="D407" s="162" t="s">
        <v>904</v>
      </c>
      <c r="E407" s="75" t="s">
        <v>1010</v>
      </c>
      <c r="F407" s="333">
        <v>2016730010033</v>
      </c>
      <c r="G407" s="334" t="s">
        <v>1079</v>
      </c>
      <c r="H407" s="335" t="s">
        <v>1616</v>
      </c>
      <c r="I407" s="70" t="s">
        <v>1083</v>
      </c>
      <c r="J407" s="231">
        <v>1</v>
      </c>
      <c r="K407" s="155" t="s">
        <v>895</v>
      </c>
      <c r="L407" s="231">
        <v>50000</v>
      </c>
      <c r="M407" s="231">
        <v>0</v>
      </c>
      <c r="N407" s="231">
        <v>50000</v>
      </c>
      <c r="O407" s="231">
        <v>0</v>
      </c>
      <c r="P407" s="231">
        <v>0</v>
      </c>
      <c r="Q407" s="231">
        <v>0</v>
      </c>
      <c r="R407" s="231">
        <v>0</v>
      </c>
      <c r="S407" s="231">
        <v>0</v>
      </c>
      <c r="T407" s="231">
        <v>0</v>
      </c>
      <c r="U407" s="231">
        <v>0</v>
      </c>
      <c r="V407" s="231">
        <v>0</v>
      </c>
      <c r="W407" s="231">
        <v>0</v>
      </c>
      <c r="X407" s="231"/>
      <c r="Y407" s="231"/>
      <c r="Z407" s="231">
        <v>0</v>
      </c>
      <c r="AA407" s="231">
        <v>0</v>
      </c>
      <c r="AB407" s="231">
        <v>0</v>
      </c>
      <c r="AC407" s="231">
        <v>0</v>
      </c>
      <c r="AD407" s="336" t="s">
        <v>896</v>
      </c>
      <c r="AE407" s="336" t="s">
        <v>1081</v>
      </c>
      <c r="AF407" s="336" t="s">
        <v>1082</v>
      </c>
      <c r="AG407" s="231">
        <v>0</v>
      </c>
      <c r="AH407" s="231">
        <v>0</v>
      </c>
      <c r="AI407" s="231">
        <f t="shared" ref="AI407:AI433" si="9">AG407</f>
        <v>0</v>
      </c>
      <c r="AJ407" s="231">
        <v>0</v>
      </c>
      <c r="AK407" s="231">
        <v>0</v>
      </c>
      <c r="AL407" s="231">
        <v>0</v>
      </c>
      <c r="AM407" s="231">
        <v>0</v>
      </c>
      <c r="AN407" s="231">
        <v>0</v>
      </c>
      <c r="AO407" s="231">
        <v>0</v>
      </c>
      <c r="AP407" s="231">
        <v>0</v>
      </c>
      <c r="AQ407" s="231">
        <v>0</v>
      </c>
      <c r="AR407" s="231">
        <v>0</v>
      </c>
      <c r="AS407" s="231">
        <v>0</v>
      </c>
      <c r="AT407" s="231">
        <v>0</v>
      </c>
      <c r="AU407" s="231">
        <v>0</v>
      </c>
      <c r="AV407" s="231">
        <v>0</v>
      </c>
      <c r="AW407" s="231">
        <v>0</v>
      </c>
      <c r="AX407" s="231">
        <v>0</v>
      </c>
    </row>
    <row r="408" spans="2:50" ht="60" x14ac:dyDescent="0.2">
      <c r="B408" s="155" t="s">
        <v>816</v>
      </c>
      <c r="C408" s="332" t="s">
        <v>889</v>
      </c>
      <c r="D408" s="162" t="s">
        <v>904</v>
      </c>
      <c r="E408" s="75" t="s">
        <v>905</v>
      </c>
      <c r="F408" s="333">
        <v>2016730010033</v>
      </c>
      <c r="G408" s="334" t="s">
        <v>1079</v>
      </c>
      <c r="H408" s="335" t="s">
        <v>1617</v>
      </c>
      <c r="I408" s="70" t="s">
        <v>1084</v>
      </c>
      <c r="J408" s="231">
        <v>0.1</v>
      </c>
      <c r="K408" s="155" t="s">
        <v>895</v>
      </c>
      <c r="L408" s="231">
        <v>150000</v>
      </c>
      <c r="M408" s="231">
        <v>0</v>
      </c>
      <c r="N408" s="231">
        <v>150000</v>
      </c>
      <c r="O408" s="231">
        <v>0</v>
      </c>
      <c r="P408" s="231">
        <v>0</v>
      </c>
      <c r="Q408" s="231">
        <v>0</v>
      </c>
      <c r="R408" s="231">
        <v>0</v>
      </c>
      <c r="S408" s="231">
        <v>0</v>
      </c>
      <c r="T408" s="231">
        <v>0</v>
      </c>
      <c r="U408" s="231">
        <v>0</v>
      </c>
      <c r="V408" s="231">
        <v>0</v>
      </c>
      <c r="W408" s="231">
        <v>0</v>
      </c>
      <c r="X408" s="231"/>
      <c r="Y408" s="231"/>
      <c r="Z408" s="231">
        <v>0</v>
      </c>
      <c r="AA408" s="231">
        <v>0</v>
      </c>
      <c r="AB408" s="231">
        <v>0</v>
      </c>
      <c r="AC408" s="231">
        <v>0</v>
      </c>
      <c r="AD408" s="336" t="s">
        <v>896</v>
      </c>
      <c r="AE408" s="336" t="s">
        <v>1081</v>
      </c>
      <c r="AF408" s="336" t="s">
        <v>1082</v>
      </c>
      <c r="AG408" s="231">
        <v>6061</v>
      </c>
      <c r="AH408" s="231">
        <v>0</v>
      </c>
      <c r="AI408" s="231">
        <f t="shared" si="9"/>
        <v>6061</v>
      </c>
      <c r="AJ408" s="231">
        <v>0</v>
      </c>
      <c r="AK408" s="231">
        <v>0</v>
      </c>
      <c r="AL408" s="231">
        <v>0</v>
      </c>
      <c r="AM408" s="231">
        <v>0</v>
      </c>
      <c r="AN408" s="231">
        <v>0</v>
      </c>
      <c r="AO408" s="231">
        <v>0</v>
      </c>
      <c r="AP408" s="231">
        <v>0</v>
      </c>
      <c r="AQ408" s="231">
        <v>0</v>
      </c>
      <c r="AR408" s="231">
        <v>0</v>
      </c>
      <c r="AS408" s="231">
        <v>0</v>
      </c>
      <c r="AT408" s="231">
        <v>0</v>
      </c>
      <c r="AU408" s="231">
        <v>0</v>
      </c>
      <c r="AV408" s="231">
        <v>0</v>
      </c>
      <c r="AW408" s="231">
        <v>0</v>
      </c>
      <c r="AX408" s="231">
        <v>0</v>
      </c>
    </row>
    <row r="409" spans="2:50" ht="63.75" x14ac:dyDescent="0.2">
      <c r="B409" s="155" t="s">
        <v>816</v>
      </c>
      <c r="C409" s="332" t="s">
        <v>889</v>
      </c>
      <c r="D409" s="162" t="s">
        <v>904</v>
      </c>
      <c r="E409" s="75" t="s">
        <v>905</v>
      </c>
      <c r="F409" s="333">
        <v>2016730010033</v>
      </c>
      <c r="G409" s="334" t="s">
        <v>1079</v>
      </c>
      <c r="H409" s="335" t="s">
        <v>1618</v>
      </c>
      <c r="I409" s="70" t="s">
        <v>1085</v>
      </c>
      <c r="J409" s="231">
        <v>1</v>
      </c>
      <c r="K409" s="155" t="s">
        <v>895</v>
      </c>
      <c r="L409" s="231">
        <v>60000</v>
      </c>
      <c r="M409" s="231">
        <v>0</v>
      </c>
      <c r="N409" s="231">
        <v>60000</v>
      </c>
      <c r="O409" s="231">
        <v>0</v>
      </c>
      <c r="P409" s="231">
        <v>0</v>
      </c>
      <c r="Q409" s="231">
        <v>0</v>
      </c>
      <c r="R409" s="231">
        <v>0</v>
      </c>
      <c r="S409" s="231">
        <v>0</v>
      </c>
      <c r="T409" s="231">
        <v>0</v>
      </c>
      <c r="U409" s="231">
        <v>0</v>
      </c>
      <c r="V409" s="231">
        <v>0</v>
      </c>
      <c r="W409" s="231">
        <v>0</v>
      </c>
      <c r="X409" s="231"/>
      <c r="Y409" s="231"/>
      <c r="Z409" s="231">
        <v>0</v>
      </c>
      <c r="AA409" s="231">
        <v>0</v>
      </c>
      <c r="AB409" s="231">
        <v>0</v>
      </c>
      <c r="AC409" s="231">
        <v>0</v>
      </c>
      <c r="AD409" s="336" t="s">
        <v>896</v>
      </c>
      <c r="AE409" s="336" t="s">
        <v>1081</v>
      </c>
      <c r="AF409" s="336" t="s">
        <v>1082</v>
      </c>
      <c r="AG409" s="231">
        <v>74933</v>
      </c>
      <c r="AH409" s="231">
        <v>0</v>
      </c>
      <c r="AI409" s="231">
        <f t="shared" si="9"/>
        <v>74933</v>
      </c>
      <c r="AJ409" s="231">
        <v>0</v>
      </c>
      <c r="AK409" s="231">
        <v>0</v>
      </c>
      <c r="AL409" s="231">
        <v>0</v>
      </c>
      <c r="AM409" s="231">
        <v>0</v>
      </c>
      <c r="AN409" s="231">
        <v>0</v>
      </c>
      <c r="AO409" s="231">
        <v>0</v>
      </c>
      <c r="AP409" s="231">
        <v>0</v>
      </c>
      <c r="AQ409" s="231">
        <v>0</v>
      </c>
      <c r="AR409" s="231">
        <v>0</v>
      </c>
      <c r="AS409" s="231">
        <v>0</v>
      </c>
      <c r="AT409" s="231">
        <v>0</v>
      </c>
      <c r="AU409" s="231">
        <v>0</v>
      </c>
      <c r="AV409" s="231">
        <v>0</v>
      </c>
      <c r="AW409" s="231">
        <v>0</v>
      </c>
      <c r="AX409" s="231">
        <v>0</v>
      </c>
    </row>
    <row r="410" spans="2:50" ht="102" x14ac:dyDescent="0.2">
      <c r="B410" s="155" t="s">
        <v>816</v>
      </c>
      <c r="C410" s="332" t="s">
        <v>889</v>
      </c>
      <c r="D410" s="162" t="s">
        <v>904</v>
      </c>
      <c r="E410" s="75" t="s">
        <v>905</v>
      </c>
      <c r="F410" s="333">
        <v>2016730010033</v>
      </c>
      <c r="G410" s="334" t="s">
        <v>1079</v>
      </c>
      <c r="H410" s="335" t="s">
        <v>1619</v>
      </c>
      <c r="I410" s="70" t="s">
        <v>1086</v>
      </c>
      <c r="J410" s="231">
        <v>7.0000000000000007E-2</v>
      </c>
      <c r="K410" s="155" t="s">
        <v>895</v>
      </c>
      <c r="L410" s="231">
        <v>40000</v>
      </c>
      <c r="M410" s="231">
        <v>0</v>
      </c>
      <c r="N410" s="231">
        <v>40000</v>
      </c>
      <c r="O410" s="231">
        <v>0</v>
      </c>
      <c r="P410" s="231">
        <v>0</v>
      </c>
      <c r="Q410" s="231">
        <v>0</v>
      </c>
      <c r="R410" s="231">
        <v>0</v>
      </c>
      <c r="S410" s="231">
        <v>0</v>
      </c>
      <c r="T410" s="231">
        <v>0</v>
      </c>
      <c r="U410" s="231">
        <v>0</v>
      </c>
      <c r="V410" s="231">
        <v>0</v>
      </c>
      <c r="W410" s="231">
        <v>0</v>
      </c>
      <c r="X410" s="231"/>
      <c r="Y410" s="231"/>
      <c r="Z410" s="231">
        <v>0</v>
      </c>
      <c r="AA410" s="231">
        <v>0</v>
      </c>
      <c r="AB410" s="231">
        <v>0</v>
      </c>
      <c r="AC410" s="231">
        <v>0</v>
      </c>
      <c r="AD410" s="336" t="s">
        <v>896</v>
      </c>
      <c r="AE410" s="336" t="s">
        <v>1081</v>
      </c>
      <c r="AF410" s="336" t="s">
        <v>1082</v>
      </c>
      <c r="AG410" s="231">
        <v>0</v>
      </c>
      <c r="AH410" s="231">
        <v>0</v>
      </c>
      <c r="AI410" s="231">
        <f t="shared" si="9"/>
        <v>0</v>
      </c>
      <c r="AJ410" s="231">
        <v>0</v>
      </c>
      <c r="AK410" s="231">
        <v>0</v>
      </c>
      <c r="AL410" s="231">
        <v>0</v>
      </c>
      <c r="AM410" s="231">
        <v>0</v>
      </c>
      <c r="AN410" s="231">
        <v>0</v>
      </c>
      <c r="AO410" s="231">
        <v>0</v>
      </c>
      <c r="AP410" s="231">
        <v>0</v>
      </c>
      <c r="AQ410" s="231">
        <v>0</v>
      </c>
      <c r="AR410" s="231">
        <v>0</v>
      </c>
      <c r="AS410" s="231">
        <v>0</v>
      </c>
      <c r="AT410" s="231">
        <v>0</v>
      </c>
      <c r="AU410" s="231">
        <v>0</v>
      </c>
      <c r="AV410" s="231">
        <v>0</v>
      </c>
      <c r="AW410" s="231">
        <v>0</v>
      </c>
      <c r="AX410" s="231">
        <v>0</v>
      </c>
    </row>
    <row r="411" spans="2:50" ht="114.75" x14ac:dyDescent="0.2">
      <c r="B411" s="155" t="s">
        <v>830</v>
      </c>
      <c r="C411" s="332" t="s">
        <v>1087</v>
      </c>
      <c r="D411" s="162" t="s">
        <v>1088</v>
      </c>
      <c r="E411" s="75" t="s">
        <v>1089</v>
      </c>
      <c r="F411" s="333">
        <v>2016730010032</v>
      </c>
      <c r="G411" s="334" t="s">
        <v>1090</v>
      </c>
      <c r="H411" s="335" t="s">
        <v>1620</v>
      </c>
      <c r="I411" s="70" t="s">
        <v>1091</v>
      </c>
      <c r="J411" s="231">
        <v>1500</v>
      </c>
      <c r="K411" s="155" t="s">
        <v>1092</v>
      </c>
      <c r="L411" s="231">
        <v>2000</v>
      </c>
      <c r="M411" s="231">
        <v>0</v>
      </c>
      <c r="N411" s="231">
        <v>2000</v>
      </c>
      <c r="O411" s="231">
        <v>0</v>
      </c>
      <c r="P411" s="231">
        <v>0</v>
      </c>
      <c r="Q411" s="231">
        <v>0</v>
      </c>
      <c r="R411" s="231">
        <v>0</v>
      </c>
      <c r="S411" s="231">
        <v>0</v>
      </c>
      <c r="T411" s="231">
        <v>0</v>
      </c>
      <c r="U411" s="231">
        <v>0</v>
      </c>
      <c r="V411" s="231">
        <v>0</v>
      </c>
      <c r="W411" s="231">
        <v>0</v>
      </c>
      <c r="X411" s="231"/>
      <c r="Y411" s="231"/>
      <c r="Z411" s="231">
        <v>0</v>
      </c>
      <c r="AA411" s="231">
        <v>0</v>
      </c>
      <c r="AB411" s="231">
        <v>0</v>
      </c>
      <c r="AC411" s="231">
        <v>0</v>
      </c>
      <c r="AD411" s="336" t="s">
        <v>896</v>
      </c>
      <c r="AE411" s="336" t="s">
        <v>1081</v>
      </c>
      <c r="AF411" s="336" t="s">
        <v>1082</v>
      </c>
      <c r="AG411" s="231">
        <v>0</v>
      </c>
      <c r="AH411" s="231">
        <v>0</v>
      </c>
      <c r="AI411" s="231">
        <f t="shared" si="9"/>
        <v>0</v>
      </c>
      <c r="AJ411" s="231">
        <v>0</v>
      </c>
      <c r="AK411" s="231">
        <v>0</v>
      </c>
      <c r="AL411" s="231">
        <v>0</v>
      </c>
      <c r="AM411" s="231">
        <v>0</v>
      </c>
      <c r="AN411" s="231">
        <v>0</v>
      </c>
      <c r="AO411" s="231">
        <v>0</v>
      </c>
      <c r="AP411" s="231">
        <v>0</v>
      </c>
      <c r="AQ411" s="231">
        <v>0</v>
      </c>
      <c r="AR411" s="231">
        <v>0</v>
      </c>
      <c r="AS411" s="231">
        <v>0</v>
      </c>
      <c r="AT411" s="231">
        <v>0</v>
      </c>
      <c r="AU411" s="231">
        <v>0</v>
      </c>
      <c r="AV411" s="231">
        <v>0</v>
      </c>
      <c r="AW411" s="231">
        <v>0</v>
      </c>
      <c r="AX411" s="231">
        <v>0</v>
      </c>
    </row>
    <row r="412" spans="2:50" ht="114.75" x14ac:dyDescent="0.2">
      <c r="B412" s="155" t="s">
        <v>830</v>
      </c>
      <c r="C412" s="332" t="s">
        <v>1087</v>
      </c>
      <c r="D412" s="162" t="s">
        <v>1088</v>
      </c>
      <c r="E412" s="75" t="s">
        <v>1089</v>
      </c>
      <c r="F412" s="333">
        <v>2016730010032</v>
      </c>
      <c r="G412" s="334" t="s">
        <v>1090</v>
      </c>
      <c r="H412" s="335" t="s">
        <v>1621</v>
      </c>
      <c r="I412" s="70" t="s">
        <v>1093</v>
      </c>
      <c r="J412" s="231">
        <v>250</v>
      </c>
      <c r="K412" s="155" t="s">
        <v>1092</v>
      </c>
      <c r="L412" s="231">
        <v>6000</v>
      </c>
      <c r="M412" s="231">
        <v>0</v>
      </c>
      <c r="N412" s="231">
        <v>6000</v>
      </c>
      <c r="O412" s="231">
        <v>0</v>
      </c>
      <c r="P412" s="231">
        <v>0</v>
      </c>
      <c r="Q412" s="231">
        <v>0</v>
      </c>
      <c r="R412" s="231">
        <v>0</v>
      </c>
      <c r="S412" s="231">
        <v>0</v>
      </c>
      <c r="T412" s="231">
        <v>0</v>
      </c>
      <c r="U412" s="231">
        <v>0</v>
      </c>
      <c r="V412" s="231">
        <v>0</v>
      </c>
      <c r="W412" s="231">
        <v>0</v>
      </c>
      <c r="X412" s="231"/>
      <c r="Y412" s="231"/>
      <c r="Z412" s="231">
        <v>0</v>
      </c>
      <c r="AA412" s="231">
        <v>0</v>
      </c>
      <c r="AB412" s="231">
        <v>0</v>
      </c>
      <c r="AC412" s="231">
        <v>0</v>
      </c>
      <c r="AD412" s="336" t="s">
        <v>896</v>
      </c>
      <c r="AE412" s="336" t="s">
        <v>1081</v>
      </c>
      <c r="AF412" s="336" t="s">
        <v>1082</v>
      </c>
      <c r="AG412" s="231">
        <v>0</v>
      </c>
      <c r="AH412" s="231">
        <v>0</v>
      </c>
      <c r="AI412" s="231">
        <f t="shared" si="9"/>
        <v>0</v>
      </c>
      <c r="AJ412" s="231">
        <v>0</v>
      </c>
      <c r="AK412" s="231">
        <v>0</v>
      </c>
      <c r="AL412" s="231">
        <v>0</v>
      </c>
      <c r="AM412" s="231">
        <v>0</v>
      </c>
      <c r="AN412" s="231">
        <v>0</v>
      </c>
      <c r="AO412" s="231">
        <v>0</v>
      </c>
      <c r="AP412" s="231">
        <v>0</v>
      </c>
      <c r="AQ412" s="231">
        <v>0</v>
      </c>
      <c r="AR412" s="231">
        <v>0</v>
      </c>
      <c r="AS412" s="231">
        <v>0</v>
      </c>
      <c r="AT412" s="231">
        <v>0</v>
      </c>
      <c r="AU412" s="231">
        <v>0</v>
      </c>
      <c r="AV412" s="231">
        <v>0</v>
      </c>
      <c r="AW412" s="231">
        <v>0</v>
      </c>
      <c r="AX412" s="231">
        <v>0</v>
      </c>
    </row>
    <row r="413" spans="2:50" ht="114.75" x14ac:dyDescent="0.2">
      <c r="B413" s="155" t="s">
        <v>830</v>
      </c>
      <c r="C413" s="332" t="s">
        <v>1087</v>
      </c>
      <c r="D413" s="162" t="s">
        <v>1088</v>
      </c>
      <c r="E413" s="75" t="s">
        <v>1089</v>
      </c>
      <c r="F413" s="333">
        <v>2016730010032</v>
      </c>
      <c r="G413" s="334" t="s">
        <v>1090</v>
      </c>
      <c r="H413" s="335" t="s">
        <v>1622</v>
      </c>
      <c r="I413" s="70" t="s">
        <v>1094</v>
      </c>
      <c r="J413" s="231">
        <v>130</v>
      </c>
      <c r="K413" s="155" t="s">
        <v>1092</v>
      </c>
      <c r="L413" s="231">
        <v>2000</v>
      </c>
      <c r="M413" s="231">
        <v>0</v>
      </c>
      <c r="N413" s="231">
        <v>2000</v>
      </c>
      <c r="O413" s="231">
        <v>0</v>
      </c>
      <c r="P413" s="231">
        <v>0</v>
      </c>
      <c r="Q413" s="231">
        <v>0</v>
      </c>
      <c r="R413" s="231">
        <v>0</v>
      </c>
      <c r="S413" s="231">
        <v>0</v>
      </c>
      <c r="T413" s="231">
        <v>0</v>
      </c>
      <c r="U413" s="231">
        <v>0</v>
      </c>
      <c r="V413" s="231">
        <v>0</v>
      </c>
      <c r="W413" s="231">
        <v>0</v>
      </c>
      <c r="X413" s="231"/>
      <c r="Y413" s="231"/>
      <c r="Z413" s="231">
        <v>0</v>
      </c>
      <c r="AA413" s="231">
        <v>0</v>
      </c>
      <c r="AB413" s="231">
        <v>0</v>
      </c>
      <c r="AC413" s="231">
        <v>0</v>
      </c>
      <c r="AD413" s="336" t="s">
        <v>896</v>
      </c>
      <c r="AE413" s="336" t="s">
        <v>1081</v>
      </c>
      <c r="AF413" s="336" t="s">
        <v>1082</v>
      </c>
      <c r="AG413" s="231">
        <v>0</v>
      </c>
      <c r="AH413" s="231">
        <v>0</v>
      </c>
      <c r="AI413" s="231">
        <f t="shared" si="9"/>
        <v>0</v>
      </c>
      <c r="AJ413" s="231">
        <v>0</v>
      </c>
      <c r="AK413" s="231">
        <v>0</v>
      </c>
      <c r="AL413" s="231">
        <v>0</v>
      </c>
      <c r="AM413" s="231">
        <v>0</v>
      </c>
      <c r="AN413" s="231">
        <v>0</v>
      </c>
      <c r="AO413" s="231">
        <v>0</v>
      </c>
      <c r="AP413" s="231">
        <v>0</v>
      </c>
      <c r="AQ413" s="231">
        <v>0</v>
      </c>
      <c r="AR413" s="231">
        <v>0</v>
      </c>
      <c r="AS413" s="231">
        <v>0</v>
      </c>
      <c r="AT413" s="231">
        <v>0</v>
      </c>
      <c r="AU413" s="231">
        <v>0</v>
      </c>
      <c r="AV413" s="231">
        <v>0</v>
      </c>
      <c r="AW413" s="231">
        <v>0</v>
      </c>
      <c r="AX413" s="231">
        <v>0</v>
      </c>
    </row>
    <row r="414" spans="2:50" ht="114.75" x14ac:dyDescent="0.2">
      <c r="B414" s="155" t="s">
        <v>830</v>
      </c>
      <c r="C414" s="332" t="s">
        <v>1087</v>
      </c>
      <c r="D414" s="162" t="s">
        <v>1088</v>
      </c>
      <c r="E414" s="75" t="s">
        <v>1089</v>
      </c>
      <c r="F414" s="333">
        <v>2016730010032</v>
      </c>
      <c r="G414" s="334" t="s">
        <v>1090</v>
      </c>
      <c r="H414" s="335" t="s">
        <v>1623</v>
      </c>
      <c r="I414" s="70" t="s">
        <v>1095</v>
      </c>
      <c r="J414" s="231">
        <v>20</v>
      </c>
      <c r="K414" s="155" t="s">
        <v>1092</v>
      </c>
      <c r="L414" s="231">
        <v>100000</v>
      </c>
      <c r="M414" s="231">
        <v>0</v>
      </c>
      <c r="N414" s="231">
        <v>100000</v>
      </c>
      <c r="O414" s="231">
        <v>0</v>
      </c>
      <c r="P414" s="231">
        <v>0</v>
      </c>
      <c r="Q414" s="231">
        <v>0</v>
      </c>
      <c r="R414" s="231">
        <v>0</v>
      </c>
      <c r="S414" s="231">
        <v>0</v>
      </c>
      <c r="T414" s="231">
        <v>0</v>
      </c>
      <c r="U414" s="231">
        <v>0</v>
      </c>
      <c r="V414" s="231">
        <v>0</v>
      </c>
      <c r="W414" s="231">
        <v>0</v>
      </c>
      <c r="X414" s="231"/>
      <c r="Y414" s="231"/>
      <c r="Z414" s="231">
        <v>0</v>
      </c>
      <c r="AA414" s="231">
        <v>0</v>
      </c>
      <c r="AB414" s="231">
        <v>0</v>
      </c>
      <c r="AC414" s="231">
        <v>0</v>
      </c>
      <c r="AD414" s="336" t="s">
        <v>896</v>
      </c>
      <c r="AE414" s="336" t="s">
        <v>1081</v>
      </c>
      <c r="AF414" s="336" t="s">
        <v>1082</v>
      </c>
      <c r="AG414" s="231">
        <v>0</v>
      </c>
      <c r="AH414" s="231">
        <v>0</v>
      </c>
      <c r="AI414" s="231">
        <f t="shared" si="9"/>
        <v>0</v>
      </c>
      <c r="AJ414" s="231">
        <v>0</v>
      </c>
      <c r="AK414" s="231">
        <v>0</v>
      </c>
      <c r="AL414" s="231">
        <v>0</v>
      </c>
      <c r="AM414" s="231">
        <v>0</v>
      </c>
      <c r="AN414" s="231">
        <v>0</v>
      </c>
      <c r="AO414" s="231">
        <v>0</v>
      </c>
      <c r="AP414" s="231">
        <v>0</v>
      </c>
      <c r="AQ414" s="231">
        <v>0</v>
      </c>
      <c r="AR414" s="231">
        <v>0</v>
      </c>
      <c r="AS414" s="231">
        <v>0</v>
      </c>
      <c r="AT414" s="231">
        <v>0</v>
      </c>
      <c r="AU414" s="231">
        <v>0</v>
      </c>
      <c r="AV414" s="231">
        <v>0</v>
      </c>
      <c r="AW414" s="231">
        <v>0</v>
      </c>
      <c r="AX414" s="231">
        <v>0</v>
      </c>
    </row>
    <row r="415" spans="2:50" ht="114.75" x14ac:dyDescent="0.2">
      <c r="B415" s="155" t="s">
        <v>830</v>
      </c>
      <c r="C415" s="332" t="s">
        <v>1087</v>
      </c>
      <c r="D415" s="162" t="s">
        <v>1088</v>
      </c>
      <c r="E415" s="75" t="s">
        <v>1089</v>
      </c>
      <c r="F415" s="333">
        <v>2016730010032</v>
      </c>
      <c r="G415" s="334" t="s">
        <v>1090</v>
      </c>
      <c r="H415" s="335" t="s">
        <v>1624</v>
      </c>
      <c r="I415" s="70" t="s">
        <v>1096</v>
      </c>
      <c r="J415" s="231">
        <v>3</v>
      </c>
      <c r="K415" s="155" t="s">
        <v>1092</v>
      </c>
      <c r="L415" s="231">
        <v>112000</v>
      </c>
      <c r="M415" s="231">
        <v>0</v>
      </c>
      <c r="N415" s="231">
        <v>112000</v>
      </c>
      <c r="O415" s="231">
        <v>0</v>
      </c>
      <c r="P415" s="231">
        <v>0</v>
      </c>
      <c r="Q415" s="231">
        <v>0</v>
      </c>
      <c r="R415" s="231">
        <v>0</v>
      </c>
      <c r="S415" s="231">
        <v>0</v>
      </c>
      <c r="T415" s="231">
        <v>0</v>
      </c>
      <c r="U415" s="231">
        <v>0</v>
      </c>
      <c r="V415" s="231">
        <v>0</v>
      </c>
      <c r="W415" s="231">
        <v>0</v>
      </c>
      <c r="X415" s="231"/>
      <c r="Y415" s="231"/>
      <c r="Z415" s="231">
        <v>0</v>
      </c>
      <c r="AA415" s="231">
        <v>0</v>
      </c>
      <c r="AB415" s="231">
        <v>0</v>
      </c>
      <c r="AC415" s="231">
        <v>0</v>
      </c>
      <c r="AD415" s="336" t="s">
        <v>896</v>
      </c>
      <c r="AE415" s="336" t="s">
        <v>1081</v>
      </c>
      <c r="AF415" s="336" t="s">
        <v>1082</v>
      </c>
      <c r="AG415" s="231">
        <v>0</v>
      </c>
      <c r="AH415" s="231">
        <v>0</v>
      </c>
      <c r="AI415" s="231">
        <f t="shared" si="9"/>
        <v>0</v>
      </c>
      <c r="AJ415" s="231">
        <v>0</v>
      </c>
      <c r="AK415" s="231">
        <v>0</v>
      </c>
      <c r="AL415" s="231">
        <v>0</v>
      </c>
      <c r="AM415" s="231">
        <v>0</v>
      </c>
      <c r="AN415" s="231">
        <v>0</v>
      </c>
      <c r="AO415" s="231">
        <v>0</v>
      </c>
      <c r="AP415" s="231">
        <v>0</v>
      </c>
      <c r="AQ415" s="231">
        <v>0</v>
      </c>
      <c r="AR415" s="231">
        <v>0</v>
      </c>
      <c r="AS415" s="231">
        <v>0</v>
      </c>
      <c r="AT415" s="231">
        <v>0</v>
      </c>
      <c r="AU415" s="231">
        <v>0</v>
      </c>
      <c r="AV415" s="231">
        <v>0</v>
      </c>
      <c r="AW415" s="231">
        <v>0</v>
      </c>
      <c r="AX415" s="231">
        <v>0</v>
      </c>
    </row>
    <row r="416" spans="2:50" ht="114.75" x14ac:dyDescent="0.2">
      <c r="B416" s="155" t="s">
        <v>830</v>
      </c>
      <c r="C416" s="332" t="s">
        <v>1087</v>
      </c>
      <c r="D416" s="162" t="s">
        <v>1088</v>
      </c>
      <c r="E416" s="75" t="s">
        <v>1089</v>
      </c>
      <c r="F416" s="333">
        <v>2016730010032</v>
      </c>
      <c r="G416" s="334" t="s">
        <v>1090</v>
      </c>
      <c r="H416" s="335" t="s">
        <v>1625</v>
      </c>
      <c r="I416" s="70" t="s">
        <v>1097</v>
      </c>
      <c r="J416" s="231">
        <v>30</v>
      </c>
      <c r="K416" s="155" t="s">
        <v>1092</v>
      </c>
      <c r="L416" s="231">
        <v>150000</v>
      </c>
      <c r="M416" s="231">
        <v>0</v>
      </c>
      <c r="N416" s="231">
        <v>150000</v>
      </c>
      <c r="O416" s="231">
        <v>0</v>
      </c>
      <c r="P416" s="231">
        <v>0</v>
      </c>
      <c r="Q416" s="231">
        <v>0</v>
      </c>
      <c r="R416" s="231">
        <v>0</v>
      </c>
      <c r="S416" s="231">
        <v>0</v>
      </c>
      <c r="T416" s="231">
        <v>0</v>
      </c>
      <c r="U416" s="231">
        <v>0</v>
      </c>
      <c r="V416" s="231">
        <v>0</v>
      </c>
      <c r="W416" s="231">
        <v>0</v>
      </c>
      <c r="X416" s="231"/>
      <c r="Y416" s="231"/>
      <c r="Z416" s="231">
        <v>0</v>
      </c>
      <c r="AA416" s="231">
        <v>0</v>
      </c>
      <c r="AB416" s="231">
        <v>0</v>
      </c>
      <c r="AC416" s="231">
        <v>0</v>
      </c>
      <c r="AD416" s="336" t="s">
        <v>896</v>
      </c>
      <c r="AE416" s="336" t="s">
        <v>1081</v>
      </c>
      <c r="AF416" s="336" t="s">
        <v>1082</v>
      </c>
      <c r="AG416" s="231">
        <v>0</v>
      </c>
      <c r="AH416" s="231">
        <v>0</v>
      </c>
      <c r="AI416" s="231">
        <f t="shared" si="9"/>
        <v>0</v>
      </c>
      <c r="AJ416" s="231">
        <v>0</v>
      </c>
      <c r="AK416" s="231">
        <v>0</v>
      </c>
      <c r="AL416" s="231">
        <v>0</v>
      </c>
      <c r="AM416" s="231">
        <v>0</v>
      </c>
      <c r="AN416" s="231">
        <v>0</v>
      </c>
      <c r="AO416" s="231">
        <v>0</v>
      </c>
      <c r="AP416" s="231">
        <v>0</v>
      </c>
      <c r="AQ416" s="231">
        <v>0</v>
      </c>
      <c r="AR416" s="231">
        <v>0</v>
      </c>
      <c r="AS416" s="231">
        <v>0</v>
      </c>
      <c r="AT416" s="231">
        <v>0</v>
      </c>
      <c r="AU416" s="231">
        <v>0</v>
      </c>
      <c r="AV416" s="231">
        <v>0</v>
      </c>
      <c r="AW416" s="231">
        <v>0</v>
      </c>
      <c r="AX416" s="231">
        <v>0</v>
      </c>
    </row>
    <row r="417" spans="2:50" ht="114.75" x14ac:dyDescent="0.2">
      <c r="B417" s="155" t="s">
        <v>830</v>
      </c>
      <c r="C417" s="332" t="s">
        <v>1087</v>
      </c>
      <c r="D417" s="162" t="s">
        <v>1088</v>
      </c>
      <c r="E417" s="75" t="s">
        <v>1089</v>
      </c>
      <c r="F417" s="333">
        <v>2016730010032</v>
      </c>
      <c r="G417" s="334" t="s">
        <v>1090</v>
      </c>
      <c r="H417" s="335" t="s">
        <v>1626</v>
      </c>
      <c r="I417" s="70" t="s">
        <v>1098</v>
      </c>
      <c r="J417" s="231">
        <v>5</v>
      </c>
      <c r="K417" s="155" t="s">
        <v>1092</v>
      </c>
      <c r="L417" s="231">
        <v>40000</v>
      </c>
      <c r="M417" s="231">
        <v>0</v>
      </c>
      <c r="N417" s="231">
        <v>40000</v>
      </c>
      <c r="O417" s="231">
        <v>0</v>
      </c>
      <c r="P417" s="231">
        <v>0</v>
      </c>
      <c r="Q417" s="231">
        <v>0</v>
      </c>
      <c r="R417" s="231">
        <v>0</v>
      </c>
      <c r="S417" s="231">
        <v>0</v>
      </c>
      <c r="T417" s="231">
        <v>0</v>
      </c>
      <c r="U417" s="231">
        <v>0</v>
      </c>
      <c r="V417" s="231">
        <v>0</v>
      </c>
      <c r="W417" s="231">
        <v>0</v>
      </c>
      <c r="X417" s="231"/>
      <c r="Y417" s="231"/>
      <c r="Z417" s="231">
        <v>0</v>
      </c>
      <c r="AA417" s="231">
        <v>0</v>
      </c>
      <c r="AB417" s="231">
        <v>0</v>
      </c>
      <c r="AC417" s="231">
        <v>0</v>
      </c>
      <c r="AD417" s="336" t="s">
        <v>896</v>
      </c>
      <c r="AE417" s="336" t="s">
        <v>1081</v>
      </c>
      <c r="AF417" s="336" t="s">
        <v>1082</v>
      </c>
      <c r="AG417" s="231">
        <v>16931</v>
      </c>
      <c r="AH417" s="231">
        <v>0</v>
      </c>
      <c r="AI417" s="231">
        <f t="shared" si="9"/>
        <v>16931</v>
      </c>
      <c r="AJ417" s="231">
        <v>0</v>
      </c>
      <c r="AK417" s="231">
        <v>0</v>
      </c>
      <c r="AL417" s="231">
        <v>0</v>
      </c>
      <c r="AM417" s="231">
        <v>0</v>
      </c>
      <c r="AN417" s="231">
        <v>0</v>
      </c>
      <c r="AO417" s="231">
        <v>0</v>
      </c>
      <c r="AP417" s="231">
        <v>0</v>
      </c>
      <c r="AQ417" s="231">
        <v>0</v>
      </c>
      <c r="AR417" s="231">
        <v>0</v>
      </c>
      <c r="AS417" s="231">
        <v>0</v>
      </c>
      <c r="AT417" s="231">
        <v>0</v>
      </c>
      <c r="AU417" s="231">
        <v>0</v>
      </c>
      <c r="AV417" s="231">
        <v>0</v>
      </c>
      <c r="AW417" s="231">
        <v>0</v>
      </c>
      <c r="AX417" s="231">
        <v>0</v>
      </c>
    </row>
    <row r="418" spans="2:50" ht="114.75" x14ac:dyDescent="0.2">
      <c r="B418" s="155" t="s">
        <v>830</v>
      </c>
      <c r="C418" s="332" t="s">
        <v>1087</v>
      </c>
      <c r="D418" s="162" t="s">
        <v>1088</v>
      </c>
      <c r="E418" s="75" t="s">
        <v>1089</v>
      </c>
      <c r="F418" s="333">
        <v>2016730010032</v>
      </c>
      <c r="G418" s="334" t="s">
        <v>1090</v>
      </c>
      <c r="H418" s="335" t="s">
        <v>1627</v>
      </c>
      <c r="I418" s="70" t="s">
        <v>1099</v>
      </c>
      <c r="J418" s="231">
        <v>4</v>
      </c>
      <c r="K418" s="155" t="s">
        <v>1092</v>
      </c>
      <c r="L418" s="231">
        <v>2000</v>
      </c>
      <c r="M418" s="231">
        <v>0</v>
      </c>
      <c r="N418" s="231">
        <v>2000</v>
      </c>
      <c r="O418" s="231">
        <v>0</v>
      </c>
      <c r="P418" s="231">
        <v>0</v>
      </c>
      <c r="Q418" s="231">
        <v>0</v>
      </c>
      <c r="R418" s="231">
        <v>0</v>
      </c>
      <c r="S418" s="231">
        <v>0</v>
      </c>
      <c r="T418" s="231">
        <v>0</v>
      </c>
      <c r="U418" s="231">
        <v>0</v>
      </c>
      <c r="V418" s="231">
        <v>0</v>
      </c>
      <c r="W418" s="231">
        <v>0</v>
      </c>
      <c r="X418" s="231"/>
      <c r="Y418" s="231"/>
      <c r="Z418" s="231">
        <v>0</v>
      </c>
      <c r="AA418" s="231">
        <v>0</v>
      </c>
      <c r="AB418" s="231">
        <v>0</v>
      </c>
      <c r="AC418" s="231">
        <v>0</v>
      </c>
      <c r="AD418" s="336" t="s">
        <v>896</v>
      </c>
      <c r="AE418" s="336" t="s">
        <v>1081</v>
      </c>
      <c r="AF418" s="336" t="s">
        <v>1082</v>
      </c>
      <c r="AG418" s="231">
        <v>0</v>
      </c>
      <c r="AH418" s="231">
        <v>0</v>
      </c>
      <c r="AI418" s="231">
        <f t="shared" si="9"/>
        <v>0</v>
      </c>
      <c r="AJ418" s="231">
        <v>0</v>
      </c>
      <c r="AK418" s="231">
        <v>0</v>
      </c>
      <c r="AL418" s="231">
        <v>0</v>
      </c>
      <c r="AM418" s="231">
        <v>0</v>
      </c>
      <c r="AN418" s="231">
        <v>0</v>
      </c>
      <c r="AO418" s="231">
        <v>0</v>
      </c>
      <c r="AP418" s="231">
        <v>0</v>
      </c>
      <c r="AQ418" s="231">
        <v>0</v>
      </c>
      <c r="AR418" s="231">
        <v>0</v>
      </c>
      <c r="AS418" s="231">
        <v>0</v>
      </c>
      <c r="AT418" s="231">
        <v>0</v>
      </c>
      <c r="AU418" s="231">
        <v>0</v>
      </c>
      <c r="AV418" s="231">
        <v>0</v>
      </c>
      <c r="AW418" s="231">
        <v>0</v>
      </c>
      <c r="AX418" s="231">
        <v>0</v>
      </c>
    </row>
    <row r="419" spans="2:50" ht="114.75" x14ac:dyDescent="0.2">
      <c r="B419" s="155" t="s">
        <v>830</v>
      </c>
      <c r="C419" s="332" t="s">
        <v>1087</v>
      </c>
      <c r="D419" s="162" t="s">
        <v>1088</v>
      </c>
      <c r="E419" s="75" t="s">
        <v>1089</v>
      </c>
      <c r="F419" s="333">
        <v>2016730010032</v>
      </c>
      <c r="G419" s="334" t="s">
        <v>1090</v>
      </c>
      <c r="H419" s="335" t="s">
        <v>1628</v>
      </c>
      <c r="I419" s="70" t="s">
        <v>1100</v>
      </c>
      <c r="J419" s="231">
        <v>0</v>
      </c>
      <c r="K419" s="155" t="s">
        <v>1092</v>
      </c>
      <c r="L419" s="231">
        <v>0</v>
      </c>
      <c r="M419" s="231">
        <v>0</v>
      </c>
      <c r="N419" s="231">
        <v>0</v>
      </c>
      <c r="O419" s="231">
        <v>0</v>
      </c>
      <c r="P419" s="231">
        <v>0</v>
      </c>
      <c r="Q419" s="231">
        <v>0</v>
      </c>
      <c r="R419" s="231">
        <v>0</v>
      </c>
      <c r="S419" s="231">
        <v>0</v>
      </c>
      <c r="T419" s="231">
        <v>0</v>
      </c>
      <c r="U419" s="231">
        <v>0</v>
      </c>
      <c r="V419" s="231">
        <v>0</v>
      </c>
      <c r="W419" s="231">
        <v>0</v>
      </c>
      <c r="X419" s="231"/>
      <c r="Y419" s="231"/>
      <c r="Z419" s="231">
        <v>0</v>
      </c>
      <c r="AA419" s="231">
        <v>0</v>
      </c>
      <c r="AB419" s="231">
        <v>0</v>
      </c>
      <c r="AC419" s="231">
        <v>0</v>
      </c>
      <c r="AD419" s="336" t="s">
        <v>896</v>
      </c>
      <c r="AE419" s="336" t="s">
        <v>1081</v>
      </c>
      <c r="AF419" s="336" t="s">
        <v>1082</v>
      </c>
      <c r="AG419" s="231">
        <v>0</v>
      </c>
      <c r="AH419" s="231">
        <v>0</v>
      </c>
      <c r="AI419" s="231">
        <f t="shared" si="9"/>
        <v>0</v>
      </c>
      <c r="AJ419" s="231">
        <v>0</v>
      </c>
      <c r="AK419" s="231">
        <v>0</v>
      </c>
      <c r="AL419" s="231">
        <v>0</v>
      </c>
      <c r="AM419" s="231">
        <v>0</v>
      </c>
      <c r="AN419" s="231">
        <v>0</v>
      </c>
      <c r="AO419" s="231">
        <v>0</v>
      </c>
      <c r="AP419" s="231">
        <v>0</v>
      </c>
      <c r="AQ419" s="231">
        <v>0</v>
      </c>
      <c r="AR419" s="231">
        <v>0</v>
      </c>
      <c r="AS419" s="231">
        <v>0</v>
      </c>
      <c r="AT419" s="231">
        <v>0</v>
      </c>
      <c r="AU419" s="231">
        <v>0</v>
      </c>
      <c r="AV419" s="231">
        <v>0</v>
      </c>
      <c r="AW419" s="231">
        <v>0</v>
      </c>
      <c r="AX419" s="231">
        <v>0</v>
      </c>
    </row>
    <row r="420" spans="2:50" ht="114.75" x14ac:dyDescent="0.2">
      <c r="B420" s="155" t="s">
        <v>830</v>
      </c>
      <c r="C420" s="332" t="s">
        <v>1087</v>
      </c>
      <c r="D420" s="162" t="s">
        <v>1088</v>
      </c>
      <c r="E420" s="75" t="s">
        <v>1089</v>
      </c>
      <c r="F420" s="333">
        <v>2016730010032</v>
      </c>
      <c r="G420" s="334" t="s">
        <v>1090</v>
      </c>
      <c r="H420" s="335" t="s">
        <v>1629</v>
      </c>
      <c r="I420" s="70" t="s">
        <v>1101</v>
      </c>
      <c r="J420" s="231">
        <v>1</v>
      </c>
      <c r="K420" s="155" t="s">
        <v>1092</v>
      </c>
      <c r="L420" s="231">
        <v>10000</v>
      </c>
      <c r="M420" s="231">
        <v>0</v>
      </c>
      <c r="N420" s="231">
        <v>10000</v>
      </c>
      <c r="O420" s="231">
        <v>0</v>
      </c>
      <c r="P420" s="231">
        <v>0</v>
      </c>
      <c r="Q420" s="231">
        <v>0</v>
      </c>
      <c r="R420" s="231">
        <v>0</v>
      </c>
      <c r="S420" s="231">
        <v>0</v>
      </c>
      <c r="T420" s="231">
        <v>0</v>
      </c>
      <c r="U420" s="231">
        <v>0</v>
      </c>
      <c r="V420" s="231">
        <v>0</v>
      </c>
      <c r="W420" s="231">
        <v>0</v>
      </c>
      <c r="X420" s="231"/>
      <c r="Y420" s="231"/>
      <c r="Z420" s="231">
        <v>0</v>
      </c>
      <c r="AA420" s="231">
        <v>0</v>
      </c>
      <c r="AB420" s="231">
        <v>0</v>
      </c>
      <c r="AC420" s="231">
        <v>0</v>
      </c>
      <c r="AD420" s="336" t="s">
        <v>896</v>
      </c>
      <c r="AE420" s="336" t="s">
        <v>1081</v>
      </c>
      <c r="AF420" s="336" t="s">
        <v>1082</v>
      </c>
      <c r="AG420" s="231">
        <v>0</v>
      </c>
      <c r="AH420" s="231">
        <v>0</v>
      </c>
      <c r="AI420" s="231">
        <f t="shared" si="9"/>
        <v>0</v>
      </c>
      <c r="AJ420" s="231">
        <v>0</v>
      </c>
      <c r="AK420" s="231">
        <v>0</v>
      </c>
      <c r="AL420" s="231">
        <v>0</v>
      </c>
      <c r="AM420" s="231">
        <v>0</v>
      </c>
      <c r="AN420" s="231">
        <v>0</v>
      </c>
      <c r="AO420" s="231">
        <v>0</v>
      </c>
      <c r="AP420" s="231">
        <v>0</v>
      </c>
      <c r="AQ420" s="231">
        <v>0</v>
      </c>
      <c r="AR420" s="231">
        <v>0</v>
      </c>
      <c r="AS420" s="231">
        <v>0</v>
      </c>
      <c r="AT420" s="231">
        <v>0</v>
      </c>
      <c r="AU420" s="231">
        <v>0</v>
      </c>
      <c r="AV420" s="231">
        <v>0</v>
      </c>
      <c r="AW420" s="231">
        <v>0</v>
      </c>
      <c r="AX420" s="231">
        <v>0</v>
      </c>
    </row>
    <row r="421" spans="2:50" ht="114.75" x14ac:dyDescent="0.2">
      <c r="B421" s="155" t="s">
        <v>830</v>
      </c>
      <c r="C421" s="332" t="s">
        <v>1087</v>
      </c>
      <c r="D421" s="162" t="s">
        <v>1088</v>
      </c>
      <c r="E421" s="75" t="s">
        <v>1102</v>
      </c>
      <c r="F421" s="333">
        <v>2016730010032</v>
      </c>
      <c r="G421" s="334" t="s">
        <v>1090</v>
      </c>
      <c r="H421" s="335" t="s">
        <v>1630</v>
      </c>
      <c r="I421" s="70" t="s">
        <v>1103</v>
      </c>
      <c r="J421" s="231">
        <v>0.01</v>
      </c>
      <c r="K421" s="155" t="s">
        <v>1092</v>
      </c>
      <c r="L421" s="231">
        <v>17000</v>
      </c>
      <c r="M421" s="231">
        <v>0</v>
      </c>
      <c r="N421" s="231">
        <v>17000</v>
      </c>
      <c r="O421" s="231">
        <v>0</v>
      </c>
      <c r="P421" s="231">
        <v>0</v>
      </c>
      <c r="Q421" s="231">
        <v>0</v>
      </c>
      <c r="R421" s="231">
        <v>0</v>
      </c>
      <c r="S421" s="231">
        <v>0</v>
      </c>
      <c r="T421" s="231">
        <v>0</v>
      </c>
      <c r="U421" s="231">
        <v>0</v>
      </c>
      <c r="V421" s="231">
        <v>0</v>
      </c>
      <c r="W421" s="231">
        <v>0</v>
      </c>
      <c r="X421" s="231"/>
      <c r="Y421" s="231"/>
      <c r="Z421" s="231">
        <v>0</v>
      </c>
      <c r="AA421" s="231">
        <v>0</v>
      </c>
      <c r="AB421" s="231">
        <v>0</v>
      </c>
      <c r="AC421" s="231">
        <v>0</v>
      </c>
      <c r="AD421" s="336" t="s">
        <v>896</v>
      </c>
      <c r="AE421" s="336" t="s">
        <v>1081</v>
      </c>
      <c r="AF421" s="336" t="s">
        <v>1082</v>
      </c>
      <c r="AG421" s="231">
        <v>0</v>
      </c>
      <c r="AH421" s="231">
        <v>0</v>
      </c>
      <c r="AI421" s="231">
        <f t="shared" si="9"/>
        <v>0</v>
      </c>
      <c r="AJ421" s="231">
        <v>0</v>
      </c>
      <c r="AK421" s="231">
        <v>0</v>
      </c>
      <c r="AL421" s="231">
        <v>0</v>
      </c>
      <c r="AM421" s="231">
        <v>0</v>
      </c>
      <c r="AN421" s="231">
        <v>0</v>
      </c>
      <c r="AO421" s="231">
        <v>0</v>
      </c>
      <c r="AP421" s="231">
        <v>0</v>
      </c>
      <c r="AQ421" s="231">
        <v>0</v>
      </c>
      <c r="AR421" s="231">
        <v>0</v>
      </c>
      <c r="AS421" s="231">
        <v>0</v>
      </c>
      <c r="AT421" s="231">
        <v>0</v>
      </c>
      <c r="AU421" s="231">
        <v>0</v>
      </c>
      <c r="AV421" s="231">
        <v>0</v>
      </c>
      <c r="AW421" s="231">
        <v>0</v>
      </c>
      <c r="AX421" s="231">
        <v>0</v>
      </c>
    </row>
    <row r="422" spans="2:50" ht="114.75" x14ac:dyDescent="0.2">
      <c r="B422" s="155" t="s">
        <v>830</v>
      </c>
      <c r="C422" s="332" t="s">
        <v>1087</v>
      </c>
      <c r="D422" s="162" t="s">
        <v>1088</v>
      </c>
      <c r="E422" s="75" t="s">
        <v>1102</v>
      </c>
      <c r="F422" s="333">
        <v>2016730010032</v>
      </c>
      <c r="G422" s="334" t="s">
        <v>1090</v>
      </c>
      <c r="H422" s="335" t="s">
        <v>1631</v>
      </c>
      <c r="I422" s="70" t="s">
        <v>1104</v>
      </c>
      <c r="J422" s="231">
        <v>0.01</v>
      </c>
      <c r="K422" s="155" t="s">
        <v>1092</v>
      </c>
      <c r="L422" s="231">
        <v>17000</v>
      </c>
      <c r="M422" s="231">
        <v>0</v>
      </c>
      <c r="N422" s="231">
        <v>17000</v>
      </c>
      <c r="O422" s="231">
        <v>0</v>
      </c>
      <c r="P422" s="231">
        <v>0</v>
      </c>
      <c r="Q422" s="231">
        <v>0</v>
      </c>
      <c r="R422" s="231">
        <v>0</v>
      </c>
      <c r="S422" s="231">
        <v>0</v>
      </c>
      <c r="T422" s="231">
        <v>0</v>
      </c>
      <c r="U422" s="231">
        <v>0</v>
      </c>
      <c r="V422" s="231">
        <v>0</v>
      </c>
      <c r="W422" s="231">
        <v>0</v>
      </c>
      <c r="X422" s="231"/>
      <c r="Y422" s="231"/>
      <c r="Z422" s="231">
        <v>0</v>
      </c>
      <c r="AA422" s="231">
        <v>0</v>
      </c>
      <c r="AB422" s="231">
        <v>0</v>
      </c>
      <c r="AC422" s="231">
        <v>0</v>
      </c>
      <c r="AD422" s="336" t="s">
        <v>896</v>
      </c>
      <c r="AE422" s="336" t="s">
        <v>1081</v>
      </c>
      <c r="AF422" s="336" t="s">
        <v>1082</v>
      </c>
      <c r="AG422" s="231">
        <v>0</v>
      </c>
      <c r="AH422" s="231">
        <v>0</v>
      </c>
      <c r="AI422" s="231">
        <f t="shared" si="9"/>
        <v>0</v>
      </c>
      <c r="AJ422" s="231">
        <v>0</v>
      </c>
      <c r="AK422" s="231">
        <v>0</v>
      </c>
      <c r="AL422" s="231">
        <v>0</v>
      </c>
      <c r="AM422" s="231">
        <v>0</v>
      </c>
      <c r="AN422" s="231">
        <v>0</v>
      </c>
      <c r="AO422" s="231">
        <v>0</v>
      </c>
      <c r="AP422" s="231">
        <v>0</v>
      </c>
      <c r="AQ422" s="231">
        <v>0</v>
      </c>
      <c r="AR422" s="231">
        <v>0</v>
      </c>
      <c r="AS422" s="231">
        <v>0</v>
      </c>
      <c r="AT422" s="231">
        <v>0</v>
      </c>
      <c r="AU422" s="231">
        <v>0</v>
      </c>
      <c r="AV422" s="231">
        <v>0</v>
      </c>
      <c r="AW422" s="231">
        <v>0</v>
      </c>
      <c r="AX422" s="231">
        <v>0</v>
      </c>
    </row>
    <row r="423" spans="2:50" ht="114.75" x14ac:dyDescent="0.2">
      <c r="B423" s="155" t="s">
        <v>830</v>
      </c>
      <c r="C423" s="332" t="s">
        <v>1087</v>
      </c>
      <c r="D423" s="162" t="s">
        <v>1088</v>
      </c>
      <c r="E423" s="75" t="s">
        <v>1102</v>
      </c>
      <c r="F423" s="333">
        <v>2016730010032</v>
      </c>
      <c r="G423" s="334" t="s">
        <v>1090</v>
      </c>
      <c r="H423" s="335" t="s">
        <v>1632</v>
      </c>
      <c r="I423" s="70" t="s">
        <v>1105</v>
      </c>
      <c r="J423" s="231">
        <v>0.01</v>
      </c>
      <c r="K423" s="155" t="s">
        <v>1092</v>
      </c>
      <c r="L423" s="231">
        <v>30000</v>
      </c>
      <c r="M423" s="231">
        <v>0</v>
      </c>
      <c r="N423" s="231">
        <v>30000</v>
      </c>
      <c r="O423" s="231">
        <v>0</v>
      </c>
      <c r="P423" s="231">
        <v>0</v>
      </c>
      <c r="Q423" s="231">
        <v>0</v>
      </c>
      <c r="R423" s="231">
        <v>0</v>
      </c>
      <c r="S423" s="231">
        <v>0</v>
      </c>
      <c r="T423" s="231">
        <v>0</v>
      </c>
      <c r="U423" s="231">
        <v>0</v>
      </c>
      <c r="V423" s="231">
        <v>0</v>
      </c>
      <c r="W423" s="231">
        <v>0</v>
      </c>
      <c r="X423" s="231"/>
      <c r="Y423" s="231"/>
      <c r="Z423" s="231">
        <v>0</v>
      </c>
      <c r="AA423" s="231">
        <v>0</v>
      </c>
      <c r="AB423" s="231">
        <v>0</v>
      </c>
      <c r="AC423" s="231">
        <v>0</v>
      </c>
      <c r="AD423" s="336" t="s">
        <v>896</v>
      </c>
      <c r="AE423" s="336" t="s">
        <v>1081</v>
      </c>
      <c r="AF423" s="336" t="s">
        <v>1082</v>
      </c>
      <c r="AG423" s="231">
        <v>0</v>
      </c>
      <c r="AH423" s="231">
        <v>0</v>
      </c>
      <c r="AI423" s="231">
        <f t="shared" si="9"/>
        <v>0</v>
      </c>
      <c r="AJ423" s="231">
        <v>0</v>
      </c>
      <c r="AK423" s="231">
        <v>0</v>
      </c>
      <c r="AL423" s="231">
        <v>0</v>
      </c>
      <c r="AM423" s="231">
        <v>0</v>
      </c>
      <c r="AN423" s="231">
        <v>0</v>
      </c>
      <c r="AO423" s="231">
        <v>0</v>
      </c>
      <c r="AP423" s="231">
        <v>0</v>
      </c>
      <c r="AQ423" s="231">
        <v>0</v>
      </c>
      <c r="AR423" s="231">
        <v>0</v>
      </c>
      <c r="AS423" s="231">
        <v>0</v>
      </c>
      <c r="AT423" s="231">
        <v>0</v>
      </c>
      <c r="AU423" s="231">
        <v>0</v>
      </c>
      <c r="AV423" s="231">
        <v>0</v>
      </c>
      <c r="AW423" s="231">
        <v>0</v>
      </c>
      <c r="AX423" s="231">
        <v>0</v>
      </c>
    </row>
    <row r="424" spans="2:50" ht="114.75" x14ac:dyDescent="0.2">
      <c r="B424" s="155" t="s">
        <v>830</v>
      </c>
      <c r="C424" s="332" t="s">
        <v>1087</v>
      </c>
      <c r="D424" s="162" t="s">
        <v>1088</v>
      </c>
      <c r="E424" s="75" t="s">
        <v>1102</v>
      </c>
      <c r="F424" s="333">
        <v>2016730010032</v>
      </c>
      <c r="G424" s="334" t="s">
        <v>1090</v>
      </c>
      <c r="H424" s="335" t="s">
        <v>1633</v>
      </c>
      <c r="I424" s="70" t="s">
        <v>1106</v>
      </c>
      <c r="J424" s="231">
        <v>0.08</v>
      </c>
      <c r="K424" s="155" t="s">
        <v>1092</v>
      </c>
      <c r="L424" s="231">
        <v>100000</v>
      </c>
      <c r="M424" s="231">
        <v>0</v>
      </c>
      <c r="N424" s="231">
        <v>100000</v>
      </c>
      <c r="O424" s="231">
        <v>0</v>
      </c>
      <c r="P424" s="231">
        <v>0</v>
      </c>
      <c r="Q424" s="231">
        <v>0</v>
      </c>
      <c r="R424" s="231">
        <v>0</v>
      </c>
      <c r="S424" s="231">
        <v>0</v>
      </c>
      <c r="T424" s="231">
        <v>0</v>
      </c>
      <c r="U424" s="231">
        <v>0</v>
      </c>
      <c r="V424" s="231">
        <v>0</v>
      </c>
      <c r="W424" s="231">
        <v>0</v>
      </c>
      <c r="X424" s="231"/>
      <c r="Y424" s="231"/>
      <c r="Z424" s="231">
        <v>0</v>
      </c>
      <c r="AA424" s="231">
        <v>0</v>
      </c>
      <c r="AB424" s="231">
        <v>0</v>
      </c>
      <c r="AC424" s="231">
        <v>0</v>
      </c>
      <c r="AD424" s="336" t="s">
        <v>896</v>
      </c>
      <c r="AE424" s="336" t="s">
        <v>1081</v>
      </c>
      <c r="AF424" s="336" t="s">
        <v>1082</v>
      </c>
      <c r="AG424" s="231">
        <v>0</v>
      </c>
      <c r="AH424" s="231">
        <v>0</v>
      </c>
      <c r="AI424" s="231">
        <f t="shared" si="9"/>
        <v>0</v>
      </c>
      <c r="AJ424" s="231">
        <v>0</v>
      </c>
      <c r="AK424" s="231">
        <v>0</v>
      </c>
      <c r="AL424" s="231">
        <v>0</v>
      </c>
      <c r="AM424" s="231">
        <v>0</v>
      </c>
      <c r="AN424" s="231">
        <v>0</v>
      </c>
      <c r="AO424" s="231">
        <v>0</v>
      </c>
      <c r="AP424" s="231">
        <v>0</v>
      </c>
      <c r="AQ424" s="231">
        <v>0</v>
      </c>
      <c r="AR424" s="231">
        <v>0</v>
      </c>
      <c r="AS424" s="231">
        <v>0</v>
      </c>
      <c r="AT424" s="231">
        <v>0</v>
      </c>
      <c r="AU424" s="231">
        <v>0</v>
      </c>
      <c r="AV424" s="231">
        <v>0</v>
      </c>
      <c r="AW424" s="231">
        <v>0</v>
      </c>
      <c r="AX424" s="231">
        <v>0</v>
      </c>
    </row>
    <row r="425" spans="2:50" ht="114.75" x14ac:dyDescent="0.2">
      <c r="B425" s="155" t="s">
        <v>830</v>
      </c>
      <c r="C425" s="332" t="s">
        <v>1087</v>
      </c>
      <c r="D425" s="162" t="s">
        <v>1088</v>
      </c>
      <c r="E425" s="75" t="s">
        <v>1102</v>
      </c>
      <c r="F425" s="333">
        <v>2016730010032</v>
      </c>
      <c r="G425" s="334" t="s">
        <v>1090</v>
      </c>
      <c r="H425" s="335" t="s">
        <v>1634</v>
      </c>
      <c r="I425" s="70" t="s">
        <v>1107</v>
      </c>
      <c r="J425" s="231">
        <v>1</v>
      </c>
      <c r="K425" s="155" t="s">
        <v>1092</v>
      </c>
      <c r="L425" s="231">
        <v>70000</v>
      </c>
      <c r="M425" s="231">
        <v>0</v>
      </c>
      <c r="N425" s="231">
        <v>70000</v>
      </c>
      <c r="O425" s="231">
        <v>0</v>
      </c>
      <c r="P425" s="231">
        <v>0</v>
      </c>
      <c r="Q425" s="231">
        <v>0</v>
      </c>
      <c r="R425" s="231">
        <v>0</v>
      </c>
      <c r="S425" s="231">
        <v>0</v>
      </c>
      <c r="T425" s="231">
        <v>0</v>
      </c>
      <c r="U425" s="231">
        <v>0</v>
      </c>
      <c r="V425" s="231">
        <v>0</v>
      </c>
      <c r="W425" s="231">
        <v>0</v>
      </c>
      <c r="X425" s="231"/>
      <c r="Y425" s="231"/>
      <c r="Z425" s="231">
        <v>0</v>
      </c>
      <c r="AA425" s="231">
        <v>0</v>
      </c>
      <c r="AB425" s="231">
        <v>0</v>
      </c>
      <c r="AC425" s="231">
        <v>0</v>
      </c>
      <c r="AD425" s="336" t="s">
        <v>896</v>
      </c>
      <c r="AE425" s="336" t="s">
        <v>1081</v>
      </c>
      <c r="AF425" s="336" t="s">
        <v>1082</v>
      </c>
      <c r="AG425" s="231">
        <v>0</v>
      </c>
      <c r="AH425" s="231">
        <v>0</v>
      </c>
      <c r="AI425" s="231">
        <f t="shared" si="9"/>
        <v>0</v>
      </c>
      <c r="AJ425" s="231">
        <v>0</v>
      </c>
      <c r="AK425" s="231">
        <v>0</v>
      </c>
      <c r="AL425" s="231">
        <v>0</v>
      </c>
      <c r="AM425" s="231">
        <v>0</v>
      </c>
      <c r="AN425" s="231">
        <v>0</v>
      </c>
      <c r="AO425" s="231">
        <v>0</v>
      </c>
      <c r="AP425" s="231">
        <v>0</v>
      </c>
      <c r="AQ425" s="231">
        <v>0</v>
      </c>
      <c r="AR425" s="231">
        <v>0</v>
      </c>
      <c r="AS425" s="231">
        <v>0</v>
      </c>
      <c r="AT425" s="231">
        <v>0</v>
      </c>
      <c r="AU425" s="231">
        <v>0</v>
      </c>
      <c r="AV425" s="231">
        <v>0</v>
      </c>
      <c r="AW425" s="231">
        <v>0</v>
      </c>
      <c r="AX425" s="231">
        <v>0</v>
      </c>
    </row>
    <row r="426" spans="2:50" ht="114.75" x14ac:dyDescent="0.2">
      <c r="B426" s="155" t="s">
        <v>830</v>
      </c>
      <c r="C426" s="332" t="s">
        <v>1087</v>
      </c>
      <c r="D426" s="162" t="s">
        <v>1088</v>
      </c>
      <c r="E426" s="75" t="s">
        <v>1102</v>
      </c>
      <c r="F426" s="333">
        <v>2016730010032</v>
      </c>
      <c r="G426" s="334" t="s">
        <v>1090</v>
      </c>
      <c r="H426" s="335" t="s">
        <v>1635</v>
      </c>
      <c r="I426" s="70" t="s">
        <v>1108</v>
      </c>
      <c r="J426" s="231">
        <v>1</v>
      </c>
      <c r="K426" s="155" t="s">
        <v>1092</v>
      </c>
      <c r="L426" s="231">
        <v>30000</v>
      </c>
      <c r="M426" s="231">
        <v>0</v>
      </c>
      <c r="N426" s="231">
        <v>30000</v>
      </c>
      <c r="O426" s="231">
        <v>0</v>
      </c>
      <c r="P426" s="231">
        <v>0</v>
      </c>
      <c r="Q426" s="231">
        <v>0</v>
      </c>
      <c r="R426" s="231">
        <v>0</v>
      </c>
      <c r="S426" s="231">
        <v>0</v>
      </c>
      <c r="T426" s="231">
        <v>0</v>
      </c>
      <c r="U426" s="231">
        <v>0</v>
      </c>
      <c r="V426" s="231">
        <v>0</v>
      </c>
      <c r="W426" s="231">
        <v>0</v>
      </c>
      <c r="X426" s="231"/>
      <c r="Y426" s="231"/>
      <c r="Z426" s="231">
        <v>0</v>
      </c>
      <c r="AA426" s="231">
        <v>0</v>
      </c>
      <c r="AB426" s="231">
        <v>0</v>
      </c>
      <c r="AC426" s="231">
        <v>0</v>
      </c>
      <c r="AD426" s="336" t="s">
        <v>896</v>
      </c>
      <c r="AE426" s="336" t="s">
        <v>1081</v>
      </c>
      <c r="AF426" s="336" t="s">
        <v>1082</v>
      </c>
      <c r="AG426" s="231">
        <v>0</v>
      </c>
      <c r="AH426" s="231">
        <v>0</v>
      </c>
      <c r="AI426" s="231">
        <f t="shared" si="9"/>
        <v>0</v>
      </c>
      <c r="AJ426" s="231">
        <v>0</v>
      </c>
      <c r="AK426" s="231">
        <v>0</v>
      </c>
      <c r="AL426" s="231">
        <v>0</v>
      </c>
      <c r="AM426" s="231">
        <v>0</v>
      </c>
      <c r="AN426" s="231">
        <v>0</v>
      </c>
      <c r="AO426" s="231">
        <v>0</v>
      </c>
      <c r="AP426" s="231">
        <v>0</v>
      </c>
      <c r="AQ426" s="231">
        <v>0</v>
      </c>
      <c r="AR426" s="231">
        <v>0</v>
      </c>
      <c r="AS426" s="231">
        <v>0</v>
      </c>
      <c r="AT426" s="231">
        <v>0</v>
      </c>
      <c r="AU426" s="231">
        <v>0</v>
      </c>
      <c r="AV426" s="231">
        <v>0</v>
      </c>
      <c r="AW426" s="231">
        <v>0</v>
      </c>
      <c r="AX426" s="231">
        <v>0</v>
      </c>
    </row>
    <row r="427" spans="2:50" ht="114.75" x14ac:dyDescent="0.2">
      <c r="B427" s="155" t="s">
        <v>830</v>
      </c>
      <c r="C427" s="332" t="s">
        <v>1087</v>
      </c>
      <c r="D427" s="162" t="s">
        <v>1088</v>
      </c>
      <c r="E427" s="75" t="s">
        <v>1102</v>
      </c>
      <c r="F427" s="333">
        <v>2016730010032</v>
      </c>
      <c r="G427" s="334" t="s">
        <v>1090</v>
      </c>
      <c r="H427" s="335" t="s">
        <v>1636</v>
      </c>
      <c r="I427" s="70" t="s">
        <v>1109</v>
      </c>
      <c r="J427" s="231">
        <v>1</v>
      </c>
      <c r="K427" s="155" t="s">
        <v>1092</v>
      </c>
      <c r="L427" s="231">
        <v>50000</v>
      </c>
      <c r="M427" s="231">
        <v>0</v>
      </c>
      <c r="N427" s="231">
        <v>50000</v>
      </c>
      <c r="O427" s="231">
        <v>0</v>
      </c>
      <c r="P427" s="231">
        <v>0</v>
      </c>
      <c r="Q427" s="231">
        <v>0</v>
      </c>
      <c r="R427" s="231">
        <v>0</v>
      </c>
      <c r="S427" s="231">
        <v>0</v>
      </c>
      <c r="T427" s="231">
        <v>0</v>
      </c>
      <c r="U427" s="231">
        <v>0</v>
      </c>
      <c r="V427" s="231">
        <v>0</v>
      </c>
      <c r="W427" s="231">
        <v>0</v>
      </c>
      <c r="X427" s="231"/>
      <c r="Y427" s="231"/>
      <c r="Z427" s="231">
        <v>0</v>
      </c>
      <c r="AA427" s="231">
        <v>0</v>
      </c>
      <c r="AB427" s="231">
        <v>0</v>
      </c>
      <c r="AC427" s="231">
        <v>0</v>
      </c>
      <c r="AD427" s="336" t="s">
        <v>896</v>
      </c>
      <c r="AE427" s="336" t="s">
        <v>1081</v>
      </c>
      <c r="AF427" s="336" t="s">
        <v>1082</v>
      </c>
      <c r="AG427" s="231">
        <v>0</v>
      </c>
      <c r="AH427" s="231">
        <v>0</v>
      </c>
      <c r="AI427" s="231">
        <f t="shared" si="9"/>
        <v>0</v>
      </c>
      <c r="AJ427" s="231">
        <v>0</v>
      </c>
      <c r="AK427" s="231">
        <v>0</v>
      </c>
      <c r="AL427" s="231">
        <v>0</v>
      </c>
      <c r="AM427" s="231">
        <v>0</v>
      </c>
      <c r="AN427" s="231">
        <v>0</v>
      </c>
      <c r="AO427" s="231">
        <v>0</v>
      </c>
      <c r="AP427" s="231">
        <v>0</v>
      </c>
      <c r="AQ427" s="231">
        <v>0</v>
      </c>
      <c r="AR427" s="231">
        <v>0</v>
      </c>
      <c r="AS427" s="231">
        <v>0</v>
      </c>
      <c r="AT427" s="231">
        <v>0</v>
      </c>
      <c r="AU427" s="231">
        <v>0</v>
      </c>
      <c r="AV427" s="231">
        <v>0</v>
      </c>
      <c r="AW427" s="231">
        <v>0</v>
      </c>
      <c r="AX427" s="231">
        <v>0</v>
      </c>
    </row>
    <row r="428" spans="2:50" ht="114.75" x14ac:dyDescent="0.2">
      <c r="B428" s="155" t="s">
        <v>830</v>
      </c>
      <c r="C428" s="332" t="s">
        <v>1087</v>
      </c>
      <c r="D428" s="162" t="s">
        <v>1088</v>
      </c>
      <c r="E428" s="75" t="s">
        <v>1102</v>
      </c>
      <c r="F428" s="333">
        <v>2016730010032</v>
      </c>
      <c r="G428" s="334" t="s">
        <v>1090</v>
      </c>
      <c r="H428" s="335" t="s">
        <v>1637</v>
      </c>
      <c r="I428" s="70" t="s">
        <v>1110</v>
      </c>
      <c r="J428" s="231">
        <v>2</v>
      </c>
      <c r="K428" s="155" t="s">
        <v>1092</v>
      </c>
      <c r="L428" s="231">
        <v>20000</v>
      </c>
      <c r="M428" s="231">
        <v>0</v>
      </c>
      <c r="N428" s="231">
        <v>20000</v>
      </c>
      <c r="O428" s="231">
        <v>0</v>
      </c>
      <c r="P428" s="231">
        <v>0</v>
      </c>
      <c r="Q428" s="231">
        <v>0</v>
      </c>
      <c r="R428" s="231">
        <v>0</v>
      </c>
      <c r="S428" s="231">
        <v>0</v>
      </c>
      <c r="T428" s="231">
        <v>0</v>
      </c>
      <c r="U428" s="231">
        <v>0</v>
      </c>
      <c r="V428" s="231">
        <v>0</v>
      </c>
      <c r="W428" s="231">
        <v>0</v>
      </c>
      <c r="X428" s="231"/>
      <c r="Y428" s="231"/>
      <c r="Z428" s="231">
        <v>0</v>
      </c>
      <c r="AA428" s="231">
        <v>0</v>
      </c>
      <c r="AB428" s="231">
        <v>0</v>
      </c>
      <c r="AC428" s="231">
        <v>0</v>
      </c>
      <c r="AD428" s="336" t="s">
        <v>896</v>
      </c>
      <c r="AE428" s="336" t="s">
        <v>1081</v>
      </c>
      <c r="AF428" s="336" t="s">
        <v>1082</v>
      </c>
      <c r="AG428" s="231">
        <v>0</v>
      </c>
      <c r="AH428" s="231">
        <v>0</v>
      </c>
      <c r="AI428" s="231">
        <f t="shared" si="9"/>
        <v>0</v>
      </c>
      <c r="AJ428" s="231">
        <v>0</v>
      </c>
      <c r="AK428" s="231">
        <v>0</v>
      </c>
      <c r="AL428" s="231">
        <v>0</v>
      </c>
      <c r="AM428" s="231">
        <v>0</v>
      </c>
      <c r="AN428" s="231">
        <v>0</v>
      </c>
      <c r="AO428" s="231">
        <v>0</v>
      </c>
      <c r="AP428" s="231">
        <v>0</v>
      </c>
      <c r="AQ428" s="231">
        <v>0</v>
      </c>
      <c r="AR428" s="231">
        <v>0</v>
      </c>
      <c r="AS428" s="231">
        <v>0</v>
      </c>
      <c r="AT428" s="231">
        <v>0</v>
      </c>
      <c r="AU428" s="231">
        <v>0</v>
      </c>
      <c r="AV428" s="231">
        <v>0</v>
      </c>
      <c r="AW428" s="231">
        <v>0</v>
      </c>
      <c r="AX428" s="231">
        <v>0</v>
      </c>
    </row>
    <row r="429" spans="2:50" ht="114.75" x14ac:dyDescent="0.2">
      <c r="B429" s="155" t="s">
        <v>830</v>
      </c>
      <c r="C429" s="332" t="s">
        <v>1087</v>
      </c>
      <c r="D429" s="162" t="s">
        <v>1088</v>
      </c>
      <c r="E429" s="75" t="s">
        <v>1102</v>
      </c>
      <c r="F429" s="333">
        <v>2016730010032</v>
      </c>
      <c r="G429" s="334" t="s">
        <v>1090</v>
      </c>
      <c r="H429" s="335" t="s">
        <v>1638</v>
      </c>
      <c r="I429" s="70" t="s">
        <v>1111</v>
      </c>
      <c r="J429" s="231">
        <v>1</v>
      </c>
      <c r="K429" s="155" t="s">
        <v>1092</v>
      </c>
      <c r="L429" s="231">
        <v>54000</v>
      </c>
      <c r="M429" s="231">
        <v>0</v>
      </c>
      <c r="N429" s="231">
        <v>54000</v>
      </c>
      <c r="O429" s="231">
        <v>0</v>
      </c>
      <c r="P429" s="231">
        <v>0</v>
      </c>
      <c r="Q429" s="231">
        <v>0</v>
      </c>
      <c r="R429" s="231">
        <v>0</v>
      </c>
      <c r="S429" s="231">
        <v>0</v>
      </c>
      <c r="T429" s="231">
        <v>0</v>
      </c>
      <c r="U429" s="231">
        <v>0</v>
      </c>
      <c r="V429" s="231">
        <v>0</v>
      </c>
      <c r="W429" s="231">
        <v>0</v>
      </c>
      <c r="X429" s="231"/>
      <c r="Y429" s="231"/>
      <c r="Z429" s="231">
        <v>0</v>
      </c>
      <c r="AA429" s="231">
        <v>0</v>
      </c>
      <c r="AB429" s="231">
        <v>0</v>
      </c>
      <c r="AC429" s="231">
        <v>0</v>
      </c>
      <c r="AD429" s="336" t="s">
        <v>896</v>
      </c>
      <c r="AE429" s="336" t="s">
        <v>1081</v>
      </c>
      <c r="AF429" s="336" t="s">
        <v>1082</v>
      </c>
      <c r="AG429" s="231">
        <v>0</v>
      </c>
      <c r="AH429" s="231">
        <v>0</v>
      </c>
      <c r="AI429" s="231">
        <f t="shared" si="9"/>
        <v>0</v>
      </c>
      <c r="AJ429" s="231">
        <v>0</v>
      </c>
      <c r="AK429" s="231">
        <v>0</v>
      </c>
      <c r="AL429" s="231">
        <v>0</v>
      </c>
      <c r="AM429" s="231">
        <v>0</v>
      </c>
      <c r="AN429" s="231">
        <v>0</v>
      </c>
      <c r="AO429" s="231">
        <v>0</v>
      </c>
      <c r="AP429" s="231">
        <v>0</v>
      </c>
      <c r="AQ429" s="231">
        <v>0</v>
      </c>
      <c r="AR429" s="231">
        <v>0</v>
      </c>
      <c r="AS429" s="231">
        <v>0</v>
      </c>
      <c r="AT429" s="231">
        <v>0</v>
      </c>
      <c r="AU429" s="231">
        <v>0</v>
      </c>
      <c r="AV429" s="231">
        <v>0</v>
      </c>
      <c r="AW429" s="231">
        <v>0</v>
      </c>
      <c r="AX429" s="231">
        <v>0</v>
      </c>
    </row>
    <row r="430" spans="2:50" ht="114.75" x14ac:dyDescent="0.2">
      <c r="B430" s="155" t="s">
        <v>830</v>
      </c>
      <c r="C430" s="332" t="s">
        <v>1087</v>
      </c>
      <c r="D430" s="162" t="s">
        <v>1088</v>
      </c>
      <c r="E430" s="75" t="s">
        <v>1102</v>
      </c>
      <c r="F430" s="333">
        <v>2016730010032</v>
      </c>
      <c r="G430" s="334" t="s">
        <v>1090</v>
      </c>
      <c r="H430" s="335" t="s">
        <v>1639</v>
      </c>
      <c r="I430" s="70" t="s">
        <v>1112</v>
      </c>
      <c r="J430" s="231">
        <v>1</v>
      </c>
      <c r="K430" s="155" t="s">
        <v>1092</v>
      </c>
      <c r="L430" s="231">
        <v>20000</v>
      </c>
      <c r="M430" s="231">
        <v>0</v>
      </c>
      <c r="N430" s="231">
        <v>20000</v>
      </c>
      <c r="O430" s="231">
        <v>0</v>
      </c>
      <c r="P430" s="231">
        <v>0</v>
      </c>
      <c r="Q430" s="231">
        <v>0</v>
      </c>
      <c r="R430" s="231">
        <v>0</v>
      </c>
      <c r="S430" s="231">
        <v>0</v>
      </c>
      <c r="T430" s="231">
        <v>0</v>
      </c>
      <c r="U430" s="231">
        <v>0</v>
      </c>
      <c r="V430" s="231">
        <v>0</v>
      </c>
      <c r="W430" s="231">
        <v>0</v>
      </c>
      <c r="X430" s="231"/>
      <c r="Y430" s="231"/>
      <c r="Z430" s="231">
        <v>0</v>
      </c>
      <c r="AA430" s="231">
        <v>0</v>
      </c>
      <c r="AB430" s="231">
        <v>0</v>
      </c>
      <c r="AC430" s="231">
        <v>0</v>
      </c>
      <c r="AD430" s="336" t="s">
        <v>896</v>
      </c>
      <c r="AE430" s="336" t="s">
        <v>1081</v>
      </c>
      <c r="AF430" s="336" t="s">
        <v>1082</v>
      </c>
      <c r="AG430" s="231">
        <v>43800</v>
      </c>
      <c r="AH430" s="231">
        <v>0</v>
      </c>
      <c r="AI430" s="231">
        <f t="shared" si="9"/>
        <v>43800</v>
      </c>
      <c r="AJ430" s="231">
        <v>0</v>
      </c>
      <c r="AK430" s="231">
        <v>0</v>
      </c>
      <c r="AL430" s="231">
        <v>0</v>
      </c>
      <c r="AM430" s="231">
        <v>0</v>
      </c>
      <c r="AN430" s="231">
        <v>0</v>
      </c>
      <c r="AO430" s="231">
        <v>0</v>
      </c>
      <c r="AP430" s="231">
        <v>0</v>
      </c>
      <c r="AQ430" s="231">
        <v>0</v>
      </c>
      <c r="AR430" s="231">
        <v>0</v>
      </c>
      <c r="AS430" s="231">
        <v>0</v>
      </c>
      <c r="AT430" s="231">
        <v>0</v>
      </c>
      <c r="AU430" s="231">
        <v>0</v>
      </c>
      <c r="AV430" s="231">
        <v>0</v>
      </c>
      <c r="AW430" s="231">
        <v>0</v>
      </c>
      <c r="AX430" s="231">
        <v>0</v>
      </c>
    </row>
    <row r="431" spans="2:50" ht="114.75" x14ac:dyDescent="0.2">
      <c r="B431" s="155" t="s">
        <v>830</v>
      </c>
      <c r="C431" s="332" t="s">
        <v>1087</v>
      </c>
      <c r="D431" s="162" t="s">
        <v>1088</v>
      </c>
      <c r="E431" s="75" t="s">
        <v>1102</v>
      </c>
      <c r="F431" s="333">
        <v>2016730010032</v>
      </c>
      <c r="G431" s="334" t="s">
        <v>1090</v>
      </c>
      <c r="H431" s="335" t="s">
        <v>1640</v>
      </c>
      <c r="I431" s="70" t="s">
        <v>1113</v>
      </c>
      <c r="J431" s="231">
        <v>1</v>
      </c>
      <c r="K431" s="155" t="s">
        <v>1092</v>
      </c>
      <c r="L431" s="231">
        <v>50000</v>
      </c>
      <c r="M431" s="231">
        <v>0</v>
      </c>
      <c r="N431" s="231">
        <v>50000</v>
      </c>
      <c r="O431" s="231">
        <v>0</v>
      </c>
      <c r="P431" s="231">
        <v>0</v>
      </c>
      <c r="Q431" s="231">
        <v>0</v>
      </c>
      <c r="R431" s="231">
        <v>0</v>
      </c>
      <c r="S431" s="231">
        <v>0</v>
      </c>
      <c r="T431" s="231">
        <v>0</v>
      </c>
      <c r="U431" s="231">
        <v>0</v>
      </c>
      <c r="V431" s="231">
        <v>0</v>
      </c>
      <c r="W431" s="231">
        <v>0</v>
      </c>
      <c r="X431" s="231"/>
      <c r="Y431" s="231"/>
      <c r="Z431" s="231">
        <v>0</v>
      </c>
      <c r="AA431" s="231">
        <v>0</v>
      </c>
      <c r="AB431" s="231">
        <v>0</v>
      </c>
      <c r="AC431" s="231">
        <v>0</v>
      </c>
      <c r="AD431" s="336" t="s">
        <v>896</v>
      </c>
      <c r="AE431" s="336" t="s">
        <v>1081</v>
      </c>
      <c r="AF431" s="336" t="s">
        <v>1082</v>
      </c>
      <c r="AG431" s="231">
        <v>0</v>
      </c>
      <c r="AH431" s="231">
        <v>0</v>
      </c>
      <c r="AI431" s="231">
        <f t="shared" si="9"/>
        <v>0</v>
      </c>
      <c r="AJ431" s="231">
        <v>0</v>
      </c>
      <c r="AK431" s="231">
        <v>0</v>
      </c>
      <c r="AL431" s="231">
        <v>0</v>
      </c>
      <c r="AM431" s="231">
        <v>0</v>
      </c>
      <c r="AN431" s="231">
        <v>0</v>
      </c>
      <c r="AO431" s="231">
        <v>0</v>
      </c>
      <c r="AP431" s="231">
        <v>0</v>
      </c>
      <c r="AQ431" s="231">
        <v>0</v>
      </c>
      <c r="AR431" s="231">
        <v>0</v>
      </c>
      <c r="AS431" s="231">
        <v>0</v>
      </c>
      <c r="AT431" s="231">
        <v>0</v>
      </c>
      <c r="AU431" s="231">
        <v>0</v>
      </c>
      <c r="AV431" s="231">
        <v>0</v>
      </c>
      <c r="AW431" s="231">
        <v>0</v>
      </c>
      <c r="AX431" s="231">
        <v>0</v>
      </c>
    </row>
    <row r="432" spans="2:50" ht="114.75" x14ac:dyDescent="0.2">
      <c r="B432" s="155" t="s">
        <v>830</v>
      </c>
      <c r="C432" s="332" t="s">
        <v>1087</v>
      </c>
      <c r="D432" s="162" t="s">
        <v>1088</v>
      </c>
      <c r="E432" s="75" t="s">
        <v>1102</v>
      </c>
      <c r="F432" s="333">
        <v>2016730010032</v>
      </c>
      <c r="G432" s="334" t="s">
        <v>1090</v>
      </c>
      <c r="H432" s="335" t="s">
        <v>1641</v>
      </c>
      <c r="I432" s="70" t="s">
        <v>1114</v>
      </c>
      <c r="J432" s="231">
        <v>3</v>
      </c>
      <c r="K432" s="155" t="s">
        <v>1092</v>
      </c>
      <c r="L432" s="231">
        <v>22000</v>
      </c>
      <c r="M432" s="231">
        <v>0</v>
      </c>
      <c r="N432" s="231">
        <v>22000</v>
      </c>
      <c r="O432" s="231">
        <v>0</v>
      </c>
      <c r="P432" s="231">
        <v>0</v>
      </c>
      <c r="Q432" s="231">
        <v>0</v>
      </c>
      <c r="R432" s="231">
        <v>0</v>
      </c>
      <c r="S432" s="231">
        <v>0</v>
      </c>
      <c r="T432" s="231">
        <v>0</v>
      </c>
      <c r="U432" s="231">
        <v>0</v>
      </c>
      <c r="V432" s="231">
        <v>0</v>
      </c>
      <c r="W432" s="231">
        <v>0</v>
      </c>
      <c r="X432" s="231"/>
      <c r="Y432" s="231"/>
      <c r="Z432" s="231">
        <v>0</v>
      </c>
      <c r="AA432" s="231">
        <v>0</v>
      </c>
      <c r="AB432" s="231">
        <v>0</v>
      </c>
      <c r="AC432" s="231">
        <v>0</v>
      </c>
      <c r="AD432" s="336" t="s">
        <v>896</v>
      </c>
      <c r="AE432" s="336" t="s">
        <v>1081</v>
      </c>
      <c r="AF432" s="336" t="s">
        <v>1082</v>
      </c>
      <c r="AG432" s="231">
        <v>0</v>
      </c>
      <c r="AH432" s="231">
        <v>0</v>
      </c>
      <c r="AI432" s="231">
        <f t="shared" si="9"/>
        <v>0</v>
      </c>
      <c r="AJ432" s="231">
        <v>0</v>
      </c>
      <c r="AK432" s="231">
        <v>0</v>
      </c>
      <c r="AL432" s="231">
        <v>0</v>
      </c>
      <c r="AM432" s="231">
        <v>0</v>
      </c>
      <c r="AN432" s="231">
        <v>0</v>
      </c>
      <c r="AO432" s="231">
        <v>0</v>
      </c>
      <c r="AP432" s="231">
        <v>0</v>
      </c>
      <c r="AQ432" s="231">
        <v>0</v>
      </c>
      <c r="AR432" s="231">
        <v>0</v>
      </c>
      <c r="AS432" s="231">
        <v>0</v>
      </c>
      <c r="AT432" s="231">
        <v>0</v>
      </c>
      <c r="AU432" s="231">
        <v>0</v>
      </c>
      <c r="AV432" s="231">
        <v>0</v>
      </c>
      <c r="AW432" s="231">
        <v>0</v>
      </c>
      <c r="AX432" s="231">
        <v>0</v>
      </c>
    </row>
    <row r="433" spans="2:50" ht="114.75" x14ac:dyDescent="0.2">
      <c r="B433" s="155" t="s">
        <v>830</v>
      </c>
      <c r="C433" s="332" t="s">
        <v>1087</v>
      </c>
      <c r="D433" s="162" t="s">
        <v>1088</v>
      </c>
      <c r="E433" s="75" t="s">
        <v>1102</v>
      </c>
      <c r="F433" s="333">
        <v>2016730010032</v>
      </c>
      <c r="G433" s="334" t="s">
        <v>1090</v>
      </c>
      <c r="H433" s="335" t="s">
        <v>1642</v>
      </c>
      <c r="I433" s="70" t="s">
        <v>1115</v>
      </c>
      <c r="J433" s="231">
        <v>1</v>
      </c>
      <c r="K433" s="155" t="s">
        <v>1092</v>
      </c>
      <c r="L433" s="231">
        <v>20000</v>
      </c>
      <c r="M433" s="231">
        <v>0</v>
      </c>
      <c r="N433" s="231">
        <v>20000</v>
      </c>
      <c r="O433" s="231">
        <v>0</v>
      </c>
      <c r="P433" s="231">
        <v>0</v>
      </c>
      <c r="Q433" s="231">
        <v>0</v>
      </c>
      <c r="R433" s="231">
        <v>0</v>
      </c>
      <c r="S433" s="231">
        <v>0</v>
      </c>
      <c r="T433" s="231">
        <v>0</v>
      </c>
      <c r="U433" s="231">
        <v>0</v>
      </c>
      <c r="V433" s="231">
        <v>0</v>
      </c>
      <c r="W433" s="231">
        <v>0</v>
      </c>
      <c r="X433" s="231"/>
      <c r="Y433" s="231"/>
      <c r="Z433" s="231">
        <v>0</v>
      </c>
      <c r="AA433" s="231">
        <v>0</v>
      </c>
      <c r="AB433" s="231">
        <v>0</v>
      </c>
      <c r="AC433" s="231">
        <v>0</v>
      </c>
      <c r="AD433" s="336" t="s">
        <v>896</v>
      </c>
      <c r="AE433" s="336" t="s">
        <v>1081</v>
      </c>
      <c r="AF433" s="336" t="s">
        <v>1082</v>
      </c>
      <c r="AG433" s="231">
        <v>0</v>
      </c>
      <c r="AH433" s="231">
        <v>0</v>
      </c>
      <c r="AI433" s="231">
        <f t="shared" si="9"/>
        <v>0</v>
      </c>
      <c r="AJ433" s="231">
        <v>0</v>
      </c>
      <c r="AK433" s="231">
        <v>0</v>
      </c>
      <c r="AL433" s="231">
        <v>0</v>
      </c>
      <c r="AM433" s="231">
        <v>0</v>
      </c>
      <c r="AN433" s="231">
        <v>0</v>
      </c>
      <c r="AO433" s="231">
        <v>0</v>
      </c>
      <c r="AP433" s="231">
        <v>0</v>
      </c>
      <c r="AQ433" s="231">
        <v>0</v>
      </c>
      <c r="AR433" s="231">
        <v>0</v>
      </c>
      <c r="AS433" s="231">
        <v>0</v>
      </c>
      <c r="AT433" s="231">
        <v>0</v>
      </c>
      <c r="AU433" s="231">
        <v>0</v>
      </c>
      <c r="AV433" s="231">
        <v>0</v>
      </c>
      <c r="AW433" s="231">
        <v>0</v>
      </c>
      <c r="AX433" s="231">
        <v>0</v>
      </c>
    </row>
    <row r="434" spans="2:50" ht="89.25" x14ac:dyDescent="0.2">
      <c r="B434" s="155" t="s">
        <v>821</v>
      </c>
      <c r="C434" s="332" t="s">
        <v>1383</v>
      </c>
      <c r="D434" s="162" t="s">
        <v>1384</v>
      </c>
      <c r="E434" s="75" t="s">
        <v>1385</v>
      </c>
      <c r="F434" s="333">
        <v>2016730010092</v>
      </c>
      <c r="G434" s="334" t="s">
        <v>1386</v>
      </c>
      <c r="H434" s="335" t="s">
        <v>819</v>
      </c>
      <c r="I434" s="70" t="s">
        <v>820</v>
      </c>
      <c r="J434" s="231">
        <v>280000</v>
      </c>
      <c r="K434" s="155" t="s">
        <v>818</v>
      </c>
      <c r="L434" s="231">
        <v>10187000</v>
      </c>
      <c r="M434" s="231">
        <v>0</v>
      </c>
      <c r="N434" s="231">
        <v>187000</v>
      </c>
      <c r="O434" s="231">
        <v>0</v>
      </c>
      <c r="P434" s="231">
        <v>0</v>
      </c>
      <c r="Q434" s="231">
        <v>0</v>
      </c>
      <c r="R434" s="231">
        <v>0</v>
      </c>
      <c r="S434" s="231">
        <v>0</v>
      </c>
      <c r="T434" s="231">
        <v>0</v>
      </c>
      <c r="U434" s="231">
        <v>0</v>
      </c>
      <c r="V434" s="231">
        <v>0</v>
      </c>
      <c r="W434" s="231">
        <v>0</v>
      </c>
      <c r="X434" s="231">
        <v>0</v>
      </c>
      <c r="Y434" s="231">
        <v>0</v>
      </c>
      <c r="Z434" s="231">
        <v>0</v>
      </c>
      <c r="AA434" s="231">
        <v>10000000</v>
      </c>
      <c r="AB434" s="231">
        <v>0</v>
      </c>
      <c r="AC434" s="231">
        <v>0</v>
      </c>
      <c r="AD434" s="336">
        <v>0</v>
      </c>
      <c r="AE434" s="336">
        <v>0</v>
      </c>
      <c r="AF434" s="336">
        <v>0</v>
      </c>
      <c r="AG434" s="231">
        <v>10160951</v>
      </c>
      <c r="AH434" s="231">
        <v>0</v>
      </c>
      <c r="AI434" s="231">
        <v>0</v>
      </c>
      <c r="AJ434" s="231">
        <v>0</v>
      </c>
      <c r="AK434" s="231">
        <v>0</v>
      </c>
      <c r="AL434" s="231">
        <v>0</v>
      </c>
      <c r="AM434" s="231">
        <v>0</v>
      </c>
      <c r="AN434" s="231">
        <v>0</v>
      </c>
      <c r="AO434" s="231">
        <v>0</v>
      </c>
      <c r="AP434" s="231">
        <v>0</v>
      </c>
      <c r="AQ434" s="231">
        <v>0</v>
      </c>
      <c r="AR434" s="231">
        <v>0</v>
      </c>
      <c r="AS434" s="231">
        <v>0</v>
      </c>
      <c r="AT434" s="231">
        <v>160951</v>
      </c>
      <c r="AU434" s="231">
        <v>0</v>
      </c>
      <c r="AV434" s="231">
        <v>10000000</v>
      </c>
      <c r="AW434" s="231">
        <v>0</v>
      </c>
      <c r="AX434" s="231">
        <v>0</v>
      </c>
    </row>
    <row r="435" spans="2:50" ht="63.75" x14ac:dyDescent="0.2">
      <c r="B435" s="155" t="s">
        <v>821</v>
      </c>
      <c r="C435" s="332" t="s">
        <v>1383</v>
      </c>
      <c r="D435" s="162" t="s">
        <v>1387</v>
      </c>
      <c r="E435" s="75" t="s">
        <v>1388</v>
      </c>
      <c r="F435" s="333">
        <v>2016730010093</v>
      </c>
      <c r="G435" s="334" t="s">
        <v>1389</v>
      </c>
      <c r="H435" s="335" t="s">
        <v>921</v>
      </c>
      <c r="I435" s="70" t="s">
        <v>1390</v>
      </c>
      <c r="J435" s="231">
        <v>1500</v>
      </c>
      <c r="K435" s="155" t="s">
        <v>818</v>
      </c>
      <c r="L435" s="231">
        <v>0</v>
      </c>
      <c r="M435" s="231">
        <v>0</v>
      </c>
      <c r="N435" s="231">
        <v>0</v>
      </c>
      <c r="O435" s="231">
        <v>0</v>
      </c>
      <c r="P435" s="231">
        <v>0</v>
      </c>
      <c r="Q435" s="231">
        <v>0</v>
      </c>
      <c r="R435" s="231">
        <v>0</v>
      </c>
      <c r="S435" s="231">
        <v>0</v>
      </c>
      <c r="T435" s="231">
        <v>0</v>
      </c>
      <c r="U435" s="231">
        <v>0</v>
      </c>
      <c r="V435" s="231">
        <v>0</v>
      </c>
      <c r="W435" s="231">
        <v>0</v>
      </c>
      <c r="X435" s="231">
        <v>0</v>
      </c>
      <c r="Y435" s="231">
        <v>0</v>
      </c>
      <c r="Z435" s="231">
        <v>0</v>
      </c>
      <c r="AA435" s="231">
        <v>0</v>
      </c>
      <c r="AB435" s="231">
        <v>0</v>
      </c>
      <c r="AC435" s="231">
        <v>0</v>
      </c>
      <c r="AD435" s="336">
        <v>0</v>
      </c>
      <c r="AE435" s="336">
        <v>0</v>
      </c>
      <c r="AF435" s="336">
        <v>0</v>
      </c>
      <c r="AG435" s="231">
        <v>0</v>
      </c>
      <c r="AH435" s="231">
        <v>0</v>
      </c>
      <c r="AI435" s="231">
        <v>0</v>
      </c>
      <c r="AJ435" s="231">
        <v>0</v>
      </c>
      <c r="AK435" s="231">
        <v>0</v>
      </c>
      <c r="AL435" s="231">
        <v>0</v>
      </c>
      <c r="AM435" s="231">
        <v>0</v>
      </c>
      <c r="AN435" s="231">
        <v>0</v>
      </c>
      <c r="AO435" s="231">
        <v>0</v>
      </c>
      <c r="AP435" s="231">
        <v>0</v>
      </c>
      <c r="AQ435" s="231">
        <v>0</v>
      </c>
      <c r="AR435" s="231">
        <v>0</v>
      </c>
      <c r="AS435" s="231">
        <v>0</v>
      </c>
      <c r="AT435" s="231">
        <v>0</v>
      </c>
      <c r="AU435" s="231">
        <v>0</v>
      </c>
      <c r="AV435" s="231">
        <v>0</v>
      </c>
      <c r="AW435" s="231">
        <v>0</v>
      </c>
      <c r="AX435" s="231">
        <v>0</v>
      </c>
    </row>
    <row r="436" spans="2:50" ht="63.75" x14ac:dyDescent="0.2">
      <c r="B436" s="155" t="s">
        <v>821</v>
      </c>
      <c r="C436" s="332" t="s">
        <v>1383</v>
      </c>
      <c r="D436" s="162" t="s">
        <v>1387</v>
      </c>
      <c r="E436" s="75" t="s">
        <v>1388</v>
      </c>
      <c r="F436" s="333">
        <v>2016730010093</v>
      </c>
      <c r="G436" s="334" t="s">
        <v>1389</v>
      </c>
      <c r="H436" s="335" t="s">
        <v>922</v>
      </c>
      <c r="I436" s="70" t="s">
        <v>1391</v>
      </c>
      <c r="J436" s="231">
        <v>500</v>
      </c>
      <c r="K436" s="155" t="s">
        <v>818</v>
      </c>
      <c r="L436" s="231">
        <v>185000</v>
      </c>
      <c r="M436" s="231">
        <v>0</v>
      </c>
      <c r="N436" s="231">
        <v>185000</v>
      </c>
      <c r="O436" s="231">
        <v>0</v>
      </c>
      <c r="P436" s="231">
        <v>0</v>
      </c>
      <c r="Q436" s="231">
        <v>0</v>
      </c>
      <c r="R436" s="231">
        <v>0</v>
      </c>
      <c r="S436" s="231">
        <v>0</v>
      </c>
      <c r="T436" s="231">
        <v>0</v>
      </c>
      <c r="U436" s="231">
        <v>0</v>
      </c>
      <c r="V436" s="231">
        <v>0</v>
      </c>
      <c r="W436" s="231">
        <v>0</v>
      </c>
      <c r="X436" s="231">
        <v>0</v>
      </c>
      <c r="Y436" s="231">
        <v>0</v>
      </c>
      <c r="Z436" s="231">
        <v>0</v>
      </c>
      <c r="AA436" s="231">
        <v>0</v>
      </c>
      <c r="AB436" s="231">
        <v>0</v>
      </c>
      <c r="AC436" s="231">
        <v>0</v>
      </c>
      <c r="AD436" s="336">
        <v>0</v>
      </c>
      <c r="AE436" s="336">
        <v>0</v>
      </c>
      <c r="AF436" s="336">
        <v>0</v>
      </c>
      <c r="AG436" s="231">
        <v>0</v>
      </c>
      <c r="AH436" s="231">
        <v>0</v>
      </c>
      <c r="AI436" s="231">
        <v>0</v>
      </c>
      <c r="AJ436" s="231">
        <v>0</v>
      </c>
      <c r="AK436" s="231">
        <v>0</v>
      </c>
      <c r="AL436" s="231">
        <v>0</v>
      </c>
      <c r="AM436" s="231">
        <v>0</v>
      </c>
      <c r="AN436" s="231">
        <v>0</v>
      </c>
      <c r="AO436" s="231">
        <v>0</v>
      </c>
      <c r="AP436" s="231">
        <v>0</v>
      </c>
      <c r="AQ436" s="231">
        <v>0</v>
      </c>
      <c r="AR436" s="231">
        <v>0</v>
      </c>
      <c r="AS436" s="231">
        <v>0</v>
      </c>
      <c r="AT436" s="231">
        <v>0</v>
      </c>
      <c r="AU436" s="231">
        <v>0</v>
      </c>
      <c r="AV436" s="231">
        <v>0</v>
      </c>
      <c r="AW436" s="231">
        <v>0</v>
      </c>
      <c r="AX436" s="231">
        <v>0</v>
      </c>
    </row>
    <row r="437" spans="2:50" ht="63.75" x14ac:dyDescent="0.2">
      <c r="B437" s="155" t="s">
        <v>821</v>
      </c>
      <c r="C437" s="332" t="s">
        <v>1383</v>
      </c>
      <c r="D437" s="162" t="s">
        <v>1387</v>
      </c>
      <c r="E437" s="75" t="s">
        <v>1388</v>
      </c>
      <c r="F437" s="333">
        <v>2016730010093</v>
      </c>
      <c r="G437" s="334" t="s">
        <v>1389</v>
      </c>
      <c r="H437" s="335" t="s">
        <v>923</v>
      </c>
      <c r="I437" s="70" t="s">
        <v>924</v>
      </c>
      <c r="J437" s="231">
        <v>1</v>
      </c>
      <c r="K437" s="155" t="s">
        <v>818</v>
      </c>
      <c r="L437" s="231">
        <v>0</v>
      </c>
      <c r="M437" s="231">
        <v>0</v>
      </c>
      <c r="N437" s="231">
        <v>0</v>
      </c>
      <c r="O437" s="231">
        <v>0</v>
      </c>
      <c r="P437" s="231">
        <v>0</v>
      </c>
      <c r="Q437" s="231">
        <v>0</v>
      </c>
      <c r="R437" s="231">
        <v>0</v>
      </c>
      <c r="S437" s="231">
        <v>0</v>
      </c>
      <c r="T437" s="231">
        <v>0</v>
      </c>
      <c r="U437" s="231">
        <v>0</v>
      </c>
      <c r="V437" s="231">
        <v>0</v>
      </c>
      <c r="W437" s="231">
        <v>0</v>
      </c>
      <c r="X437" s="231">
        <v>0</v>
      </c>
      <c r="Y437" s="231">
        <v>0</v>
      </c>
      <c r="Z437" s="231">
        <v>0</v>
      </c>
      <c r="AA437" s="231">
        <v>0</v>
      </c>
      <c r="AB437" s="231">
        <v>0</v>
      </c>
      <c r="AC437" s="231">
        <v>0</v>
      </c>
      <c r="AD437" s="336">
        <v>0</v>
      </c>
      <c r="AE437" s="336">
        <v>0</v>
      </c>
      <c r="AF437" s="336">
        <v>0</v>
      </c>
      <c r="AG437" s="231">
        <v>0</v>
      </c>
      <c r="AH437" s="231">
        <v>0</v>
      </c>
      <c r="AI437" s="231">
        <v>0</v>
      </c>
      <c r="AJ437" s="231">
        <v>0</v>
      </c>
      <c r="AK437" s="231">
        <v>0</v>
      </c>
      <c r="AL437" s="231">
        <v>0</v>
      </c>
      <c r="AM437" s="231">
        <v>0</v>
      </c>
      <c r="AN437" s="231">
        <v>0</v>
      </c>
      <c r="AO437" s="231">
        <v>0</v>
      </c>
      <c r="AP437" s="231">
        <v>0</v>
      </c>
      <c r="AQ437" s="231">
        <v>0</v>
      </c>
      <c r="AR437" s="231">
        <v>0</v>
      </c>
      <c r="AS437" s="231">
        <v>0</v>
      </c>
      <c r="AT437" s="231">
        <v>0</v>
      </c>
      <c r="AU437" s="231">
        <v>0</v>
      </c>
      <c r="AV437" s="231">
        <v>0</v>
      </c>
      <c r="AW437" s="231">
        <v>0</v>
      </c>
      <c r="AX437" s="231">
        <v>0</v>
      </c>
    </row>
    <row r="438" spans="2:50" ht="63.75" x14ac:dyDescent="0.2">
      <c r="B438" s="155" t="s">
        <v>821</v>
      </c>
      <c r="C438" s="332" t="s">
        <v>1383</v>
      </c>
      <c r="D438" s="162" t="s">
        <v>1387</v>
      </c>
      <c r="E438" s="75" t="s">
        <v>1388</v>
      </c>
      <c r="F438" s="333">
        <v>2016730010093</v>
      </c>
      <c r="G438" s="334" t="s">
        <v>1389</v>
      </c>
      <c r="H438" s="335" t="s">
        <v>925</v>
      </c>
      <c r="I438" s="70" t="s">
        <v>926</v>
      </c>
      <c r="J438" s="231">
        <v>1</v>
      </c>
      <c r="K438" s="155" t="s">
        <v>818</v>
      </c>
      <c r="L438" s="231">
        <v>0</v>
      </c>
      <c r="M438" s="231">
        <v>0</v>
      </c>
      <c r="N438" s="231">
        <v>0</v>
      </c>
      <c r="O438" s="231">
        <v>0</v>
      </c>
      <c r="P438" s="231">
        <v>0</v>
      </c>
      <c r="Q438" s="231">
        <v>0</v>
      </c>
      <c r="R438" s="231">
        <v>0</v>
      </c>
      <c r="S438" s="231">
        <v>0</v>
      </c>
      <c r="T438" s="231">
        <v>0</v>
      </c>
      <c r="U438" s="231">
        <v>0</v>
      </c>
      <c r="V438" s="231">
        <v>0</v>
      </c>
      <c r="W438" s="231">
        <v>0</v>
      </c>
      <c r="X438" s="231">
        <v>0</v>
      </c>
      <c r="Y438" s="231">
        <v>0</v>
      </c>
      <c r="Z438" s="231">
        <v>0</v>
      </c>
      <c r="AA438" s="231">
        <v>0</v>
      </c>
      <c r="AB438" s="231">
        <v>0</v>
      </c>
      <c r="AC438" s="231">
        <v>0</v>
      </c>
      <c r="AD438" s="336">
        <v>0</v>
      </c>
      <c r="AE438" s="336">
        <v>0</v>
      </c>
      <c r="AF438" s="336">
        <v>0</v>
      </c>
      <c r="AG438" s="231">
        <v>0</v>
      </c>
      <c r="AH438" s="231">
        <v>0</v>
      </c>
      <c r="AI438" s="231">
        <v>0</v>
      </c>
      <c r="AJ438" s="231">
        <v>0</v>
      </c>
      <c r="AK438" s="231">
        <v>0</v>
      </c>
      <c r="AL438" s="231">
        <v>0</v>
      </c>
      <c r="AM438" s="231">
        <v>0</v>
      </c>
      <c r="AN438" s="231">
        <v>0</v>
      </c>
      <c r="AO438" s="231">
        <v>0</v>
      </c>
      <c r="AP438" s="231">
        <v>0</v>
      </c>
      <c r="AQ438" s="231">
        <v>0</v>
      </c>
      <c r="AR438" s="231">
        <v>0</v>
      </c>
      <c r="AS438" s="231">
        <v>0</v>
      </c>
      <c r="AT438" s="231">
        <v>0</v>
      </c>
      <c r="AU438" s="231">
        <v>0</v>
      </c>
      <c r="AV438" s="231">
        <v>0</v>
      </c>
      <c r="AW438" s="231">
        <v>0</v>
      </c>
      <c r="AX438" s="231">
        <v>0</v>
      </c>
    </row>
    <row r="439" spans="2:50" ht="63.75" x14ac:dyDescent="0.2">
      <c r="B439" s="155" t="s">
        <v>821</v>
      </c>
      <c r="C439" s="332" t="s">
        <v>1383</v>
      </c>
      <c r="D439" s="162" t="s">
        <v>1387</v>
      </c>
      <c r="E439" s="75" t="s">
        <v>1388</v>
      </c>
      <c r="F439" s="333">
        <v>2016730010093</v>
      </c>
      <c r="G439" s="334" t="s">
        <v>1389</v>
      </c>
      <c r="H439" s="335" t="s">
        <v>927</v>
      </c>
      <c r="I439" s="70" t="s">
        <v>928</v>
      </c>
      <c r="J439" s="231">
        <v>0</v>
      </c>
      <c r="K439" s="155" t="s">
        <v>818</v>
      </c>
      <c r="L439" s="231">
        <v>0</v>
      </c>
      <c r="M439" s="231">
        <v>0</v>
      </c>
      <c r="N439" s="231">
        <v>0</v>
      </c>
      <c r="O439" s="231">
        <v>0</v>
      </c>
      <c r="P439" s="231">
        <v>0</v>
      </c>
      <c r="Q439" s="231">
        <v>0</v>
      </c>
      <c r="R439" s="231">
        <v>0</v>
      </c>
      <c r="S439" s="231">
        <v>0</v>
      </c>
      <c r="T439" s="231">
        <v>0</v>
      </c>
      <c r="U439" s="231">
        <v>0</v>
      </c>
      <c r="V439" s="231">
        <v>0</v>
      </c>
      <c r="W439" s="231">
        <v>0</v>
      </c>
      <c r="X439" s="231">
        <v>0</v>
      </c>
      <c r="Y439" s="231">
        <v>0</v>
      </c>
      <c r="Z439" s="231">
        <v>0</v>
      </c>
      <c r="AA439" s="231">
        <v>0</v>
      </c>
      <c r="AB439" s="231">
        <v>0</v>
      </c>
      <c r="AC439" s="231">
        <v>0</v>
      </c>
      <c r="AD439" s="336">
        <v>0</v>
      </c>
      <c r="AE439" s="336">
        <v>0</v>
      </c>
      <c r="AF439" s="336">
        <v>0</v>
      </c>
      <c r="AG439" s="231">
        <v>0</v>
      </c>
      <c r="AH439" s="231">
        <v>0</v>
      </c>
      <c r="AI439" s="231">
        <v>0</v>
      </c>
      <c r="AJ439" s="231">
        <v>0</v>
      </c>
      <c r="AK439" s="231">
        <v>0</v>
      </c>
      <c r="AL439" s="231">
        <v>0</v>
      </c>
      <c r="AM439" s="231">
        <v>0</v>
      </c>
      <c r="AN439" s="231">
        <v>0</v>
      </c>
      <c r="AO439" s="231">
        <v>0</v>
      </c>
      <c r="AP439" s="231">
        <v>0</v>
      </c>
      <c r="AQ439" s="231">
        <v>0</v>
      </c>
      <c r="AR439" s="231">
        <v>0</v>
      </c>
      <c r="AS439" s="231">
        <v>0</v>
      </c>
      <c r="AT439" s="231">
        <v>0</v>
      </c>
      <c r="AU439" s="231">
        <v>0</v>
      </c>
      <c r="AV439" s="231">
        <v>0</v>
      </c>
      <c r="AW439" s="231">
        <v>0</v>
      </c>
      <c r="AX439" s="231">
        <v>0</v>
      </c>
    </row>
    <row r="440" spans="2:50" ht="63.75" x14ac:dyDescent="0.2">
      <c r="B440" s="155" t="s">
        <v>821</v>
      </c>
      <c r="C440" s="332" t="s">
        <v>1383</v>
      </c>
      <c r="D440" s="162" t="s">
        <v>1387</v>
      </c>
      <c r="E440" s="75" t="s">
        <v>1388</v>
      </c>
      <c r="F440" s="333">
        <v>2016730010096</v>
      </c>
      <c r="G440" s="334" t="s">
        <v>1392</v>
      </c>
      <c r="H440" s="335" t="s">
        <v>929</v>
      </c>
      <c r="I440" s="70" t="s">
        <v>930</v>
      </c>
      <c r="J440" s="231">
        <v>9</v>
      </c>
      <c r="K440" s="155" t="s">
        <v>818</v>
      </c>
      <c r="L440" s="231">
        <v>0</v>
      </c>
      <c r="M440" s="231">
        <v>0</v>
      </c>
      <c r="N440" s="231">
        <v>0</v>
      </c>
      <c r="O440" s="231">
        <v>0</v>
      </c>
      <c r="P440" s="231">
        <v>0</v>
      </c>
      <c r="Q440" s="231">
        <v>0</v>
      </c>
      <c r="R440" s="231">
        <v>0</v>
      </c>
      <c r="S440" s="231">
        <v>0</v>
      </c>
      <c r="T440" s="231">
        <v>0</v>
      </c>
      <c r="U440" s="231">
        <v>0</v>
      </c>
      <c r="V440" s="231">
        <v>0</v>
      </c>
      <c r="W440" s="231">
        <v>0</v>
      </c>
      <c r="X440" s="231">
        <v>0</v>
      </c>
      <c r="Y440" s="231">
        <v>0</v>
      </c>
      <c r="Z440" s="231">
        <v>0</v>
      </c>
      <c r="AA440" s="231">
        <v>0</v>
      </c>
      <c r="AB440" s="231">
        <v>0</v>
      </c>
      <c r="AC440" s="231">
        <v>0</v>
      </c>
      <c r="AD440" s="336">
        <v>0</v>
      </c>
      <c r="AE440" s="336">
        <v>0</v>
      </c>
      <c r="AF440" s="336">
        <v>0</v>
      </c>
      <c r="AG440" s="231">
        <v>0</v>
      </c>
      <c r="AH440" s="231">
        <v>0</v>
      </c>
      <c r="AI440" s="231">
        <v>0</v>
      </c>
      <c r="AJ440" s="231">
        <v>0</v>
      </c>
      <c r="AK440" s="231">
        <v>0</v>
      </c>
      <c r="AL440" s="231">
        <v>0</v>
      </c>
      <c r="AM440" s="231">
        <v>0</v>
      </c>
      <c r="AN440" s="231">
        <v>0</v>
      </c>
      <c r="AO440" s="231">
        <v>0</v>
      </c>
      <c r="AP440" s="231">
        <v>0</v>
      </c>
      <c r="AQ440" s="231">
        <v>0</v>
      </c>
      <c r="AR440" s="231">
        <v>0</v>
      </c>
      <c r="AS440" s="231">
        <v>0</v>
      </c>
      <c r="AT440" s="231">
        <v>0</v>
      </c>
      <c r="AU440" s="231">
        <v>0</v>
      </c>
      <c r="AV440" s="231">
        <v>0</v>
      </c>
      <c r="AW440" s="231">
        <v>0</v>
      </c>
      <c r="AX440" s="231">
        <v>0</v>
      </c>
    </row>
    <row r="441" spans="2:50" ht="76.5" x14ac:dyDescent="0.2">
      <c r="B441" s="155" t="s">
        <v>821</v>
      </c>
      <c r="C441" s="332" t="s">
        <v>1383</v>
      </c>
      <c r="D441" s="162" t="s">
        <v>1393</v>
      </c>
      <c r="E441" s="75" t="s">
        <v>818</v>
      </c>
      <c r="F441" s="333">
        <v>2016730010092</v>
      </c>
      <c r="G441" s="334" t="s">
        <v>1394</v>
      </c>
      <c r="H441" s="335" t="s">
        <v>931</v>
      </c>
      <c r="I441" s="70" t="s">
        <v>932</v>
      </c>
      <c r="J441" s="231">
        <v>0</v>
      </c>
      <c r="K441" s="155" t="s">
        <v>818</v>
      </c>
      <c r="L441" s="231">
        <v>438000</v>
      </c>
      <c r="M441" s="231">
        <v>0</v>
      </c>
      <c r="N441" s="231">
        <v>315000</v>
      </c>
      <c r="O441" s="231">
        <v>0</v>
      </c>
      <c r="P441" s="231">
        <v>0</v>
      </c>
      <c r="Q441" s="231">
        <v>0</v>
      </c>
      <c r="R441" s="231">
        <v>0</v>
      </c>
      <c r="S441" s="231">
        <v>0</v>
      </c>
      <c r="T441" s="231">
        <v>0</v>
      </c>
      <c r="U441" s="231">
        <v>123000</v>
      </c>
      <c r="V441" s="231">
        <v>0</v>
      </c>
      <c r="W441" s="231">
        <v>0</v>
      </c>
      <c r="X441" s="231">
        <v>0</v>
      </c>
      <c r="Y441" s="231">
        <v>0</v>
      </c>
      <c r="Z441" s="231">
        <v>0</v>
      </c>
      <c r="AA441" s="231">
        <v>0</v>
      </c>
      <c r="AB441" s="231">
        <v>0</v>
      </c>
      <c r="AC441" s="231">
        <v>0</v>
      </c>
      <c r="AD441" s="336">
        <v>0</v>
      </c>
      <c r="AE441" s="336">
        <v>0</v>
      </c>
      <c r="AF441" s="336">
        <v>0</v>
      </c>
      <c r="AG441" s="231">
        <v>122937</v>
      </c>
      <c r="AH441" s="231">
        <v>0</v>
      </c>
      <c r="AI441" s="231">
        <v>0</v>
      </c>
      <c r="AJ441" s="231">
        <v>0</v>
      </c>
      <c r="AK441" s="231">
        <v>0</v>
      </c>
      <c r="AL441" s="231">
        <v>0</v>
      </c>
      <c r="AM441" s="231">
        <v>0</v>
      </c>
      <c r="AN441" s="231">
        <v>0</v>
      </c>
      <c r="AO441" s="231">
        <v>0</v>
      </c>
      <c r="AP441" s="231">
        <v>122937</v>
      </c>
      <c r="AQ441" s="231">
        <v>0</v>
      </c>
      <c r="AR441" s="231">
        <v>0</v>
      </c>
      <c r="AS441" s="231">
        <v>0</v>
      </c>
      <c r="AT441" s="231">
        <v>0</v>
      </c>
      <c r="AU441" s="231">
        <v>0</v>
      </c>
      <c r="AV441" s="231">
        <v>0</v>
      </c>
      <c r="AW441" s="231">
        <v>0</v>
      </c>
      <c r="AX441" s="231">
        <v>0</v>
      </c>
    </row>
    <row r="442" spans="2:50" ht="38.25" x14ac:dyDescent="0.2">
      <c r="B442" s="155" t="s">
        <v>821</v>
      </c>
      <c r="C442" s="332" t="s">
        <v>1383</v>
      </c>
      <c r="D442" s="162" t="s">
        <v>1393</v>
      </c>
      <c r="E442" s="75" t="str">
        <f>+E441</f>
        <v>Vías, Transporte Y Movilidad Sostenible E Incluyente</v>
      </c>
      <c r="F442" s="333">
        <v>2016730010092</v>
      </c>
      <c r="G442" s="334" t="s">
        <v>1394</v>
      </c>
      <c r="H442" s="335" t="s">
        <v>933</v>
      </c>
      <c r="I442" s="70" t="s">
        <v>934</v>
      </c>
      <c r="J442" s="231">
        <v>30000</v>
      </c>
      <c r="K442" s="155" t="s">
        <v>818</v>
      </c>
      <c r="L442" s="231">
        <v>4104557</v>
      </c>
      <c r="M442" s="231">
        <v>0</v>
      </c>
      <c r="N442" s="231">
        <v>605000</v>
      </c>
      <c r="O442" s="231">
        <v>0</v>
      </c>
      <c r="P442" s="231">
        <v>0</v>
      </c>
      <c r="Q442" s="231">
        <v>0</v>
      </c>
      <c r="R442" s="231">
        <v>0</v>
      </c>
      <c r="S442" s="231">
        <v>0</v>
      </c>
      <c r="T442" s="231">
        <v>0</v>
      </c>
      <c r="U442" s="231">
        <v>2900000</v>
      </c>
      <c r="V442" s="231">
        <v>0</v>
      </c>
      <c r="W442" s="231">
        <v>0</v>
      </c>
      <c r="X442" s="231">
        <v>0</v>
      </c>
      <c r="Y442" s="231">
        <v>0</v>
      </c>
      <c r="Z442" s="231">
        <v>0</v>
      </c>
      <c r="AA442" s="231">
        <v>599557</v>
      </c>
      <c r="AB442" s="231">
        <v>0</v>
      </c>
      <c r="AC442" s="231">
        <v>0</v>
      </c>
      <c r="AD442" s="336">
        <v>0</v>
      </c>
      <c r="AE442" s="336">
        <v>0</v>
      </c>
      <c r="AF442" s="336">
        <v>0</v>
      </c>
      <c r="AG442" s="231">
        <v>3477900</v>
      </c>
      <c r="AH442" s="231">
        <v>0</v>
      </c>
      <c r="AI442" s="231">
        <v>0</v>
      </c>
      <c r="AJ442" s="231">
        <v>0</v>
      </c>
      <c r="AK442" s="231">
        <v>0</v>
      </c>
      <c r="AL442" s="231">
        <v>0</v>
      </c>
      <c r="AM442" s="231">
        <v>0</v>
      </c>
      <c r="AN442" s="231">
        <v>0</v>
      </c>
      <c r="AO442" s="231">
        <v>0</v>
      </c>
      <c r="AP442" s="231">
        <v>2878343</v>
      </c>
      <c r="AQ442" s="231">
        <v>0</v>
      </c>
      <c r="AR442" s="231">
        <v>0</v>
      </c>
      <c r="AS442" s="231">
        <v>0</v>
      </c>
      <c r="AT442" s="231">
        <v>0</v>
      </c>
      <c r="AU442" s="231">
        <v>0</v>
      </c>
      <c r="AV442" s="231">
        <v>599557</v>
      </c>
      <c r="AW442" s="231">
        <v>0</v>
      </c>
      <c r="AX442" s="231">
        <v>0</v>
      </c>
    </row>
    <row r="443" spans="2:50" ht="51" x14ac:dyDescent="0.2">
      <c r="B443" s="155" t="s">
        <v>821</v>
      </c>
      <c r="C443" s="332" t="s">
        <v>1383</v>
      </c>
      <c r="D443" s="162" t="s">
        <v>1393</v>
      </c>
      <c r="E443" s="75" t="s">
        <v>1395</v>
      </c>
      <c r="F443" s="333">
        <v>2016730010092</v>
      </c>
      <c r="G443" s="334" t="s">
        <v>1394</v>
      </c>
      <c r="H443" s="335" t="s">
        <v>935</v>
      </c>
      <c r="I443" s="70" t="s">
        <v>936</v>
      </c>
      <c r="J443" s="231">
        <v>179000</v>
      </c>
      <c r="K443" s="155" t="s">
        <v>818</v>
      </c>
      <c r="L443" s="231">
        <v>12450368</v>
      </c>
      <c r="M443" s="231">
        <v>0</v>
      </c>
      <c r="N443" s="231">
        <v>2645000</v>
      </c>
      <c r="O443" s="231">
        <v>0</v>
      </c>
      <c r="P443" s="231">
        <v>0</v>
      </c>
      <c r="Q443" s="231">
        <v>0</v>
      </c>
      <c r="R443" s="231">
        <v>0</v>
      </c>
      <c r="S443" s="231">
        <v>0</v>
      </c>
      <c r="T443" s="231">
        <v>0</v>
      </c>
      <c r="U443" s="231">
        <v>3815346</v>
      </c>
      <c r="V443" s="231">
        <v>0</v>
      </c>
      <c r="W443" s="231">
        <v>0</v>
      </c>
      <c r="X443" s="231">
        <v>0</v>
      </c>
      <c r="Y443" s="231">
        <v>0</v>
      </c>
      <c r="Z443" s="231">
        <v>0</v>
      </c>
      <c r="AA443" s="231">
        <v>5990022</v>
      </c>
      <c r="AB443" s="231">
        <v>0</v>
      </c>
      <c r="AC443" s="231">
        <v>0</v>
      </c>
      <c r="AD443" s="336">
        <v>0</v>
      </c>
      <c r="AE443" s="336">
        <v>0</v>
      </c>
      <c r="AF443" s="336">
        <v>0</v>
      </c>
      <c r="AG443" s="231">
        <v>2661508</v>
      </c>
      <c r="AH443" s="231">
        <v>0</v>
      </c>
      <c r="AI443" s="231">
        <v>0</v>
      </c>
      <c r="AJ443" s="231">
        <v>0</v>
      </c>
      <c r="AK443" s="231">
        <v>0</v>
      </c>
      <c r="AL443" s="231">
        <v>0</v>
      </c>
      <c r="AM443" s="231">
        <v>0</v>
      </c>
      <c r="AN443" s="231">
        <v>0</v>
      </c>
      <c r="AO443" s="231">
        <v>0</v>
      </c>
      <c r="AP443" s="231">
        <v>2099406</v>
      </c>
      <c r="AQ443" s="231">
        <v>0</v>
      </c>
      <c r="AR443" s="231">
        <v>0</v>
      </c>
      <c r="AS443" s="231">
        <v>0</v>
      </c>
      <c r="AT443" s="231">
        <v>396700</v>
      </c>
      <c r="AU443" s="231">
        <v>0</v>
      </c>
      <c r="AV443" s="231">
        <v>165402</v>
      </c>
      <c r="AW443" s="231">
        <v>0</v>
      </c>
      <c r="AX443" s="231">
        <v>0</v>
      </c>
    </row>
    <row r="444" spans="2:50" ht="38.25" x14ac:dyDescent="0.2">
      <c r="B444" s="155" t="s">
        <v>821</v>
      </c>
      <c r="C444" s="332" t="s">
        <v>1383</v>
      </c>
      <c r="D444" s="162" t="s">
        <v>1393</v>
      </c>
      <c r="E444" s="75" t="s">
        <v>1395</v>
      </c>
      <c r="F444" s="333">
        <v>2016730010092</v>
      </c>
      <c r="G444" s="334" t="s">
        <v>1394</v>
      </c>
      <c r="H444" s="335" t="s">
        <v>937</v>
      </c>
      <c r="I444" s="70" t="s">
        <v>938</v>
      </c>
      <c r="J444" s="231">
        <v>1</v>
      </c>
      <c r="K444" s="155" t="s">
        <v>818</v>
      </c>
      <c r="L444" s="231">
        <v>0</v>
      </c>
      <c r="M444" s="231">
        <v>0</v>
      </c>
      <c r="N444" s="231">
        <v>0</v>
      </c>
      <c r="O444" s="231">
        <v>0</v>
      </c>
      <c r="P444" s="231">
        <v>0</v>
      </c>
      <c r="Q444" s="231">
        <v>0</v>
      </c>
      <c r="R444" s="231">
        <v>0</v>
      </c>
      <c r="S444" s="231">
        <v>0</v>
      </c>
      <c r="T444" s="231">
        <v>0</v>
      </c>
      <c r="U444" s="231">
        <v>0</v>
      </c>
      <c r="V444" s="231">
        <v>0</v>
      </c>
      <c r="W444" s="231">
        <v>0</v>
      </c>
      <c r="X444" s="231">
        <v>0</v>
      </c>
      <c r="Y444" s="231">
        <v>0</v>
      </c>
      <c r="Z444" s="231">
        <v>0</v>
      </c>
      <c r="AA444" s="231">
        <v>0</v>
      </c>
      <c r="AB444" s="231">
        <v>0</v>
      </c>
      <c r="AC444" s="231">
        <v>0</v>
      </c>
      <c r="AD444" s="336">
        <v>0</v>
      </c>
      <c r="AE444" s="336">
        <v>0</v>
      </c>
      <c r="AF444" s="336">
        <v>0</v>
      </c>
      <c r="AG444" s="231">
        <v>0</v>
      </c>
      <c r="AH444" s="231">
        <v>0</v>
      </c>
      <c r="AI444" s="231">
        <v>0</v>
      </c>
      <c r="AJ444" s="231">
        <v>0</v>
      </c>
      <c r="AK444" s="231">
        <v>0</v>
      </c>
      <c r="AL444" s="231">
        <v>0</v>
      </c>
      <c r="AM444" s="231">
        <v>0</v>
      </c>
      <c r="AN444" s="231">
        <v>0</v>
      </c>
      <c r="AO444" s="231">
        <v>0</v>
      </c>
      <c r="AP444" s="231">
        <v>0</v>
      </c>
      <c r="AQ444" s="231">
        <v>0</v>
      </c>
      <c r="AR444" s="231">
        <v>0</v>
      </c>
      <c r="AS444" s="231">
        <v>0</v>
      </c>
      <c r="AT444" s="231">
        <v>0</v>
      </c>
      <c r="AU444" s="231">
        <v>0</v>
      </c>
      <c r="AV444" s="231">
        <v>0</v>
      </c>
      <c r="AW444" s="231">
        <v>0</v>
      </c>
      <c r="AX444" s="231">
        <v>0</v>
      </c>
    </row>
    <row r="445" spans="2:50" ht="38.25" x14ac:dyDescent="0.2">
      <c r="B445" s="155" t="s">
        <v>821</v>
      </c>
      <c r="C445" s="332" t="s">
        <v>1383</v>
      </c>
      <c r="D445" s="162" t="s">
        <v>1393</v>
      </c>
      <c r="E445" s="75" t="s">
        <v>1395</v>
      </c>
      <c r="F445" s="333">
        <v>2016730010092</v>
      </c>
      <c r="G445" s="334" t="s">
        <v>1394</v>
      </c>
      <c r="H445" s="335" t="s">
        <v>939</v>
      </c>
      <c r="I445" s="70" t="s">
        <v>940</v>
      </c>
      <c r="J445" s="231">
        <v>0</v>
      </c>
      <c r="K445" s="155" t="s">
        <v>818</v>
      </c>
      <c r="L445" s="231">
        <v>0</v>
      </c>
      <c r="M445" s="231">
        <v>0</v>
      </c>
      <c r="N445" s="231">
        <v>0</v>
      </c>
      <c r="O445" s="231">
        <v>0</v>
      </c>
      <c r="P445" s="231">
        <v>0</v>
      </c>
      <c r="Q445" s="231">
        <v>0</v>
      </c>
      <c r="R445" s="231">
        <v>0</v>
      </c>
      <c r="S445" s="231">
        <v>0</v>
      </c>
      <c r="T445" s="231">
        <v>0</v>
      </c>
      <c r="U445" s="231">
        <v>0</v>
      </c>
      <c r="V445" s="231">
        <v>0</v>
      </c>
      <c r="W445" s="231">
        <v>0</v>
      </c>
      <c r="X445" s="231">
        <v>0</v>
      </c>
      <c r="Y445" s="231">
        <v>0</v>
      </c>
      <c r="Z445" s="231">
        <v>0</v>
      </c>
      <c r="AA445" s="231">
        <v>0</v>
      </c>
      <c r="AB445" s="231">
        <v>0</v>
      </c>
      <c r="AC445" s="231">
        <v>0</v>
      </c>
      <c r="AD445" s="336">
        <v>0</v>
      </c>
      <c r="AE445" s="336">
        <v>0</v>
      </c>
      <c r="AF445" s="336">
        <v>0</v>
      </c>
      <c r="AG445" s="231">
        <v>0</v>
      </c>
      <c r="AH445" s="231">
        <v>0</v>
      </c>
      <c r="AI445" s="231">
        <v>0</v>
      </c>
      <c r="AJ445" s="231">
        <v>0</v>
      </c>
      <c r="AK445" s="231">
        <v>0</v>
      </c>
      <c r="AL445" s="231">
        <v>0</v>
      </c>
      <c r="AM445" s="231">
        <v>0</v>
      </c>
      <c r="AN445" s="231">
        <v>0</v>
      </c>
      <c r="AO445" s="231">
        <v>0</v>
      </c>
      <c r="AP445" s="231">
        <v>0</v>
      </c>
      <c r="AQ445" s="231">
        <v>0</v>
      </c>
      <c r="AR445" s="231">
        <v>0</v>
      </c>
      <c r="AS445" s="231">
        <v>0</v>
      </c>
      <c r="AT445" s="231">
        <v>0</v>
      </c>
      <c r="AU445" s="231">
        <v>0</v>
      </c>
      <c r="AV445" s="231">
        <v>0</v>
      </c>
      <c r="AW445" s="231">
        <v>0</v>
      </c>
      <c r="AX445" s="231">
        <v>0</v>
      </c>
    </row>
    <row r="446" spans="2:50" ht="51" x14ac:dyDescent="0.2">
      <c r="B446" s="155" t="s">
        <v>821</v>
      </c>
      <c r="C446" s="332" t="s">
        <v>1383</v>
      </c>
      <c r="D446" s="162" t="s">
        <v>1393</v>
      </c>
      <c r="E446" s="75" t="s">
        <v>1395</v>
      </c>
      <c r="F446" s="333">
        <v>2016730010092</v>
      </c>
      <c r="G446" s="334" t="s">
        <v>1394</v>
      </c>
      <c r="H446" s="335" t="s">
        <v>941</v>
      </c>
      <c r="I446" s="70" t="s">
        <v>942</v>
      </c>
      <c r="J446" s="231">
        <v>0</v>
      </c>
      <c r="K446" s="155" t="s">
        <v>818</v>
      </c>
      <c r="L446" s="231">
        <v>0</v>
      </c>
      <c r="M446" s="231">
        <v>0</v>
      </c>
      <c r="N446" s="231">
        <v>0</v>
      </c>
      <c r="O446" s="231">
        <v>0</v>
      </c>
      <c r="P446" s="231">
        <v>0</v>
      </c>
      <c r="Q446" s="231">
        <v>0</v>
      </c>
      <c r="R446" s="231">
        <v>0</v>
      </c>
      <c r="S446" s="231">
        <v>0</v>
      </c>
      <c r="T446" s="231">
        <v>0</v>
      </c>
      <c r="U446" s="231">
        <v>0</v>
      </c>
      <c r="V446" s="231">
        <v>0</v>
      </c>
      <c r="W446" s="231">
        <v>0</v>
      </c>
      <c r="X446" s="231">
        <v>0</v>
      </c>
      <c r="Y446" s="231">
        <v>0</v>
      </c>
      <c r="Z446" s="231">
        <v>0</v>
      </c>
      <c r="AA446" s="231">
        <v>0</v>
      </c>
      <c r="AB446" s="231">
        <v>0</v>
      </c>
      <c r="AC446" s="231">
        <v>0</v>
      </c>
      <c r="AD446" s="336">
        <v>0</v>
      </c>
      <c r="AE446" s="336">
        <v>0</v>
      </c>
      <c r="AF446" s="336">
        <v>0</v>
      </c>
      <c r="AG446" s="231">
        <v>0</v>
      </c>
      <c r="AH446" s="231">
        <v>0</v>
      </c>
      <c r="AI446" s="231">
        <v>0</v>
      </c>
      <c r="AJ446" s="231">
        <v>0</v>
      </c>
      <c r="AK446" s="231">
        <v>0</v>
      </c>
      <c r="AL446" s="231">
        <v>0</v>
      </c>
      <c r="AM446" s="231">
        <v>0</v>
      </c>
      <c r="AN446" s="231">
        <v>0</v>
      </c>
      <c r="AO446" s="231">
        <v>0</v>
      </c>
      <c r="AP446" s="231">
        <v>0</v>
      </c>
      <c r="AQ446" s="231">
        <v>0</v>
      </c>
      <c r="AR446" s="231">
        <v>0</v>
      </c>
      <c r="AS446" s="231">
        <v>0</v>
      </c>
      <c r="AT446" s="231">
        <v>0</v>
      </c>
      <c r="AU446" s="231">
        <v>0</v>
      </c>
      <c r="AV446" s="231">
        <v>0</v>
      </c>
      <c r="AW446" s="231">
        <v>0</v>
      </c>
      <c r="AX446" s="231">
        <v>0</v>
      </c>
    </row>
    <row r="447" spans="2:50" ht="51" x14ac:dyDescent="0.2">
      <c r="B447" s="155" t="s">
        <v>821</v>
      </c>
      <c r="C447" s="332" t="s">
        <v>1383</v>
      </c>
      <c r="D447" s="162" t="s">
        <v>1393</v>
      </c>
      <c r="E447" s="75" t="s">
        <v>1395</v>
      </c>
      <c r="F447" s="333">
        <v>2016730010092</v>
      </c>
      <c r="G447" s="334" t="s">
        <v>1394</v>
      </c>
      <c r="H447" s="335" t="s">
        <v>943</v>
      </c>
      <c r="I447" s="70" t="s">
        <v>944</v>
      </c>
      <c r="J447" s="231">
        <v>1</v>
      </c>
      <c r="K447" s="155" t="s">
        <v>818</v>
      </c>
      <c r="L447" s="231">
        <v>0</v>
      </c>
      <c r="M447" s="231">
        <v>0</v>
      </c>
      <c r="N447" s="231">
        <v>0</v>
      </c>
      <c r="O447" s="231">
        <v>0</v>
      </c>
      <c r="P447" s="231">
        <v>0</v>
      </c>
      <c r="Q447" s="231">
        <v>0</v>
      </c>
      <c r="R447" s="231">
        <v>0</v>
      </c>
      <c r="S447" s="231">
        <v>0</v>
      </c>
      <c r="T447" s="231">
        <v>0</v>
      </c>
      <c r="U447" s="231">
        <v>0</v>
      </c>
      <c r="V447" s="231">
        <v>0</v>
      </c>
      <c r="W447" s="231">
        <v>0</v>
      </c>
      <c r="X447" s="231">
        <v>0</v>
      </c>
      <c r="Y447" s="231">
        <v>0</v>
      </c>
      <c r="Z447" s="231">
        <v>0</v>
      </c>
      <c r="AA447" s="231">
        <v>0</v>
      </c>
      <c r="AB447" s="231">
        <v>0</v>
      </c>
      <c r="AC447" s="231">
        <v>0</v>
      </c>
      <c r="AD447" s="336">
        <v>0</v>
      </c>
      <c r="AE447" s="336">
        <v>0</v>
      </c>
      <c r="AF447" s="336">
        <v>0</v>
      </c>
      <c r="AG447" s="231">
        <v>0</v>
      </c>
      <c r="AH447" s="231">
        <v>0</v>
      </c>
      <c r="AI447" s="231">
        <v>0</v>
      </c>
      <c r="AJ447" s="231">
        <v>0</v>
      </c>
      <c r="AK447" s="231">
        <v>0</v>
      </c>
      <c r="AL447" s="231">
        <v>0</v>
      </c>
      <c r="AM447" s="231">
        <v>0</v>
      </c>
      <c r="AN447" s="231">
        <v>0</v>
      </c>
      <c r="AO447" s="231">
        <v>0</v>
      </c>
      <c r="AP447" s="231">
        <v>0</v>
      </c>
      <c r="AQ447" s="231">
        <v>0</v>
      </c>
      <c r="AR447" s="231">
        <v>0</v>
      </c>
      <c r="AS447" s="231">
        <v>0</v>
      </c>
      <c r="AT447" s="231">
        <v>0</v>
      </c>
      <c r="AU447" s="231">
        <v>0</v>
      </c>
      <c r="AV447" s="231">
        <v>0</v>
      </c>
      <c r="AW447" s="231">
        <v>0</v>
      </c>
      <c r="AX447" s="231">
        <v>0</v>
      </c>
    </row>
    <row r="448" spans="2:50" ht="38.25" x14ac:dyDescent="0.2">
      <c r="B448" s="155" t="s">
        <v>821</v>
      </c>
      <c r="C448" s="332" t="s">
        <v>1383</v>
      </c>
      <c r="D448" s="162" t="s">
        <v>1393</v>
      </c>
      <c r="E448" s="75" t="s">
        <v>1395</v>
      </c>
      <c r="F448" s="333">
        <v>2016730010092</v>
      </c>
      <c r="G448" s="334" t="s">
        <v>1394</v>
      </c>
      <c r="H448" s="335" t="s">
        <v>945</v>
      </c>
      <c r="I448" s="70" t="s">
        <v>946</v>
      </c>
      <c r="J448" s="231">
        <v>300</v>
      </c>
      <c r="K448" s="155" t="s">
        <v>818</v>
      </c>
      <c r="L448" s="231">
        <v>0</v>
      </c>
      <c r="M448" s="231">
        <v>0</v>
      </c>
      <c r="N448" s="231">
        <v>0</v>
      </c>
      <c r="O448" s="231">
        <v>0</v>
      </c>
      <c r="P448" s="231">
        <v>0</v>
      </c>
      <c r="Q448" s="231">
        <v>0</v>
      </c>
      <c r="R448" s="231">
        <v>0</v>
      </c>
      <c r="S448" s="231">
        <v>0</v>
      </c>
      <c r="T448" s="231">
        <v>0</v>
      </c>
      <c r="U448" s="231">
        <v>0</v>
      </c>
      <c r="V448" s="231">
        <v>0</v>
      </c>
      <c r="W448" s="231">
        <v>0</v>
      </c>
      <c r="X448" s="231">
        <v>0</v>
      </c>
      <c r="Y448" s="231">
        <v>0</v>
      </c>
      <c r="Z448" s="231">
        <v>0</v>
      </c>
      <c r="AA448" s="231">
        <v>0</v>
      </c>
      <c r="AB448" s="231">
        <v>0</v>
      </c>
      <c r="AC448" s="231">
        <v>0</v>
      </c>
      <c r="AD448" s="336">
        <v>0</v>
      </c>
      <c r="AE448" s="336">
        <v>0</v>
      </c>
      <c r="AF448" s="336">
        <v>0</v>
      </c>
      <c r="AG448" s="231">
        <v>0</v>
      </c>
      <c r="AH448" s="231">
        <v>0</v>
      </c>
      <c r="AI448" s="231">
        <v>0</v>
      </c>
      <c r="AJ448" s="231">
        <v>0</v>
      </c>
      <c r="AK448" s="231">
        <v>0</v>
      </c>
      <c r="AL448" s="231">
        <v>0</v>
      </c>
      <c r="AM448" s="231">
        <v>0</v>
      </c>
      <c r="AN448" s="231">
        <v>0</v>
      </c>
      <c r="AO448" s="231">
        <v>0</v>
      </c>
      <c r="AP448" s="231">
        <v>0</v>
      </c>
      <c r="AQ448" s="231">
        <v>0</v>
      </c>
      <c r="AR448" s="231">
        <v>0</v>
      </c>
      <c r="AS448" s="231">
        <v>0</v>
      </c>
      <c r="AT448" s="231">
        <v>0</v>
      </c>
      <c r="AU448" s="231">
        <v>0</v>
      </c>
      <c r="AV448" s="231">
        <v>0</v>
      </c>
      <c r="AW448" s="231">
        <v>0</v>
      </c>
      <c r="AX448" s="231">
        <v>0</v>
      </c>
    </row>
    <row r="449" spans="2:50" ht="76.5" x14ac:dyDescent="0.2">
      <c r="B449" s="155" t="s">
        <v>821</v>
      </c>
      <c r="C449" s="332" t="s">
        <v>1383</v>
      </c>
      <c r="D449" s="162" t="s">
        <v>1396</v>
      </c>
      <c r="E449" s="75" t="s">
        <v>1397</v>
      </c>
      <c r="F449" s="333">
        <v>2016730010095</v>
      </c>
      <c r="G449" s="334" t="s">
        <v>1398</v>
      </c>
      <c r="H449" s="335" t="s">
        <v>947</v>
      </c>
      <c r="I449" s="70" t="s">
        <v>948</v>
      </c>
      <c r="J449" s="231">
        <v>2</v>
      </c>
      <c r="K449" s="155" t="s">
        <v>949</v>
      </c>
      <c r="L449" s="231">
        <v>1370000</v>
      </c>
      <c r="M449" s="231">
        <v>0</v>
      </c>
      <c r="N449" s="231">
        <v>530000</v>
      </c>
      <c r="O449" s="231">
        <v>0</v>
      </c>
      <c r="P449" s="231">
        <v>0</v>
      </c>
      <c r="Q449" s="231">
        <v>0</v>
      </c>
      <c r="R449" s="231">
        <v>0</v>
      </c>
      <c r="S449" s="231">
        <v>0</v>
      </c>
      <c r="T449" s="231">
        <v>0</v>
      </c>
      <c r="U449" s="231">
        <v>840000</v>
      </c>
      <c r="V449" s="231">
        <v>0</v>
      </c>
      <c r="W449" s="231">
        <v>0</v>
      </c>
      <c r="X449" s="231">
        <v>0</v>
      </c>
      <c r="Y449" s="231">
        <v>0</v>
      </c>
      <c r="Z449" s="231">
        <v>0</v>
      </c>
      <c r="AA449" s="231">
        <v>0</v>
      </c>
      <c r="AB449" s="231">
        <v>0</v>
      </c>
      <c r="AC449" s="231">
        <v>0</v>
      </c>
      <c r="AD449" s="336">
        <v>0</v>
      </c>
      <c r="AE449" s="336">
        <v>0</v>
      </c>
      <c r="AF449" s="336">
        <v>0</v>
      </c>
      <c r="AG449" s="231">
        <v>0</v>
      </c>
      <c r="AH449" s="231">
        <v>0</v>
      </c>
      <c r="AI449" s="231">
        <v>0</v>
      </c>
      <c r="AJ449" s="231">
        <v>0</v>
      </c>
      <c r="AK449" s="231">
        <v>0</v>
      </c>
      <c r="AL449" s="231">
        <v>0</v>
      </c>
      <c r="AM449" s="231">
        <v>0</v>
      </c>
      <c r="AN449" s="231">
        <v>0</v>
      </c>
      <c r="AO449" s="231">
        <v>0</v>
      </c>
      <c r="AP449" s="231">
        <v>0</v>
      </c>
      <c r="AQ449" s="231">
        <v>0</v>
      </c>
      <c r="AR449" s="231">
        <v>0</v>
      </c>
      <c r="AS449" s="231">
        <v>0</v>
      </c>
      <c r="AT449" s="231">
        <v>0</v>
      </c>
      <c r="AU449" s="231">
        <v>0</v>
      </c>
      <c r="AV449" s="231"/>
      <c r="AW449" s="231">
        <v>0</v>
      </c>
      <c r="AX449" s="231">
        <v>0</v>
      </c>
    </row>
    <row r="450" spans="2:50" ht="76.5" x14ac:dyDescent="0.2">
      <c r="B450" s="155" t="s">
        <v>821</v>
      </c>
      <c r="C450" s="332" t="s">
        <v>1383</v>
      </c>
      <c r="D450" s="162" t="s">
        <v>1396</v>
      </c>
      <c r="E450" s="75" t="s">
        <v>1397</v>
      </c>
      <c r="F450" s="333">
        <v>2016730010095</v>
      </c>
      <c r="G450" s="334" t="s">
        <v>1398</v>
      </c>
      <c r="H450" s="335" t="s">
        <v>950</v>
      </c>
      <c r="I450" s="70" t="s">
        <v>951</v>
      </c>
      <c r="J450" s="231">
        <v>1</v>
      </c>
      <c r="K450" s="155" t="s">
        <v>949</v>
      </c>
      <c r="L450" s="231">
        <v>1636000</v>
      </c>
      <c r="M450" s="231">
        <v>0</v>
      </c>
      <c r="N450" s="231">
        <v>1636000</v>
      </c>
      <c r="O450" s="231">
        <v>0</v>
      </c>
      <c r="P450" s="231">
        <v>0</v>
      </c>
      <c r="Q450" s="231">
        <v>0</v>
      </c>
      <c r="R450" s="231">
        <v>0</v>
      </c>
      <c r="S450" s="231">
        <v>0</v>
      </c>
      <c r="T450" s="231">
        <v>0</v>
      </c>
      <c r="U450" s="231">
        <v>0</v>
      </c>
      <c r="V450" s="231">
        <v>0</v>
      </c>
      <c r="W450" s="231">
        <v>0</v>
      </c>
      <c r="X450" s="231">
        <v>0</v>
      </c>
      <c r="Y450" s="231">
        <v>0</v>
      </c>
      <c r="Z450" s="231">
        <v>0</v>
      </c>
      <c r="AA450" s="231">
        <v>0</v>
      </c>
      <c r="AB450" s="231">
        <v>0</v>
      </c>
      <c r="AC450" s="231">
        <v>0</v>
      </c>
      <c r="AD450" s="336">
        <v>0</v>
      </c>
      <c r="AE450" s="336">
        <v>0</v>
      </c>
      <c r="AF450" s="336">
        <v>0</v>
      </c>
      <c r="AG450" s="231">
        <v>166800</v>
      </c>
      <c r="AH450" s="231">
        <v>0</v>
      </c>
      <c r="AI450" s="231">
        <v>0</v>
      </c>
      <c r="AJ450" s="231">
        <v>0</v>
      </c>
      <c r="AK450" s="231">
        <v>0</v>
      </c>
      <c r="AL450" s="231">
        <v>0</v>
      </c>
      <c r="AM450" s="231">
        <v>0</v>
      </c>
      <c r="AN450" s="231">
        <v>0</v>
      </c>
      <c r="AO450" s="231">
        <v>0</v>
      </c>
      <c r="AP450" s="231">
        <v>0</v>
      </c>
      <c r="AQ450" s="231">
        <v>0</v>
      </c>
      <c r="AR450" s="231">
        <v>0</v>
      </c>
      <c r="AS450" s="231">
        <v>0</v>
      </c>
      <c r="AT450" s="231">
        <v>166800</v>
      </c>
      <c r="AU450" s="231">
        <v>0</v>
      </c>
      <c r="AV450" s="231">
        <v>0</v>
      </c>
      <c r="AW450" s="231">
        <v>0</v>
      </c>
      <c r="AX450" s="231">
        <v>0</v>
      </c>
    </row>
    <row r="451" spans="2:50" ht="38.25" x14ac:dyDescent="0.2">
      <c r="B451" s="155" t="s">
        <v>821</v>
      </c>
      <c r="C451" s="332" t="s">
        <v>1383</v>
      </c>
      <c r="D451" s="162" t="s">
        <v>1396</v>
      </c>
      <c r="E451" s="75" t="s">
        <v>1397</v>
      </c>
      <c r="F451" s="333">
        <v>2016730010098</v>
      </c>
      <c r="G451" s="334" t="s">
        <v>1399</v>
      </c>
      <c r="H451" s="335" t="s">
        <v>952</v>
      </c>
      <c r="I451" s="70" t="s">
        <v>953</v>
      </c>
      <c r="J451" s="231">
        <v>1</v>
      </c>
      <c r="K451" s="155" t="s">
        <v>949</v>
      </c>
      <c r="L451" s="231">
        <v>200000</v>
      </c>
      <c r="M451" s="231">
        <v>0</v>
      </c>
      <c r="N451" s="231">
        <v>0</v>
      </c>
      <c r="O451" s="231">
        <v>0</v>
      </c>
      <c r="P451" s="231">
        <v>0</v>
      </c>
      <c r="Q451" s="231">
        <v>0</v>
      </c>
      <c r="R451" s="231">
        <v>0</v>
      </c>
      <c r="S451" s="231">
        <v>0</v>
      </c>
      <c r="T451" s="231">
        <v>0</v>
      </c>
      <c r="U451" s="231">
        <v>200000</v>
      </c>
      <c r="V451" s="231">
        <v>0</v>
      </c>
      <c r="W451" s="231">
        <v>0</v>
      </c>
      <c r="X451" s="231">
        <v>0</v>
      </c>
      <c r="Y451" s="231">
        <v>0</v>
      </c>
      <c r="Z451" s="231">
        <v>0</v>
      </c>
      <c r="AA451" s="231">
        <v>0</v>
      </c>
      <c r="AB451" s="231">
        <v>0</v>
      </c>
      <c r="AC451" s="231">
        <v>0</v>
      </c>
      <c r="AD451" s="336">
        <v>0</v>
      </c>
      <c r="AE451" s="336">
        <v>0</v>
      </c>
      <c r="AF451" s="336">
        <v>0</v>
      </c>
      <c r="AG451" s="231">
        <v>18305</v>
      </c>
      <c r="AH451" s="231">
        <v>0</v>
      </c>
      <c r="AI451" s="231">
        <v>0</v>
      </c>
      <c r="AJ451" s="231">
        <v>0</v>
      </c>
      <c r="AK451" s="231">
        <v>0</v>
      </c>
      <c r="AL451" s="231">
        <v>0</v>
      </c>
      <c r="AM451" s="231">
        <v>0</v>
      </c>
      <c r="AN451" s="231">
        <v>0</v>
      </c>
      <c r="AO451" s="231">
        <v>0</v>
      </c>
      <c r="AP451" s="231">
        <v>18305</v>
      </c>
      <c r="AQ451" s="231">
        <v>0</v>
      </c>
      <c r="AR451" s="231">
        <v>0</v>
      </c>
      <c r="AS451" s="231">
        <v>0</v>
      </c>
      <c r="AT451" s="231">
        <v>0</v>
      </c>
      <c r="AU451" s="231">
        <v>0</v>
      </c>
      <c r="AV451" s="231">
        <v>0</v>
      </c>
      <c r="AW451" s="231">
        <v>0</v>
      </c>
      <c r="AX451" s="231">
        <v>0</v>
      </c>
    </row>
    <row r="452" spans="2:50" ht="38.25" x14ac:dyDescent="0.2">
      <c r="B452" s="155" t="s">
        <v>821</v>
      </c>
      <c r="C452" s="332" t="s">
        <v>1383</v>
      </c>
      <c r="D452" s="162" t="s">
        <v>1396</v>
      </c>
      <c r="E452" s="75" t="s">
        <v>1397</v>
      </c>
      <c r="F452" s="333">
        <v>2016730010098</v>
      </c>
      <c r="G452" s="334" t="s">
        <v>1399</v>
      </c>
      <c r="H452" s="335" t="s">
        <v>954</v>
      </c>
      <c r="I452" s="70" t="s">
        <v>955</v>
      </c>
      <c r="J452" s="231">
        <v>1</v>
      </c>
      <c r="K452" s="155" t="s">
        <v>949</v>
      </c>
      <c r="L452" s="231">
        <v>90000</v>
      </c>
      <c r="M452" s="231">
        <v>0</v>
      </c>
      <c r="N452" s="231">
        <v>0</v>
      </c>
      <c r="O452" s="231">
        <v>0</v>
      </c>
      <c r="P452" s="231">
        <v>0</v>
      </c>
      <c r="Q452" s="231">
        <v>0</v>
      </c>
      <c r="R452" s="231">
        <v>0</v>
      </c>
      <c r="S452" s="231">
        <v>0</v>
      </c>
      <c r="T452" s="231">
        <v>0</v>
      </c>
      <c r="U452" s="231">
        <v>90000</v>
      </c>
      <c r="V452" s="231">
        <v>0</v>
      </c>
      <c r="W452" s="231">
        <v>0</v>
      </c>
      <c r="X452" s="231">
        <v>0</v>
      </c>
      <c r="Y452" s="231">
        <v>0</v>
      </c>
      <c r="Z452" s="231">
        <v>0</v>
      </c>
      <c r="AA452" s="231">
        <v>0</v>
      </c>
      <c r="AB452" s="231">
        <v>0</v>
      </c>
      <c r="AC452" s="231">
        <v>0</v>
      </c>
      <c r="AD452" s="336">
        <v>0</v>
      </c>
      <c r="AE452" s="336">
        <v>0</v>
      </c>
      <c r="AF452" s="336">
        <v>0</v>
      </c>
      <c r="AG452" s="231">
        <v>0</v>
      </c>
      <c r="AH452" s="231">
        <v>0</v>
      </c>
      <c r="AI452" s="231">
        <v>0</v>
      </c>
      <c r="AJ452" s="231">
        <v>0</v>
      </c>
      <c r="AK452" s="231">
        <v>0</v>
      </c>
      <c r="AL452" s="231">
        <v>0</v>
      </c>
      <c r="AM452" s="231">
        <v>0</v>
      </c>
      <c r="AN452" s="231">
        <v>0</v>
      </c>
      <c r="AO452" s="231">
        <v>0</v>
      </c>
      <c r="AP452" s="231">
        <v>0</v>
      </c>
      <c r="AQ452" s="231">
        <v>0</v>
      </c>
      <c r="AR452" s="231">
        <v>0</v>
      </c>
      <c r="AS452" s="231">
        <v>0</v>
      </c>
      <c r="AT452" s="231">
        <v>0</v>
      </c>
      <c r="AU452" s="231">
        <v>0</v>
      </c>
      <c r="AV452" s="231">
        <v>0</v>
      </c>
      <c r="AW452" s="231">
        <v>0</v>
      </c>
      <c r="AX452" s="231">
        <v>0</v>
      </c>
    </row>
    <row r="453" spans="2:50" ht="75" x14ac:dyDescent="0.2">
      <c r="B453" s="155" t="s">
        <v>816</v>
      </c>
      <c r="C453" s="332" t="s">
        <v>817</v>
      </c>
      <c r="D453" s="162" t="s">
        <v>1400</v>
      </c>
      <c r="E453" s="75" t="s">
        <v>1401</v>
      </c>
      <c r="F453" s="333">
        <v>2017730010076</v>
      </c>
      <c r="G453" s="334" t="s">
        <v>1402</v>
      </c>
      <c r="H453" s="335" t="s">
        <v>1400</v>
      </c>
      <c r="I453" s="70" t="s">
        <v>1403</v>
      </c>
      <c r="J453" s="231">
        <v>3</v>
      </c>
      <c r="K453" s="155" t="s">
        <v>818</v>
      </c>
      <c r="L453" s="231">
        <f>+M453+N453</f>
        <v>0</v>
      </c>
      <c r="M453" s="231">
        <v>0</v>
      </c>
      <c r="N453" s="231">
        <v>0</v>
      </c>
      <c r="O453" s="231">
        <f t="shared" ref="O453:AC469" si="10">+N453</f>
        <v>0</v>
      </c>
      <c r="P453" s="231">
        <f t="shared" si="10"/>
        <v>0</v>
      </c>
      <c r="Q453" s="231">
        <f t="shared" si="10"/>
        <v>0</v>
      </c>
      <c r="R453" s="231">
        <f t="shared" si="10"/>
        <v>0</v>
      </c>
      <c r="S453" s="231">
        <f t="shared" si="10"/>
        <v>0</v>
      </c>
      <c r="T453" s="231">
        <f t="shared" si="10"/>
        <v>0</v>
      </c>
      <c r="U453" s="231">
        <f t="shared" si="10"/>
        <v>0</v>
      </c>
      <c r="V453" s="231">
        <f t="shared" si="10"/>
        <v>0</v>
      </c>
      <c r="W453" s="231">
        <f t="shared" si="10"/>
        <v>0</v>
      </c>
      <c r="X453" s="231">
        <f t="shared" si="10"/>
        <v>0</v>
      </c>
      <c r="Y453" s="231">
        <f t="shared" si="10"/>
        <v>0</v>
      </c>
      <c r="Z453" s="231">
        <f t="shared" si="10"/>
        <v>0</v>
      </c>
      <c r="AA453" s="231">
        <f t="shared" si="10"/>
        <v>0</v>
      </c>
      <c r="AB453" s="231">
        <f t="shared" si="10"/>
        <v>0</v>
      </c>
      <c r="AC453" s="231">
        <f t="shared" si="10"/>
        <v>0</v>
      </c>
      <c r="AD453" s="336" t="s">
        <v>199</v>
      </c>
      <c r="AE453" s="336" t="s">
        <v>1404</v>
      </c>
      <c r="AF453" s="336" t="s">
        <v>1405</v>
      </c>
      <c r="AG453" s="231">
        <f>+AH453+AI453</f>
        <v>0</v>
      </c>
      <c r="AH453" s="231">
        <v>0</v>
      </c>
      <c r="AI453" s="231">
        <v>0</v>
      </c>
      <c r="AJ453" s="231">
        <v>0</v>
      </c>
      <c r="AK453" s="231">
        <v>0</v>
      </c>
      <c r="AL453" s="231">
        <v>0</v>
      </c>
      <c r="AM453" s="231">
        <v>0</v>
      </c>
      <c r="AN453" s="231">
        <v>0</v>
      </c>
      <c r="AO453" s="231">
        <v>0</v>
      </c>
      <c r="AP453" s="231">
        <v>0</v>
      </c>
      <c r="AQ453" s="231">
        <v>0</v>
      </c>
      <c r="AR453" s="231">
        <v>0</v>
      </c>
      <c r="AS453" s="231">
        <v>0</v>
      </c>
      <c r="AT453" s="231">
        <v>0</v>
      </c>
      <c r="AU453" s="231">
        <v>0</v>
      </c>
      <c r="AV453" s="231">
        <v>0</v>
      </c>
      <c r="AW453" s="231">
        <v>0</v>
      </c>
      <c r="AX453" s="231">
        <v>0</v>
      </c>
    </row>
    <row r="454" spans="2:50" ht="75" x14ac:dyDescent="0.2">
      <c r="B454" s="155" t="s">
        <v>1406</v>
      </c>
      <c r="C454" s="332" t="s">
        <v>817</v>
      </c>
      <c r="D454" s="162" t="s">
        <v>1407</v>
      </c>
      <c r="E454" s="75" t="s">
        <v>1401</v>
      </c>
      <c r="F454" s="333">
        <v>2017730010076</v>
      </c>
      <c r="G454" s="334" t="s">
        <v>1402</v>
      </c>
      <c r="H454" s="335" t="s">
        <v>1407</v>
      </c>
      <c r="I454" s="70" t="s">
        <v>1408</v>
      </c>
      <c r="J454" s="231">
        <v>1</v>
      </c>
      <c r="K454" s="155" t="s">
        <v>818</v>
      </c>
      <c r="L454" s="231">
        <f t="shared" ref="L454:L483" si="11">+M454+N454</f>
        <v>0</v>
      </c>
      <c r="M454" s="231">
        <v>0</v>
      </c>
      <c r="N454" s="231">
        <v>0</v>
      </c>
      <c r="O454" s="231">
        <f t="shared" si="10"/>
        <v>0</v>
      </c>
      <c r="P454" s="231">
        <f t="shared" si="10"/>
        <v>0</v>
      </c>
      <c r="Q454" s="231">
        <f t="shared" si="10"/>
        <v>0</v>
      </c>
      <c r="R454" s="231">
        <f t="shared" si="10"/>
        <v>0</v>
      </c>
      <c r="S454" s="231">
        <f t="shared" si="10"/>
        <v>0</v>
      </c>
      <c r="T454" s="231">
        <f t="shared" si="10"/>
        <v>0</v>
      </c>
      <c r="U454" s="231">
        <f t="shared" si="10"/>
        <v>0</v>
      </c>
      <c r="V454" s="231">
        <f t="shared" si="10"/>
        <v>0</v>
      </c>
      <c r="W454" s="231">
        <f t="shared" si="10"/>
        <v>0</v>
      </c>
      <c r="X454" s="231">
        <f t="shared" si="10"/>
        <v>0</v>
      </c>
      <c r="Y454" s="231">
        <f t="shared" si="10"/>
        <v>0</v>
      </c>
      <c r="Z454" s="231">
        <f t="shared" si="10"/>
        <v>0</v>
      </c>
      <c r="AA454" s="231">
        <f t="shared" si="10"/>
        <v>0</v>
      </c>
      <c r="AB454" s="231">
        <f t="shared" si="10"/>
        <v>0</v>
      </c>
      <c r="AC454" s="231">
        <f t="shared" si="10"/>
        <v>0</v>
      </c>
      <c r="AD454" s="336" t="s">
        <v>199</v>
      </c>
      <c r="AE454" s="336" t="s">
        <v>1404</v>
      </c>
      <c r="AF454" s="336" t="s">
        <v>1405</v>
      </c>
      <c r="AG454" s="231">
        <f t="shared" ref="AG454:AG483" si="12">+AH454+AI454</f>
        <v>0</v>
      </c>
      <c r="AH454" s="231">
        <v>0</v>
      </c>
      <c r="AI454" s="231">
        <v>0</v>
      </c>
      <c r="AJ454" s="231">
        <v>0</v>
      </c>
      <c r="AK454" s="231">
        <v>0</v>
      </c>
      <c r="AL454" s="231">
        <v>0</v>
      </c>
      <c r="AM454" s="231">
        <v>0</v>
      </c>
      <c r="AN454" s="231">
        <v>0</v>
      </c>
      <c r="AO454" s="231">
        <v>0</v>
      </c>
      <c r="AP454" s="231">
        <v>0</v>
      </c>
      <c r="AQ454" s="231">
        <v>0</v>
      </c>
      <c r="AR454" s="231">
        <v>0</v>
      </c>
      <c r="AS454" s="231">
        <v>0</v>
      </c>
      <c r="AT454" s="231">
        <v>0</v>
      </c>
      <c r="AU454" s="231">
        <v>0</v>
      </c>
      <c r="AV454" s="231">
        <v>0</v>
      </c>
      <c r="AW454" s="231">
        <v>0</v>
      </c>
      <c r="AX454" s="231">
        <v>0</v>
      </c>
    </row>
    <row r="455" spans="2:50" ht="75" x14ac:dyDescent="0.2">
      <c r="B455" s="155" t="s">
        <v>1406</v>
      </c>
      <c r="C455" s="332" t="s">
        <v>817</v>
      </c>
      <c r="D455" s="162" t="s">
        <v>1409</v>
      </c>
      <c r="E455" s="75" t="s">
        <v>1401</v>
      </c>
      <c r="F455" s="333">
        <v>2017730010076</v>
      </c>
      <c r="G455" s="334" t="s">
        <v>1402</v>
      </c>
      <c r="H455" s="335" t="s">
        <v>1409</v>
      </c>
      <c r="I455" s="70" t="s">
        <v>1410</v>
      </c>
      <c r="J455" s="231">
        <v>1</v>
      </c>
      <c r="K455" s="155" t="s">
        <v>818</v>
      </c>
      <c r="L455" s="231">
        <f t="shared" si="11"/>
        <v>0</v>
      </c>
      <c r="M455" s="231">
        <v>0</v>
      </c>
      <c r="N455" s="231">
        <v>0</v>
      </c>
      <c r="O455" s="231">
        <f t="shared" si="10"/>
        <v>0</v>
      </c>
      <c r="P455" s="231">
        <f t="shared" si="10"/>
        <v>0</v>
      </c>
      <c r="Q455" s="231">
        <f t="shared" si="10"/>
        <v>0</v>
      </c>
      <c r="R455" s="231">
        <f t="shared" si="10"/>
        <v>0</v>
      </c>
      <c r="S455" s="231">
        <f t="shared" si="10"/>
        <v>0</v>
      </c>
      <c r="T455" s="231">
        <f t="shared" si="10"/>
        <v>0</v>
      </c>
      <c r="U455" s="231">
        <f t="shared" si="10"/>
        <v>0</v>
      </c>
      <c r="V455" s="231">
        <f t="shared" si="10"/>
        <v>0</v>
      </c>
      <c r="W455" s="231">
        <f t="shared" si="10"/>
        <v>0</v>
      </c>
      <c r="X455" s="231">
        <f t="shared" si="10"/>
        <v>0</v>
      </c>
      <c r="Y455" s="231">
        <f t="shared" si="10"/>
        <v>0</v>
      </c>
      <c r="Z455" s="231">
        <f t="shared" si="10"/>
        <v>0</v>
      </c>
      <c r="AA455" s="231">
        <f t="shared" si="10"/>
        <v>0</v>
      </c>
      <c r="AB455" s="231">
        <f t="shared" si="10"/>
        <v>0</v>
      </c>
      <c r="AC455" s="231">
        <f t="shared" si="10"/>
        <v>0</v>
      </c>
      <c r="AD455" s="336" t="s">
        <v>199</v>
      </c>
      <c r="AE455" s="336" t="s">
        <v>1404</v>
      </c>
      <c r="AF455" s="336" t="s">
        <v>1405</v>
      </c>
      <c r="AG455" s="231">
        <f t="shared" si="12"/>
        <v>0</v>
      </c>
      <c r="AH455" s="231">
        <v>0</v>
      </c>
      <c r="AI455" s="231">
        <v>0</v>
      </c>
      <c r="AJ455" s="231">
        <v>0</v>
      </c>
      <c r="AK455" s="231">
        <v>0</v>
      </c>
      <c r="AL455" s="231">
        <v>0</v>
      </c>
      <c r="AM455" s="231">
        <v>0</v>
      </c>
      <c r="AN455" s="231">
        <v>0</v>
      </c>
      <c r="AO455" s="231">
        <v>0</v>
      </c>
      <c r="AP455" s="231">
        <v>0</v>
      </c>
      <c r="AQ455" s="231">
        <v>0</v>
      </c>
      <c r="AR455" s="231">
        <v>0</v>
      </c>
      <c r="AS455" s="231">
        <v>0</v>
      </c>
      <c r="AT455" s="231">
        <v>0</v>
      </c>
      <c r="AU455" s="231">
        <v>0</v>
      </c>
      <c r="AV455" s="231">
        <v>0</v>
      </c>
      <c r="AW455" s="231">
        <v>0</v>
      </c>
      <c r="AX455" s="231">
        <v>0</v>
      </c>
    </row>
    <row r="456" spans="2:50" ht="75" x14ac:dyDescent="0.2">
      <c r="B456" s="155" t="s">
        <v>1406</v>
      </c>
      <c r="C456" s="332" t="s">
        <v>817</v>
      </c>
      <c r="D456" s="162" t="s">
        <v>819</v>
      </c>
      <c r="E456" s="75" t="s">
        <v>1401</v>
      </c>
      <c r="F456" s="333">
        <v>2017730010076</v>
      </c>
      <c r="G456" s="334" t="s">
        <v>1402</v>
      </c>
      <c r="H456" s="335" t="s">
        <v>819</v>
      </c>
      <c r="I456" s="70" t="s">
        <v>820</v>
      </c>
      <c r="J456" s="231">
        <v>280000</v>
      </c>
      <c r="K456" s="155" t="s">
        <v>818</v>
      </c>
      <c r="L456" s="231">
        <f t="shared" si="11"/>
        <v>0</v>
      </c>
      <c r="M456" s="231">
        <v>0</v>
      </c>
      <c r="N456" s="231">
        <v>0</v>
      </c>
      <c r="O456" s="231">
        <f t="shared" si="10"/>
        <v>0</v>
      </c>
      <c r="P456" s="231">
        <f t="shared" si="10"/>
        <v>0</v>
      </c>
      <c r="Q456" s="231">
        <f t="shared" si="10"/>
        <v>0</v>
      </c>
      <c r="R456" s="231">
        <f t="shared" si="10"/>
        <v>0</v>
      </c>
      <c r="S456" s="231">
        <f t="shared" si="10"/>
        <v>0</v>
      </c>
      <c r="T456" s="231">
        <f t="shared" si="10"/>
        <v>0</v>
      </c>
      <c r="U456" s="231">
        <f t="shared" si="10"/>
        <v>0</v>
      </c>
      <c r="V456" s="231">
        <f t="shared" si="10"/>
        <v>0</v>
      </c>
      <c r="W456" s="231">
        <f t="shared" si="10"/>
        <v>0</v>
      </c>
      <c r="X456" s="231">
        <f t="shared" si="10"/>
        <v>0</v>
      </c>
      <c r="Y456" s="231">
        <f t="shared" si="10"/>
        <v>0</v>
      </c>
      <c r="Z456" s="231">
        <f t="shared" si="10"/>
        <v>0</v>
      </c>
      <c r="AA456" s="231">
        <f t="shared" si="10"/>
        <v>0</v>
      </c>
      <c r="AB456" s="231">
        <f t="shared" si="10"/>
        <v>0</v>
      </c>
      <c r="AC456" s="231">
        <f t="shared" si="10"/>
        <v>0</v>
      </c>
      <c r="AD456" s="336" t="s">
        <v>199</v>
      </c>
      <c r="AE456" s="336" t="s">
        <v>1404</v>
      </c>
      <c r="AF456" s="336" t="s">
        <v>1405</v>
      </c>
      <c r="AG456" s="231">
        <f t="shared" si="12"/>
        <v>0</v>
      </c>
      <c r="AH456" s="231">
        <v>0</v>
      </c>
      <c r="AI456" s="231">
        <v>0</v>
      </c>
      <c r="AJ456" s="231">
        <v>0</v>
      </c>
      <c r="AK456" s="231">
        <v>0</v>
      </c>
      <c r="AL456" s="231">
        <v>0</v>
      </c>
      <c r="AM456" s="231">
        <v>0</v>
      </c>
      <c r="AN456" s="231">
        <v>0</v>
      </c>
      <c r="AO456" s="231">
        <v>0</v>
      </c>
      <c r="AP456" s="231">
        <v>0</v>
      </c>
      <c r="AQ456" s="231">
        <v>0</v>
      </c>
      <c r="AR456" s="231">
        <v>0</v>
      </c>
      <c r="AS456" s="231">
        <v>0</v>
      </c>
      <c r="AT456" s="231">
        <v>0</v>
      </c>
      <c r="AU456" s="231">
        <v>0</v>
      </c>
      <c r="AV456" s="231">
        <v>0</v>
      </c>
      <c r="AW456" s="231">
        <v>0</v>
      </c>
      <c r="AX456" s="231">
        <v>0</v>
      </c>
    </row>
    <row r="457" spans="2:50" ht="75" x14ac:dyDescent="0.2">
      <c r="B457" s="155" t="s">
        <v>1406</v>
      </c>
      <c r="C457" s="332" t="s">
        <v>817</v>
      </c>
      <c r="D457" s="162" t="s">
        <v>1411</v>
      </c>
      <c r="E457" s="75" t="s">
        <v>1401</v>
      </c>
      <c r="F457" s="333">
        <v>2017730010076</v>
      </c>
      <c r="G457" s="334" t="s">
        <v>1402</v>
      </c>
      <c r="H457" s="335" t="s">
        <v>1411</v>
      </c>
      <c r="I457" s="70" t="s">
        <v>1412</v>
      </c>
      <c r="J457" s="231">
        <v>1</v>
      </c>
      <c r="K457" s="155" t="s">
        <v>818</v>
      </c>
      <c r="L457" s="231">
        <f t="shared" si="11"/>
        <v>0</v>
      </c>
      <c r="M457" s="231">
        <v>0</v>
      </c>
      <c r="N457" s="231">
        <v>0</v>
      </c>
      <c r="O457" s="231">
        <f t="shared" si="10"/>
        <v>0</v>
      </c>
      <c r="P457" s="231">
        <f t="shared" si="10"/>
        <v>0</v>
      </c>
      <c r="Q457" s="231">
        <f t="shared" si="10"/>
        <v>0</v>
      </c>
      <c r="R457" s="231">
        <f t="shared" si="10"/>
        <v>0</v>
      </c>
      <c r="S457" s="231">
        <f t="shared" si="10"/>
        <v>0</v>
      </c>
      <c r="T457" s="231">
        <f t="shared" si="10"/>
        <v>0</v>
      </c>
      <c r="U457" s="231">
        <f t="shared" si="10"/>
        <v>0</v>
      </c>
      <c r="V457" s="231">
        <f t="shared" si="10"/>
        <v>0</v>
      </c>
      <c r="W457" s="231">
        <f t="shared" si="10"/>
        <v>0</v>
      </c>
      <c r="X457" s="231">
        <f t="shared" si="10"/>
        <v>0</v>
      </c>
      <c r="Y457" s="231">
        <f t="shared" si="10"/>
        <v>0</v>
      </c>
      <c r="Z457" s="231">
        <f t="shared" si="10"/>
        <v>0</v>
      </c>
      <c r="AA457" s="231">
        <f t="shared" si="10"/>
        <v>0</v>
      </c>
      <c r="AB457" s="231">
        <f t="shared" si="10"/>
        <v>0</v>
      </c>
      <c r="AC457" s="231">
        <f t="shared" si="10"/>
        <v>0</v>
      </c>
      <c r="AD457" s="336" t="s">
        <v>199</v>
      </c>
      <c r="AE457" s="336" t="s">
        <v>1404</v>
      </c>
      <c r="AF457" s="336" t="s">
        <v>1405</v>
      </c>
      <c r="AG457" s="231">
        <f t="shared" si="12"/>
        <v>0</v>
      </c>
      <c r="AH457" s="231">
        <v>0</v>
      </c>
      <c r="AI457" s="231">
        <v>0</v>
      </c>
      <c r="AJ457" s="231">
        <v>0</v>
      </c>
      <c r="AK457" s="231">
        <v>0</v>
      </c>
      <c r="AL457" s="231">
        <v>0</v>
      </c>
      <c r="AM457" s="231">
        <v>0</v>
      </c>
      <c r="AN457" s="231">
        <v>0</v>
      </c>
      <c r="AO457" s="231">
        <v>0</v>
      </c>
      <c r="AP457" s="231">
        <v>0</v>
      </c>
      <c r="AQ457" s="231">
        <v>0</v>
      </c>
      <c r="AR457" s="231">
        <v>0</v>
      </c>
      <c r="AS457" s="231">
        <v>0</v>
      </c>
      <c r="AT457" s="231">
        <v>0</v>
      </c>
      <c r="AU457" s="231">
        <v>0</v>
      </c>
      <c r="AV457" s="231">
        <v>0</v>
      </c>
      <c r="AW457" s="231">
        <v>0</v>
      </c>
      <c r="AX457" s="231">
        <v>0</v>
      </c>
    </row>
    <row r="458" spans="2:50" ht="75" x14ac:dyDescent="0.2">
      <c r="B458" s="155" t="s">
        <v>1406</v>
      </c>
      <c r="C458" s="332" t="s">
        <v>817</v>
      </c>
      <c r="D458" s="162" t="s">
        <v>1413</v>
      </c>
      <c r="E458" s="75" t="s">
        <v>1401</v>
      </c>
      <c r="F458" s="333">
        <v>2017730010076</v>
      </c>
      <c r="G458" s="334" t="s">
        <v>1402</v>
      </c>
      <c r="H458" s="335" t="s">
        <v>1413</v>
      </c>
      <c r="I458" s="70" t="s">
        <v>1414</v>
      </c>
      <c r="J458" s="231">
        <v>1</v>
      </c>
      <c r="K458" s="155" t="s">
        <v>818</v>
      </c>
      <c r="L458" s="231">
        <f t="shared" si="11"/>
        <v>350000</v>
      </c>
      <c r="M458" s="231">
        <v>350000</v>
      </c>
      <c r="N458" s="231">
        <v>0</v>
      </c>
      <c r="O458" s="231">
        <f t="shared" si="10"/>
        <v>0</v>
      </c>
      <c r="P458" s="231">
        <f t="shared" si="10"/>
        <v>0</v>
      </c>
      <c r="Q458" s="231">
        <f t="shared" si="10"/>
        <v>0</v>
      </c>
      <c r="R458" s="231">
        <f t="shared" si="10"/>
        <v>0</v>
      </c>
      <c r="S458" s="231">
        <f t="shared" si="10"/>
        <v>0</v>
      </c>
      <c r="T458" s="231">
        <f t="shared" si="10"/>
        <v>0</v>
      </c>
      <c r="U458" s="231">
        <f t="shared" si="10"/>
        <v>0</v>
      </c>
      <c r="V458" s="231">
        <f t="shared" si="10"/>
        <v>0</v>
      </c>
      <c r="W458" s="231">
        <f t="shared" si="10"/>
        <v>0</v>
      </c>
      <c r="X458" s="231">
        <f t="shared" si="10"/>
        <v>0</v>
      </c>
      <c r="Y458" s="231">
        <f t="shared" si="10"/>
        <v>0</v>
      </c>
      <c r="Z458" s="231">
        <f t="shared" si="10"/>
        <v>0</v>
      </c>
      <c r="AA458" s="231">
        <f t="shared" si="10"/>
        <v>0</v>
      </c>
      <c r="AB458" s="231">
        <f t="shared" si="10"/>
        <v>0</v>
      </c>
      <c r="AC458" s="231">
        <f t="shared" si="10"/>
        <v>0</v>
      </c>
      <c r="AD458" s="336" t="s">
        <v>199</v>
      </c>
      <c r="AE458" s="336" t="s">
        <v>1404</v>
      </c>
      <c r="AF458" s="336" t="s">
        <v>1405</v>
      </c>
      <c r="AG458" s="231">
        <f t="shared" si="12"/>
        <v>49300</v>
      </c>
      <c r="AH458" s="231">
        <v>49300</v>
      </c>
      <c r="AI458" s="231">
        <v>0</v>
      </c>
      <c r="AJ458" s="231">
        <v>0</v>
      </c>
      <c r="AK458" s="231">
        <v>0</v>
      </c>
      <c r="AL458" s="231">
        <v>0</v>
      </c>
      <c r="AM458" s="231">
        <v>0</v>
      </c>
      <c r="AN458" s="231">
        <v>0</v>
      </c>
      <c r="AO458" s="231">
        <v>0</v>
      </c>
      <c r="AP458" s="231">
        <v>0</v>
      </c>
      <c r="AQ458" s="231">
        <v>0</v>
      </c>
      <c r="AR458" s="231">
        <v>0</v>
      </c>
      <c r="AS458" s="231">
        <v>0</v>
      </c>
      <c r="AT458" s="231">
        <v>0</v>
      </c>
      <c r="AU458" s="231">
        <v>0</v>
      </c>
      <c r="AV458" s="231">
        <v>0</v>
      </c>
      <c r="AW458" s="231">
        <v>0</v>
      </c>
      <c r="AX458" s="231">
        <v>0</v>
      </c>
    </row>
    <row r="459" spans="2:50" ht="76.5" x14ac:dyDescent="0.2">
      <c r="B459" s="155" t="s">
        <v>821</v>
      </c>
      <c r="C459" s="332" t="s">
        <v>817</v>
      </c>
      <c r="D459" s="162" t="s">
        <v>1415</v>
      </c>
      <c r="E459" s="75" t="s">
        <v>1416</v>
      </c>
      <c r="F459" s="333">
        <v>2017730010109</v>
      </c>
      <c r="G459" s="334" t="s">
        <v>1417</v>
      </c>
      <c r="H459" s="335" t="s">
        <v>1415</v>
      </c>
      <c r="I459" s="70" t="s">
        <v>1418</v>
      </c>
      <c r="J459" s="231">
        <v>1</v>
      </c>
      <c r="K459" s="155" t="s">
        <v>818</v>
      </c>
      <c r="L459" s="231">
        <f t="shared" si="11"/>
        <v>50000</v>
      </c>
      <c r="M459" s="231">
        <v>50000</v>
      </c>
      <c r="N459" s="231">
        <v>0</v>
      </c>
      <c r="O459" s="231">
        <f t="shared" si="10"/>
        <v>0</v>
      </c>
      <c r="P459" s="231">
        <f t="shared" si="10"/>
        <v>0</v>
      </c>
      <c r="Q459" s="231">
        <f t="shared" si="10"/>
        <v>0</v>
      </c>
      <c r="R459" s="231">
        <f t="shared" si="10"/>
        <v>0</v>
      </c>
      <c r="S459" s="231">
        <f t="shared" si="10"/>
        <v>0</v>
      </c>
      <c r="T459" s="231">
        <f t="shared" si="10"/>
        <v>0</v>
      </c>
      <c r="U459" s="231">
        <f t="shared" si="10"/>
        <v>0</v>
      </c>
      <c r="V459" s="231">
        <f t="shared" si="10"/>
        <v>0</v>
      </c>
      <c r="W459" s="231">
        <f t="shared" si="10"/>
        <v>0</v>
      </c>
      <c r="X459" s="231">
        <f t="shared" si="10"/>
        <v>0</v>
      </c>
      <c r="Y459" s="231">
        <f t="shared" si="10"/>
        <v>0</v>
      </c>
      <c r="Z459" s="231">
        <f t="shared" si="10"/>
        <v>0</v>
      </c>
      <c r="AA459" s="231">
        <f t="shared" si="10"/>
        <v>0</v>
      </c>
      <c r="AB459" s="231">
        <f t="shared" si="10"/>
        <v>0</v>
      </c>
      <c r="AC459" s="231">
        <f t="shared" si="10"/>
        <v>0</v>
      </c>
      <c r="AD459" s="336" t="s">
        <v>199</v>
      </c>
      <c r="AE459" s="336" t="s">
        <v>1404</v>
      </c>
      <c r="AF459" s="336" t="s">
        <v>1405</v>
      </c>
      <c r="AG459" s="231">
        <f t="shared" si="12"/>
        <v>27200</v>
      </c>
      <c r="AH459" s="231">
        <v>27200</v>
      </c>
      <c r="AI459" s="231">
        <v>0</v>
      </c>
      <c r="AJ459" s="231">
        <v>0</v>
      </c>
      <c r="AK459" s="231">
        <v>0</v>
      </c>
      <c r="AL459" s="231">
        <v>0</v>
      </c>
      <c r="AM459" s="231">
        <v>0</v>
      </c>
      <c r="AN459" s="231">
        <v>0</v>
      </c>
      <c r="AO459" s="231">
        <v>0</v>
      </c>
      <c r="AP459" s="231">
        <v>0</v>
      </c>
      <c r="AQ459" s="231">
        <v>0</v>
      </c>
      <c r="AR459" s="231">
        <v>0</v>
      </c>
      <c r="AS459" s="231">
        <v>0</v>
      </c>
      <c r="AT459" s="231">
        <v>0</v>
      </c>
      <c r="AU459" s="231">
        <v>0</v>
      </c>
      <c r="AV459" s="231">
        <v>0</v>
      </c>
      <c r="AW459" s="231">
        <v>0</v>
      </c>
      <c r="AX459" s="231">
        <v>0</v>
      </c>
    </row>
    <row r="460" spans="2:50" ht="75" x14ac:dyDescent="0.2">
      <c r="B460" s="155" t="s">
        <v>821</v>
      </c>
      <c r="C460" s="332" t="s">
        <v>817</v>
      </c>
      <c r="D460" s="162" t="s">
        <v>1419</v>
      </c>
      <c r="E460" s="75" t="s">
        <v>1416</v>
      </c>
      <c r="F460" s="333">
        <v>2017730010109</v>
      </c>
      <c r="G460" s="334" t="s">
        <v>1417</v>
      </c>
      <c r="H460" s="335" t="s">
        <v>1419</v>
      </c>
      <c r="I460" s="70" t="s">
        <v>1420</v>
      </c>
      <c r="J460" s="231">
        <v>1</v>
      </c>
      <c r="K460" s="155" t="s">
        <v>818</v>
      </c>
      <c r="L460" s="231">
        <f t="shared" si="11"/>
        <v>300000</v>
      </c>
      <c r="M460" s="231">
        <v>300000</v>
      </c>
      <c r="N460" s="231">
        <v>0</v>
      </c>
      <c r="O460" s="231">
        <f t="shared" si="10"/>
        <v>0</v>
      </c>
      <c r="P460" s="231">
        <f t="shared" si="10"/>
        <v>0</v>
      </c>
      <c r="Q460" s="231">
        <f t="shared" si="10"/>
        <v>0</v>
      </c>
      <c r="R460" s="231">
        <f t="shared" si="10"/>
        <v>0</v>
      </c>
      <c r="S460" s="231">
        <f t="shared" si="10"/>
        <v>0</v>
      </c>
      <c r="T460" s="231">
        <f t="shared" si="10"/>
        <v>0</v>
      </c>
      <c r="U460" s="231">
        <f t="shared" si="10"/>
        <v>0</v>
      </c>
      <c r="V460" s="231">
        <f t="shared" si="10"/>
        <v>0</v>
      </c>
      <c r="W460" s="231">
        <f t="shared" si="10"/>
        <v>0</v>
      </c>
      <c r="X460" s="231">
        <f t="shared" si="10"/>
        <v>0</v>
      </c>
      <c r="Y460" s="231">
        <f t="shared" si="10"/>
        <v>0</v>
      </c>
      <c r="Z460" s="231">
        <f t="shared" si="10"/>
        <v>0</v>
      </c>
      <c r="AA460" s="231">
        <f t="shared" si="10"/>
        <v>0</v>
      </c>
      <c r="AB460" s="231">
        <f t="shared" si="10"/>
        <v>0</v>
      </c>
      <c r="AC460" s="231">
        <f t="shared" si="10"/>
        <v>0</v>
      </c>
      <c r="AD460" s="336" t="s">
        <v>199</v>
      </c>
      <c r="AE460" s="336" t="s">
        <v>1404</v>
      </c>
      <c r="AF460" s="336" t="s">
        <v>1405</v>
      </c>
      <c r="AG460" s="231">
        <f t="shared" si="12"/>
        <v>0</v>
      </c>
      <c r="AH460" s="231">
        <v>0</v>
      </c>
      <c r="AI460" s="231">
        <v>0</v>
      </c>
      <c r="AJ460" s="231">
        <v>0</v>
      </c>
      <c r="AK460" s="231">
        <v>0</v>
      </c>
      <c r="AL460" s="231">
        <v>0</v>
      </c>
      <c r="AM460" s="231">
        <v>0</v>
      </c>
      <c r="AN460" s="231">
        <v>0</v>
      </c>
      <c r="AO460" s="231">
        <v>0</v>
      </c>
      <c r="AP460" s="231">
        <v>0</v>
      </c>
      <c r="AQ460" s="231">
        <v>0</v>
      </c>
      <c r="AR460" s="231">
        <v>0</v>
      </c>
      <c r="AS460" s="231">
        <v>0</v>
      </c>
      <c r="AT460" s="231">
        <v>0</v>
      </c>
      <c r="AU460" s="231">
        <v>0</v>
      </c>
      <c r="AV460" s="231">
        <v>0</v>
      </c>
      <c r="AW460" s="231">
        <v>0</v>
      </c>
      <c r="AX460" s="231">
        <v>0</v>
      </c>
    </row>
    <row r="461" spans="2:50" ht="75" x14ac:dyDescent="0.2">
      <c r="B461" s="155" t="s">
        <v>821</v>
      </c>
      <c r="C461" s="332" t="s">
        <v>817</v>
      </c>
      <c r="D461" s="162" t="s">
        <v>1421</v>
      </c>
      <c r="E461" s="75" t="s">
        <v>1416</v>
      </c>
      <c r="F461" s="333">
        <v>2017730010109</v>
      </c>
      <c r="G461" s="334" t="s">
        <v>1417</v>
      </c>
      <c r="H461" s="335" t="s">
        <v>1421</v>
      </c>
      <c r="I461" s="70" t="s">
        <v>1422</v>
      </c>
      <c r="J461" s="231">
        <v>1</v>
      </c>
      <c r="K461" s="155" t="s">
        <v>818</v>
      </c>
      <c r="L461" s="231">
        <f t="shared" si="11"/>
        <v>300000</v>
      </c>
      <c r="M461" s="231">
        <v>300000</v>
      </c>
      <c r="N461" s="231">
        <v>0</v>
      </c>
      <c r="O461" s="231">
        <f t="shared" si="10"/>
        <v>0</v>
      </c>
      <c r="P461" s="231">
        <f t="shared" si="10"/>
        <v>0</v>
      </c>
      <c r="Q461" s="231">
        <f t="shared" si="10"/>
        <v>0</v>
      </c>
      <c r="R461" s="231">
        <f t="shared" si="10"/>
        <v>0</v>
      </c>
      <c r="S461" s="231">
        <f t="shared" si="10"/>
        <v>0</v>
      </c>
      <c r="T461" s="231">
        <f t="shared" si="10"/>
        <v>0</v>
      </c>
      <c r="U461" s="231">
        <f t="shared" si="10"/>
        <v>0</v>
      </c>
      <c r="V461" s="231">
        <f t="shared" si="10"/>
        <v>0</v>
      </c>
      <c r="W461" s="231">
        <f t="shared" si="10"/>
        <v>0</v>
      </c>
      <c r="X461" s="231">
        <f t="shared" si="10"/>
        <v>0</v>
      </c>
      <c r="Y461" s="231">
        <f t="shared" si="10"/>
        <v>0</v>
      </c>
      <c r="Z461" s="231">
        <f t="shared" si="10"/>
        <v>0</v>
      </c>
      <c r="AA461" s="231">
        <f t="shared" si="10"/>
        <v>0</v>
      </c>
      <c r="AB461" s="231">
        <f t="shared" si="10"/>
        <v>0</v>
      </c>
      <c r="AC461" s="231">
        <f t="shared" si="10"/>
        <v>0</v>
      </c>
      <c r="AD461" s="336" t="s">
        <v>199</v>
      </c>
      <c r="AE461" s="336" t="s">
        <v>1404</v>
      </c>
      <c r="AF461" s="336" t="s">
        <v>1405</v>
      </c>
      <c r="AG461" s="231">
        <f t="shared" si="12"/>
        <v>20462</v>
      </c>
      <c r="AH461" s="231">
        <v>20462</v>
      </c>
      <c r="AI461" s="231">
        <v>0</v>
      </c>
      <c r="AJ461" s="231">
        <v>0</v>
      </c>
      <c r="AK461" s="231">
        <v>0</v>
      </c>
      <c r="AL461" s="231">
        <v>0</v>
      </c>
      <c r="AM461" s="231">
        <v>0</v>
      </c>
      <c r="AN461" s="231">
        <v>0</v>
      </c>
      <c r="AO461" s="231">
        <v>0</v>
      </c>
      <c r="AP461" s="231">
        <v>0</v>
      </c>
      <c r="AQ461" s="231">
        <v>0</v>
      </c>
      <c r="AR461" s="231">
        <v>0</v>
      </c>
      <c r="AS461" s="231">
        <v>0</v>
      </c>
      <c r="AT461" s="231">
        <v>0</v>
      </c>
      <c r="AU461" s="231">
        <v>0</v>
      </c>
      <c r="AV461" s="231">
        <v>0</v>
      </c>
      <c r="AW461" s="231">
        <v>0</v>
      </c>
      <c r="AX461" s="231">
        <v>0</v>
      </c>
    </row>
    <row r="462" spans="2:50" ht="75" x14ac:dyDescent="0.2">
      <c r="B462" s="155" t="s">
        <v>821</v>
      </c>
      <c r="C462" s="332" t="s">
        <v>817</v>
      </c>
      <c r="D462" s="162" t="s">
        <v>1423</v>
      </c>
      <c r="E462" s="75" t="s">
        <v>1416</v>
      </c>
      <c r="F462" s="333">
        <v>2017730010109</v>
      </c>
      <c r="G462" s="334" t="s">
        <v>1417</v>
      </c>
      <c r="H462" s="335" t="s">
        <v>1423</v>
      </c>
      <c r="I462" s="70" t="s">
        <v>1424</v>
      </c>
      <c r="J462" s="231">
        <v>40</v>
      </c>
      <c r="K462" s="155" t="s">
        <v>818</v>
      </c>
      <c r="L462" s="231">
        <f t="shared" si="11"/>
        <v>200000</v>
      </c>
      <c r="M462" s="231">
        <v>200000</v>
      </c>
      <c r="N462" s="231">
        <v>0</v>
      </c>
      <c r="O462" s="231">
        <f t="shared" si="10"/>
        <v>0</v>
      </c>
      <c r="P462" s="231">
        <f t="shared" si="10"/>
        <v>0</v>
      </c>
      <c r="Q462" s="231">
        <f t="shared" si="10"/>
        <v>0</v>
      </c>
      <c r="R462" s="231">
        <f t="shared" si="10"/>
        <v>0</v>
      </c>
      <c r="S462" s="231">
        <f t="shared" si="10"/>
        <v>0</v>
      </c>
      <c r="T462" s="231">
        <f t="shared" si="10"/>
        <v>0</v>
      </c>
      <c r="U462" s="231">
        <f t="shared" si="10"/>
        <v>0</v>
      </c>
      <c r="V462" s="231">
        <f t="shared" si="10"/>
        <v>0</v>
      </c>
      <c r="W462" s="231">
        <f t="shared" si="10"/>
        <v>0</v>
      </c>
      <c r="X462" s="231">
        <f t="shared" si="10"/>
        <v>0</v>
      </c>
      <c r="Y462" s="231">
        <f t="shared" si="10"/>
        <v>0</v>
      </c>
      <c r="Z462" s="231">
        <f t="shared" si="10"/>
        <v>0</v>
      </c>
      <c r="AA462" s="231">
        <f t="shared" si="10"/>
        <v>0</v>
      </c>
      <c r="AB462" s="231">
        <f t="shared" si="10"/>
        <v>0</v>
      </c>
      <c r="AC462" s="231">
        <f t="shared" si="10"/>
        <v>0</v>
      </c>
      <c r="AD462" s="336" t="s">
        <v>199</v>
      </c>
      <c r="AE462" s="336" t="s">
        <v>1404</v>
      </c>
      <c r="AF462" s="336" t="s">
        <v>1405</v>
      </c>
      <c r="AG462" s="231">
        <f t="shared" si="12"/>
        <v>0</v>
      </c>
      <c r="AH462" s="231">
        <v>0</v>
      </c>
      <c r="AI462" s="231">
        <v>0</v>
      </c>
      <c r="AJ462" s="231">
        <v>0</v>
      </c>
      <c r="AK462" s="231">
        <v>0</v>
      </c>
      <c r="AL462" s="231">
        <v>0</v>
      </c>
      <c r="AM462" s="231">
        <v>0</v>
      </c>
      <c r="AN462" s="231">
        <v>0</v>
      </c>
      <c r="AO462" s="231">
        <v>0</v>
      </c>
      <c r="AP462" s="231">
        <v>0</v>
      </c>
      <c r="AQ462" s="231">
        <v>0</v>
      </c>
      <c r="AR462" s="231">
        <v>0</v>
      </c>
      <c r="AS462" s="231">
        <v>0</v>
      </c>
      <c r="AT462" s="231">
        <v>0</v>
      </c>
      <c r="AU462" s="231">
        <v>0</v>
      </c>
      <c r="AV462" s="231">
        <v>0</v>
      </c>
      <c r="AW462" s="231">
        <v>0</v>
      </c>
      <c r="AX462" s="231">
        <v>0</v>
      </c>
    </row>
    <row r="463" spans="2:50" ht="75" x14ac:dyDescent="0.2">
      <c r="B463" s="155" t="s">
        <v>821</v>
      </c>
      <c r="C463" s="332" t="s">
        <v>817</v>
      </c>
      <c r="D463" s="162" t="s">
        <v>1425</v>
      </c>
      <c r="E463" s="75" t="s">
        <v>1416</v>
      </c>
      <c r="F463" s="333">
        <v>2017730010109</v>
      </c>
      <c r="G463" s="334" t="s">
        <v>1417</v>
      </c>
      <c r="H463" s="335" t="s">
        <v>1425</v>
      </c>
      <c r="I463" s="70" t="s">
        <v>1426</v>
      </c>
      <c r="J463" s="231">
        <v>15000</v>
      </c>
      <c r="K463" s="155" t="s">
        <v>818</v>
      </c>
      <c r="L463" s="231">
        <f t="shared" si="11"/>
        <v>400000</v>
      </c>
      <c r="M463" s="231">
        <v>400000</v>
      </c>
      <c r="N463" s="231">
        <v>0</v>
      </c>
      <c r="O463" s="231">
        <f t="shared" si="10"/>
        <v>0</v>
      </c>
      <c r="P463" s="231">
        <f t="shared" si="10"/>
        <v>0</v>
      </c>
      <c r="Q463" s="231">
        <f t="shared" si="10"/>
        <v>0</v>
      </c>
      <c r="R463" s="231">
        <f t="shared" si="10"/>
        <v>0</v>
      </c>
      <c r="S463" s="231">
        <f t="shared" si="10"/>
        <v>0</v>
      </c>
      <c r="T463" s="231">
        <f t="shared" si="10"/>
        <v>0</v>
      </c>
      <c r="U463" s="231">
        <f t="shared" si="10"/>
        <v>0</v>
      </c>
      <c r="V463" s="231">
        <f t="shared" si="10"/>
        <v>0</v>
      </c>
      <c r="W463" s="231">
        <f t="shared" si="10"/>
        <v>0</v>
      </c>
      <c r="X463" s="231">
        <f t="shared" si="10"/>
        <v>0</v>
      </c>
      <c r="Y463" s="231">
        <f t="shared" si="10"/>
        <v>0</v>
      </c>
      <c r="Z463" s="231">
        <f t="shared" si="10"/>
        <v>0</v>
      </c>
      <c r="AA463" s="231">
        <f t="shared" si="10"/>
        <v>0</v>
      </c>
      <c r="AB463" s="231">
        <f t="shared" si="10"/>
        <v>0</v>
      </c>
      <c r="AC463" s="231">
        <f t="shared" si="10"/>
        <v>0</v>
      </c>
      <c r="AD463" s="336" t="s">
        <v>199</v>
      </c>
      <c r="AE463" s="336" t="s">
        <v>1404</v>
      </c>
      <c r="AF463" s="336" t="s">
        <v>1405</v>
      </c>
      <c r="AG463" s="231">
        <f t="shared" si="12"/>
        <v>0</v>
      </c>
      <c r="AH463" s="231">
        <v>0</v>
      </c>
      <c r="AI463" s="231">
        <v>0</v>
      </c>
      <c r="AJ463" s="231">
        <v>0</v>
      </c>
      <c r="AK463" s="231">
        <v>0</v>
      </c>
      <c r="AL463" s="231">
        <v>0</v>
      </c>
      <c r="AM463" s="231">
        <v>0</v>
      </c>
      <c r="AN463" s="231">
        <v>0</v>
      </c>
      <c r="AO463" s="231">
        <v>0</v>
      </c>
      <c r="AP463" s="231">
        <v>0</v>
      </c>
      <c r="AQ463" s="231">
        <v>0</v>
      </c>
      <c r="AR463" s="231">
        <v>0</v>
      </c>
      <c r="AS463" s="231">
        <v>0</v>
      </c>
      <c r="AT463" s="231">
        <v>0</v>
      </c>
      <c r="AU463" s="231">
        <v>0</v>
      </c>
      <c r="AV463" s="231">
        <v>0</v>
      </c>
      <c r="AW463" s="231">
        <v>0</v>
      </c>
      <c r="AX463" s="231">
        <v>0</v>
      </c>
    </row>
    <row r="464" spans="2:50" ht="75" x14ac:dyDescent="0.2">
      <c r="B464" s="155" t="s">
        <v>821</v>
      </c>
      <c r="C464" s="332" t="s">
        <v>817</v>
      </c>
      <c r="D464" s="162" t="s">
        <v>1427</v>
      </c>
      <c r="E464" s="75" t="s">
        <v>1416</v>
      </c>
      <c r="F464" s="333">
        <v>2017730010109</v>
      </c>
      <c r="G464" s="334" t="s">
        <v>1417</v>
      </c>
      <c r="H464" s="335" t="s">
        <v>1427</v>
      </c>
      <c r="I464" s="70" t="s">
        <v>1428</v>
      </c>
      <c r="J464" s="231">
        <v>400</v>
      </c>
      <c r="K464" s="155" t="s">
        <v>818</v>
      </c>
      <c r="L464" s="231">
        <f t="shared" si="11"/>
        <v>200000</v>
      </c>
      <c r="M464" s="231">
        <v>200000</v>
      </c>
      <c r="N464" s="231">
        <v>0</v>
      </c>
      <c r="O464" s="231">
        <f t="shared" si="10"/>
        <v>0</v>
      </c>
      <c r="P464" s="231">
        <f t="shared" si="10"/>
        <v>0</v>
      </c>
      <c r="Q464" s="231">
        <f t="shared" si="10"/>
        <v>0</v>
      </c>
      <c r="R464" s="231">
        <f t="shared" si="10"/>
        <v>0</v>
      </c>
      <c r="S464" s="231">
        <f t="shared" si="10"/>
        <v>0</v>
      </c>
      <c r="T464" s="231">
        <f t="shared" si="10"/>
        <v>0</v>
      </c>
      <c r="U464" s="231">
        <f t="shared" si="10"/>
        <v>0</v>
      </c>
      <c r="V464" s="231">
        <f t="shared" si="10"/>
        <v>0</v>
      </c>
      <c r="W464" s="231">
        <f t="shared" si="10"/>
        <v>0</v>
      </c>
      <c r="X464" s="231">
        <f t="shared" si="10"/>
        <v>0</v>
      </c>
      <c r="Y464" s="231">
        <f t="shared" si="10"/>
        <v>0</v>
      </c>
      <c r="Z464" s="231">
        <f t="shared" si="10"/>
        <v>0</v>
      </c>
      <c r="AA464" s="231">
        <f t="shared" si="10"/>
        <v>0</v>
      </c>
      <c r="AB464" s="231">
        <f t="shared" si="10"/>
        <v>0</v>
      </c>
      <c r="AC464" s="231">
        <f t="shared" si="10"/>
        <v>0</v>
      </c>
      <c r="AD464" s="336" t="s">
        <v>199</v>
      </c>
      <c r="AE464" s="336" t="s">
        <v>1404</v>
      </c>
      <c r="AF464" s="336" t="s">
        <v>1405</v>
      </c>
      <c r="AG464" s="231">
        <f t="shared" si="12"/>
        <v>0</v>
      </c>
      <c r="AH464" s="231">
        <v>0</v>
      </c>
      <c r="AI464" s="231">
        <v>0</v>
      </c>
      <c r="AJ464" s="231">
        <v>0</v>
      </c>
      <c r="AK464" s="231">
        <v>0</v>
      </c>
      <c r="AL464" s="231">
        <v>0</v>
      </c>
      <c r="AM464" s="231">
        <v>0</v>
      </c>
      <c r="AN464" s="231">
        <v>0</v>
      </c>
      <c r="AO464" s="231">
        <v>0</v>
      </c>
      <c r="AP464" s="231">
        <v>0</v>
      </c>
      <c r="AQ464" s="231">
        <v>0</v>
      </c>
      <c r="AR464" s="231">
        <v>0</v>
      </c>
      <c r="AS464" s="231">
        <v>0</v>
      </c>
      <c r="AT464" s="231">
        <v>0</v>
      </c>
      <c r="AU464" s="231">
        <v>0</v>
      </c>
      <c r="AV464" s="231">
        <v>0</v>
      </c>
      <c r="AW464" s="231">
        <v>0</v>
      </c>
      <c r="AX464" s="231">
        <v>0</v>
      </c>
    </row>
    <row r="465" spans="2:50" ht="75" x14ac:dyDescent="0.2">
      <c r="B465" s="155" t="s">
        <v>821</v>
      </c>
      <c r="C465" s="332" t="s">
        <v>817</v>
      </c>
      <c r="D465" s="162" t="s">
        <v>1429</v>
      </c>
      <c r="E465" s="75" t="s">
        <v>1416</v>
      </c>
      <c r="F465" s="333">
        <v>2017730010109</v>
      </c>
      <c r="G465" s="334" t="s">
        <v>1417</v>
      </c>
      <c r="H465" s="335" t="s">
        <v>1429</v>
      </c>
      <c r="I465" s="70" t="s">
        <v>1430</v>
      </c>
      <c r="J465" s="231">
        <v>1</v>
      </c>
      <c r="K465" s="155" t="s">
        <v>818</v>
      </c>
      <c r="L465" s="231">
        <f t="shared" si="11"/>
        <v>50000</v>
      </c>
      <c r="M465" s="231">
        <v>50000</v>
      </c>
      <c r="N465" s="231">
        <v>0</v>
      </c>
      <c r="O465" s="231">
        <f t="shared" si="10"/>
        <v>0</v>
      </c>
      <c r="P465" s="231">
        <f t="shared" si="10"/>
        <v>0</v>
      </c>
      <c r="Q465" s="231">
        <f t="shared" si="10"/>
        <v>0</v>
      </c>
      <c r="R465" s="231">
        <f t="shared" si="10"/>
        <v>0</v>
      </c>
      <c r="S465" s="231">
        <f t="shared" si="10"/>
        <v>0</v>
      </c>
      <c r="T465" s="231">
        <f t="shared" si="10"/>
        <v>0</v>
      </c>
      <c r="U465" s="231">
        <f t="shared" si="10"/>
        <v>0</v>
      </c>
      <c r="V465" s="231">
        <f t="shared" si="10"/>
        <v>0</v>
      </c>
      <c r="W465" s="231">
        <f t="shared" si="10"/>
        <v>0</v>
      </c>
      <c r="X465" s="231">
        <f t="shared" si="10"/>
        <v>0</v>
      </c>
      <c r="Y465" s="231">
        <f t="shared" si="10"/>
        <v>0</v>
      </c>
      <c r="Z465" s="231">
        <f t="shared" si="10"/>
        <v>0</v>
      </c>
      <c r="AA465" s="231">
        <f t="shared" si="10"/>
        <v>0</v>
      </c>
      <c r="AB465" s="231">
        <f t="shared" si="10"/>
        <v>0</v>
      </c>
      <c r="AC465" s="231">
        <f t="shared" si="10"/>
        <v>0</v>
      </c>
      <c r="AD465" s="336" t="s">
        <v>199</v>
      </c>
      <c r="AE465" s="336" t="s">
        <v>1404</v>
      </c>
      <c r="AF465" s="336" t="s">
        <v>1405</v>
      </c>
      <c r="AG465" s="231">
        <f t="shared" si="12"/>
        <v>0</v>
      </c>
      <c r="AH465" s="231">
        <v>0</v>
      </c>
      <c r="AI465" s="231">
        <v>0</v>
      </c>
      <c r="AJ465" s="231">
        <v>0</v>
      </c>
      <c r="AK465" s="231">
        <v>0</v>
      </c>
      <c r="AL465" s="231">
        <v>0</v>
      </c>
      <c r="AM465" s="231">
        <v>0</v>
      </c>
      <c r="AN465" s="231">
        <v>0</v>
      </c>
      <c r="AO465" s="231">
        <v>0</v>
      </c>
      <c r="AP465" s="231">
        <v>0</v>
      </c>
      <c r="AQ465" s="231">
        <v>0</v>
      </c>
      <c r="AR465" s="231">
        <v>0</v>
      </c>
      <c r="AS465" s="231">
        <v>0</v>
      </c>
      <c r="AT465" s="231">
        <v>0</v>
      </c>
      <c r="AU465" s="231">
        <v>0</v>
      </c>
      <c r="AV465" s="231">
        <v>0</v>
      </c>
      <c r="AW465" s="231">
        <v>0</v>
      </c>
      <c r="AX465" s="231">
        <v>0</v>
      </c>
    </row>
    <row r="466" spans="2:50" ht="75" x14ac:dyDescent="0.2">
      <c r="B466" s="155" t="s">
        <v>821</v>
      </c>
      <c r="C466" s="332" t="s">
        <v>817</v>
      </c>
      <c r="D466" s="162" t="s">
        <v>1431</v>
      </c>
      <c r="E466" s="75" t="s">
        <v>1416</v>
      </c>
      <c r="F466" s="333">
        <v>2017730010109</v>
      </c>
      <c r="G466" s="334" t="s">
        <v>1417</v>
      </c>
      <c r="H466" s="335" t="s">
        <v>1431</v>
      </c>
      <c r="I466" s="70" t="s">
        <v>1432</v>
      </c>
      <c r="J466" s="231">
        <v>89</v>
      </c>
      <c r="K466" s="155" t="s">
        <v>818</v>
      </c>
      <c r="L466" s="231">
        <f t="shared" si="11"/>
        <v>400000</v>
      </c>
      <c r="M466" s="231">
        <v>400000</v>
      </c>
      <c r="N466" s="231">
        <v>0</v>
      </c>
      <c r="O466" s="231">
        <f t="shared" si="10"/>
        <v>0</v>
      </c>
      <c r="P466" s="231">
        <f t="shared" si="10"/>
        <v>0</v>
      </c>
      <c r="Q466" s="231">
        <f t="shared" si="10"/>
        <v>0</v>
      </c>
      <c r="R466" s="231">
        <f t="shared" si="10"/>
        <v>0</v>
      </c>
      <c r="S466" s="231">
        <f t="shared" si="10"/>
        <v>0</v>
      </c>
      <c r="T466" s="231">
        <f t="shared" si="10"/>
        <v>0</v>
      </c>
      <c r="U466" s="231">
        <f t="shared" si="10"/>
        <v>0</v>
      </c>
      <c r="V466" s="231">
        <f t="shared" si="10"/>
        <v>0</v>
      </c>
      <c r="W466" s="231">
        <f t="shared" si="10"/>
        <v>0</v>
      </c>
      <c r="X466" s="231">
        <f t="shared" si="10"/>
        <v>0</v>
      </c>
      <c r="Y466" s="231">
        <f t="shared" si="10"/>
        <v>0</v>
      </c>
      <c r="Z466" s="231">
        <f t="shared" si="10"/>
        <v>0</v>
      </c>
      <c r="AA466" s="231">
        <f t="shared" si="10"/>
        <v>0</v>
      </c>
      <c r="AB466" s="231">
        <f t="shared" si="10"/>
        <v>0</v>
      </c>
      <c r="AC466" s="231">
        <f t="shared" si="10"/>
        <v>0</v>
      </c>
      <c r="AD466" s="336" t="s">
        <v>199</v>
      </c>
      <c r="AE466" s="336" t="s">
        <v>1404</v>
      </c>
      <c r="AF466" s="336" t="s">
        <v>1405</v>
      </c>
      <c r="AG466" s="231">
        <f t="shared" si="12"/>
        <v>97417</v>
      </c>
      <c r="AH466" s="231">
        <v>97417</v>
      </c>
      <c r="AI466" s="231">
        <v>0</v>
      </c>
      <c r="AJ466" s="231">
        <v>0</v>
      </c>
      <c r="AK466" s="231">
        <v>0</v>
      </c>
      <c r="AL466" s="231">
        <v>0</v>
      </c>
      <c r="AM466" s="231">
        <v>0</v>
      </c>
      <c r="AN466" s="231">
        <v>0</v>
      </c>
      <c r="AO466" s="231">
        <v>0</v>
      </c>
      <c r="AP466" s="231">
        <v>0</v>
      </c>
      <c r="AQ466" s="231">
        <v>0</v>
      </c>
      <c r="AR466" s="231">
        <v>0</v>
      </c>
      <c r="AS466" s="231">
        <v>0</v>
      </c>
      <c r="AT466" s="231">
        <v>0</v>
      </c>
      <c r="AU466" s="231">
        <v>0</v>
      </c>
      <c r="AV466" s="231">
        <v>0</v>
      </c>
      <c r="AW466" s="231">
        <v>0</v>
      </c>
      <c r="AX466" s="231">
        <v>0</v>
      </c>
    </row>
    <row r="467" spans="2:50" ht="75" x14ac:dyDescent="0.2">
      <c r="B467" s="155" t="s">
        <v>821</v>
      </c>
      <c r="C467" s="332" t="s">
        <v>817</v>
      </c>
      <c r="D467" s="162" t="s">
        <v>1433</v>
      </c>
      <c r="E467" s="75" t="s">
        <v>1416</v>
      </c>
      <c r="F467" s="333">
        <v>2017730010109</v>
      </c>
      <c r="G467" s="334" t="s">
        <v>1417</v>
      </c>
      <c r="H467" s="335" t="s">
        <v>1433</v>
      </c>
      <c r="I467" s="70" t="s">
        <v>1434</v>
      </c>
      <c r="J467" s="231">
        <v>3</v>
      </c>
      <c r="K467" s="155" t="s">
        <v>818</v>
      </c>
      <c r="L467" s="231">
        <f t="shared" si="11"/>
        <v>350000</v>
      </c>
      <c r="M467" s="231">
        <v>350000</v>
      </c>
      <c r="N467" s="231">
        <v>0</v>
      </c>
      <c r="O467" s="231">
        <f t="shared" si="10"/>
        <v>0</v>
      </c>
      <c r="P467" s="231">
        <f t="shared" si="10"/>
        <v>0</v>
      </c>
      <c r="Q467" s="231">
        <f t="shared" si="10"/>
        <v>0</v>
      </c>
      <c r="R467" s="231">
        <f t="shared" si="10"/>
        <v>0</v>
      </c>
      <c r="S467" s="231">
        <f t="shared" si="10"/>
        <v>0</v>
      </c>
      <c r="T467" s="231">
        <f t="shared" si="10"/>
        <v>0</v>
      </c>
      <c r="U467" s="231">
        <f t="shared" si="10"/>
        <v>0</v>
      </c>
      <c r="V467" s="231">
        <f t="shared" si="10"/>
        <v>0</v>
      </c>
      <c r="W467" s="231">
        <f t="shared" si="10"/>
        <v>0</v>
      </c>
      <c r="X467" s="231">
        <f t="shared" si="10"/>
        <v>0</v>
      </c>
      <c r="Y467" s="231">
        <f t="shared" si="10"/>
        <v>0</v>
      </c>
      <c r="Z467" s="231">
        <f t="shared" si="10"/>
        <v>0</v>
      </c>
      <c r="AA467" s="231">
        <f t="shared" si="10"/>
        <v>0</v>
      </c>
      <c r="AB467" s="231">
        <f t="shared" si="10"/>
        <v>0</v>
      </c>
      <c r="AC467" s="231">
        <f t="shared" si="10"/>
        <v>0</v>
      </c>
      <c r="AD467" s="336" t="s">
        <v>199</v>
      </c>
      <c r="AE467" s="336" t="s">
        <v>1404</v>
      </c>
      <c r="AF467" s="336" t="s">
        <v>1405</v>
      </c>
      <c r="AG467" s="231">
        <f t="shared" si="12"/>
        <v>0</v>
      </c>
      <c r="AH467" s="231">
        <v>0</v>
      </c>
      <c r="AI467" s="231">
        <v>0</v>
      </c>
      <c r="AJ467" s="231">
        <v>0</v>
      </c>
      <c r="AK467" s="231">
        <v>0</v>
      </c>
      <c r="AL467" s="231">
        <v>0</v>
      </c>
      <c r="AM467" s="231">
        <v>0</v>
      </c>
      <c r="AN467" s="231">
        <v>0</v>
      </c>
      <c r="AO467" s="231">
        <v>0</v>
      </c>
      <c r="AP467" s="231">
        <v>0</v>
      </c>
      <c r="AQ467" s="231">
        <v>0</v>
      </c>
      <c r="AR467" s="231">
        <v>0</v>
      </c>
      <c r="AS467" s="231">
        <v>0</v>
      </c>
      <c r="AT467" s="231">
        <v>0</v>
      </c>
      <c r="AU467" s="231">
        <v>0</v>
      </c>
      <c r="AV467" s="231">
        <v>0</v>
      </c>
      <c r="AW467" s="231">
        <v>0</v>
      </c>
      <c r="AX467" s="231">
        <v>0</v>
      </c>
    </row>
    <row r="468" spans="2:50" ht="75" x14ac:dyDescent="0.2">
      <c r="B468" s="155" t="s">
        <v>821</v>
      </c>
      <c r="C468" s="332" t="s">
        <v>817</v>
      </c>
      <c r="D468" s="162" t="s">
        <v>1435</v>
      </c>
      <c r="E468" s="75" t="s">
        <v>1416</v>
      </c>
      <c r="F468" s="333">
        <v>2017730010109</v>
      </c>
      <c r="G468" s="334" t="s">
        <v>1417</v>
      </c>
      <c r="H468" s="335" t="s">
        <v>1435</v>
      </c>
      <c r="I468" s="70" t="s">
        <v>1436</v>
      </c>
      <c r="J468" s="231">
        <v>1</v>
      </c>
      <c r="K468" s="155" t="s">
        <v>818</v>
      </c>
      <c r="L468" s="231">
        <f t="shared" si="11"/>
        <v>2254683</v>
      </c>
      <c r="M468" s="231">
        <v>2254683</v>
      </c>
      <c r="N468" s="231">
        <v>0</v>
      </c>
      <c r="O468" s="231">
        <f t="shared" si="10"/>
        <v>0</v>
      </c>
      <c r="P468" s="231">
        <f t="shared" si="10"/>
        <v>0</v>
      </c>
      <c r="Q468" s="231">
        <f t="shared" si="10"/>
        <v>0</v>
      </c>
      <c r="R468" s="231">
        <f t="shared" si="10"/>
        <v>0</v>
      </c>
      <c r="S468" s="231">
        <f t="shared" si="10"/>
        <v>0</v>
      </c>
      <c r="T468" s="231">
        <f t="shared" si="10"/>
        <v>0</v>
      </c>
      <c r="U468" s="231">
        <f t="shared" si="10"/>
        <v>0</v>
      </c>
      <c r="V468" s="231">
        <f t="shared" si="10"/>
        <v>0</v>
      </c>
      <c r="W468" s="231">
        <f t="shared" si="10"/>
        <v>0</v>
      </c>
      <c r="X468" s="231">
        <f t="shared" si="10"/>
        <v>0</v>
      </c>
      <c r="Y468" s="231">
        <f t="shared" si="10"/>
        <v>0</v>
      </c>
      <c r="Z468" s="231">
        <f t="shared" si="10"/>
        <v>0</v>
      </c>
      <c r="AA468" s="231">
        <f t="shared" si="10"/>
        <v>0</v>
      </c>
      <c r="AB468" s="231">
        <f t="shared" si="10"/>
        <v>0</v>
      </c>
      <c r="AC468" s="231">
        <f t="shared" si="10"/>
        <v>0</v>
      </c>
      <c r="AD468" s="336" t="s">
        <v>199</v>
      </c>
      <c r="AE468" s="336" t="s">
        <v>1404</v>
      </c>
      <c r="AF468" s="336" t="s">
        <v>1405</v>
      </c>
      <c r="AG468" s="231">
        <f t="shared" si="12"/>
        <v>2297273.7990000001</v>
      </c>
      <c r="AH468" s="231">
        <v>2297273.7990000001</v>
      </c>
      <c r="AI468" s="231">
        <v>0</v>
      </c>
      <c r="AJ468" s="231">
        <v>0</v>
      </c>
      <c r="AK468" s="231">
        <v>0</v>
      </c>
      <c r="AL468" s="231">
        <v>0</v>
      </c>
      <c r="AM468" s="231">
        <v>0</v>
      </c>
      <c r="AN468" s="231">
        <v>0</v>
      </c>
      <c r="AO468" s="231">
        <v>0</v>
      </c>
      <c r="AP468" s="231">
        <v>0</v>
      </c>
      <c r="AQ468" s="231">
        <v>0</v>
      </c>
      <c r="AR468" s="231">
        <v>0</v>
      </c>
      <c r="AS468" s="231">
        <v>0</v>
      </c>
      <c r="AT468" s="231">
        <v>0</v>
      </c>
      <c r="AU468" s="231">
        <v>0</v>
      </c>
      <c r="AV468" s="231">
        <v>0</v>
      </c>
      <c r="AW468" s="231">
        <v>0</v>
      </c>
      <c r="AX468" s="231">
        <v>0</v>
      </c>
    </row>
    <row r="469" spans="2:50" ht="75" x14ac:dyDescent="0.2">
      <c r="B469" s="155" t="s">
        <v>821</v>
      </c>
      <c r="C469" s="332" t="s">
        <v>817</v>
      </c>
      <c r="D469" s="162" t="s">
        <v>1437</v>
      </c>
      <c r="E469" s="75" t="s">
        <v>1416</v>
      </c>
      <c r="F469" s="333">
        <v>2017730010109</v>
      </c>
      <c r="G469" s="334" t="s">
        <v>1417</v>
      </c>
      <c r="H469" s="335" t="s">
        <v>1437</v>
      </c>
      <c r="I469" s="70" t="s">
        <v>1438</v>
      </c>
      <c r="J469" s="231">
        <v>1</v>
      </c>
      <c r="K469" s="155" t="s">
        <v>818</v>
      </c>
      <c r="L469" s="231">
        <f t="shared" si="11"/>
        <v>350000</v>
      </c>
      <c r="M469" s="231">
        <v>350000</v>
      </c>
      <c r="N469" s="231">
        <v>0</v>
      </c>
      <c r="O469" s="231">
        <f t="shared" si="10"/>
        <v>0</v>
      </c>
      <c r="P469" s="231">
        <f t="shared" si="10"/>
        <v>0</v>
      </c>
      <c r="Q469" s="231">
        <f t="shared" si="10"/>
        <v>0</v>
      </c>
      <c r="R469" s="231">
        <f t="shared" si="10"/>
        <v>0</v>
      </c>
      <c r="S469" s="231">
        <f t="shared" si="10"/>
        <v>0</v>
      </c>
      <c r="T469" s="231">
        <f t="shared" si="10"/>
        <v>0</v>
      </c>
      <c r="U469" s="231">
        <f t="shared" si="10"/>
        <v>0</v>
      </c>
      <c r="V469" s="231">
        <f t="shared" si="10"/>
        <v>0</v>
      </c>
      <c r="W469" s="231">
        <f t="shared" si="10"/>
        <v>0</v>
      </c>
      <c r="X469" s="231">
        <f t="shared" si="10"/>
        <v>0</v>
      </c>
      <c r="Y469" s="231">
        <f t="shared" si="10"/>
        <v>0</v>
      </c>
      <c r="Z469" s="231">
        <f t="shared" si="10"/>
        <v>0</v>
      </c>
      <c r="AA469" s="231">
        <f t="shared" si="10"/>
        <v>0</v>
      </c>
      <c r="AB469" s="231">
        <f t="shared" si="10"/>
        <v>0</v>
      </c>
      <c r="AC469" s="231">
        <f t="shared" si="10"/>
        <v>0</v>
      </c>
      <c r="AD469" s="336" t="s">
        <v>199</v>
      </c>
      <c r="AE469" s="336" t="s">
        <v>1404</v>
      </c>
      <c r="AF469" s="336" t="s">
        <v>1405</v>
      </c>
      <c r="AG469" s="231">
        <f t="shared" si="12"/>
        <v>186156.66699999999</v>
      </c>
      <c r="AH469" s="231">
        <v>186156.66699999999</v>
      </c>
      <c r="AI469" s="231">
        <v>0</v>
      </c>
      <c r="AJ469" s="231">
        <v>0</v>
      </c>
      <c r="AK469" s="231">
        <v>0</v>
      </c>
      <c r="AL469" s="231">
        <v>0</v>
      </c>
      <c r="AM469" s="231">
        <v>0</v>
      </c>
      <c r="AN469" s="231">
        <v>0</v>
      </c>
      <c r="AO469" s="231">
        <v>0</v>
      </c>
      <c r="AP469" s="231">
        <v>0</v>
      </c>
      <c r="AQ469" s="231">
        <v>0</v>
      </c>
      <c r="AR469" s="231">
        <v>0</v>
      </c>
      <c r="AS469" s="231">
        <v>0</v>
      </c>
      <c r="AT469" s="231">
        <v>0</v>
      </c>
      <c r="AU469" s="231">
        <v>0</v>
      </c>
      <c r="AV469" s="231">
        <v>0</v>
      </c>
      <c r="AW469" s="231">
        <v>0</v>
      </c>
      <c r="AX469" s="231">
        <v>0</v>
      </c>
    </row>
    <row r="470" spans="2:50" ht="76.5" x14ac:dyDescent="0.2">
      <c r="B470" s="155" t="s">
        <v>821</v>
      </c>
      <c r="C470" s="332" t="s">
        <v>817</v>
      </c>
      <c r="D470" s="162" t="s">
        <v>1439</v>
      </c>
      <c r="E470" s="75" t="s">
        <v>1416</v>
      </c>
      <c r="F470" s="333"/>
      <c r="G470" s="334" t="s">
        <v>1440</v>
      </c>
      <c r="H470" s="335" t="s">
        <v>1439</v>
      </c>
      <c r="I470" s="70" t="s">
        <v>1441</v>
      </c>
      <c r="J470" s="231">
        <v>1</v>
      </c>
      <c r="K470" s="155" t="s">
        <v>818</v>
      </c>
      <c r="L470" s="231">
        <f t="shared" si="11"/>
        <v>838000</v>
      </c>
      <c r="M470" s="231">
        <v>838000</v>
      </c>
      <c r="N470" s="231">
        <v>0</v>
      </c>
      <c r="O470" s="231">
        <f t="shared" ref="O470:AC483" si="13">+N470</f>
        <v>0</v>
      </c>
      <c r="P470" s="231">
        <f t="shared" si="13"/>
        <v>0</v>
      </c>
      <c r="Q470" s="231">
        <f t="shared" si="13"/>
        <v>0</v>
      </c>
      <c r="R470" s="231">
        <f t="shared" si="13"/>
        <v>0</v>
      </c>
      <c r="S470" s="231">
        <f t="shared" si="13"/>
        <v>0</v>
      </c>
      <c r="T470" s="231">
        <f t="shared" si="13"/>
        <v>0</v>
      </c>
      <c r="U470" s="231">
        <f t="shared" si="13"/>
        <v>0</v>
      </c>
      <c r="V470" s="231">
        <f t="shared" si="13"/>
        <v>0</v>
      </c>
      <c r="W470" s="231">
        <f t="shared" si="13"/>
        <v>0</v>
      </c>
      <c r="X470" s="231">
        <f t="shared" si="13"/>
        <v>0</v>
      </c>
      <c r="Y470" s="231">
        <f t="shared" si="13"/>
        <v>0</v>
      </c>
      <c r="Z470" s="231">
        <f t="shared" si="13"/>
        <v>0</v>
      </c>
      <c r="AA470" s="231">
        <f t="shared" si="13"/>
        <v>0</v>
      </c>
      <c r="AB470" s="231">
        <f t="shared" si="13"/>
        <v>0</v>
      </c>
      <c r="AC470" s="231">
        <f t="shared" si="13"/>
        <v>0</v>
      </c>
      <c r="AD470" s="336" t="s">
        <v>199</v>
      </c>
      <c r="AE470" s="336" t="s">
        <v>1404</v>
      </c>
      <c r="AF470" s="336" t="s">
        <v>1405</v>
      </c>
      <c r="AG470" s="231">
        <f t="shared" si="12"/>
        <v>0</v>
      </c>
      <c r="AH470" s="231">
        <v>0</v>
      </c>
      <c r="AI470" s="231">
        <v>0</v>
      </c>
      <c r="AJ470" s="231">
        <v>0</v>
      </c>
      <c r="AK470" s="231">
        <v>0</v>
      </c>
      <c r="AL470" s="231">
        <v>0</v>
      </c>
      <c r="AM470" s="231">
        <v>0</v>
      </c>
      <c r="AN470" s="231">
        <v>0</v>
      </c>
      <c r="AO470" s="231">
        <v>0</v>
      </c>
      <c r="AP470" s="231">
        <v>0</v>
      </c>
      <c r="AQ470" s="231">
        <v>0</v>
      </c>
      <c r="AR470" s="231">
        <v>0</v>
      </c>
      <c r="AS470" s="231">
        <v>0</v>
      </c>
      <c r="AT470" s="231">
        <v>0</v>
      </c>
      <c r="AU470" s="231">
        <v>0</v>
      </c>
      <c r="AV470" s="231">
        <v>0</v>
      </c>
      <c r="AW470" s="231">
        <v>0</v>
      </c>
      <c r="AX470" s="231">
        <v>0</v>
      </c>
    </row>
    <row r="471" spans="2:50" ht="75" x14ac:dyDescent="0.2">
      <c r="B471" s="155" t="s">
        <v>821</v>
      </c>
      <c r="C471" s="332" t="s">
        <v>817</v>
      </c>
      <c r="D471" s="162" t="s">
        <v>1442</v>
      </c>
      <c r="E471" s="75" t="s">
        <v>1443</v>
      </c>
      <c r="F471" s="333">
        <v>2017730010091</v>
      </c>
      <c r="G471" s="334" t="s">
        <v>1444</v>
      </c>
      <c r="H471" s="335" t="s">
        <v>1442</v>
      </c>
      <c r="I471" s="70" t="s">
        <v>1445</v>
      </c>
      <c r="J471" s="231">
        <v>1</v>
      </c>
      <c r="K471" s="155" t="s">
        <v>818</v>
      </c>
      <c r="L471" s="231">
        <f t="shared" si="11"/>
        <v>737000</v>
      </c>
      <c r="M471" s="231">
        <v>737000</v>
      </c>
      <c r="N471" s="231">
        <v>0</v>
      </c>
      <c r="O471" s="231">
        <f t="shared" si="13"/>
        <v>0</v>
      </c>
      <c r="P471" s="231">
        <f t="shared" si="13"/>
        <v>0</v>
      </c>
      <c r="Q471" s="231">
        <f t="shared" si="13"/>
        <v>0</v>
      </c>
      <c r="R471" s="231">
        <f t="shared" si="13"/>
        <v>0</v>
      </c>
      <c r="S471" s="231">
        <f t="shared" si="13"/>
        <v>0</v>
      </c>
      <c r="T471" s="231">
        <f t="shared" si="13"/>
        <v>0</v>
      </c>
      <c r="U471" s="231">
        <f t="shared" si="13"/>
        <v>0</v>
      </c>
      <c r="V471" s="231">
        <f t="shared" si="13"/>
        <v>0</v>
      </c>
      <c r="W471" s="231">
        <f t="shared" si="13"/>
        <v>0</v>
      </c>
      <c r="X471" s="231">
        <f t="shared" si="13"/>
        <v>0</v>
      </c>
      <c r="Y471" s="231">
        <f t="shared" si="13"/>
        <v>0</v>
      </c>
      <c r="Z471" s="231">
        <f t="shared" si="13"/>
        <v>0</v>
      </c>
      <c r="AA471" s="231">
        <f t="shared" si="13"/>
        <v>0</v>
      </c>
      <c r="AB471" s="231">
        <f t="shared" si="13"/>
        <v>0</v>
      </c>
      <c r="AC471" s="231">
        <f t="shared" si="13"/>
        <v>0</v>
      </c>
      <c r="AD471" s="336" t="s">
        <v>199</v>
      </c>
      <c r="AE471" s="336" t="s">
        <v>1404</v>
      </c>
      <c r="AF471" s="336" t="s">
        <v>1405</v>
      </c>
      <c r="AG471" s="231">
        <f t="shared" si="12"/>
        <v>429344</v>
      </c>
      <c r="AH471" s="231">
        <v>429344</v>
      </c>
      <c r="AI471" s="231">
        <v>0</v>
      </c>
      <c r="AJ471" s="231">
        <v>0</v>
      </c>
      <c r="AK471" s="231">
        <v>0</v>
      </c>
      <c r="AL471" s="231">
        <v>0</v>
      </c>
      <c r="AM471" s="231">
        <v>0</v>
      </c>
      <c r="AN471" s="231">
        <v>0</v>
      </c>
      <c r="AO471" s="231">
        <v>0</v>
      </c>
      <c r="AP471" s="231">
        <v>0</v>
      </c>
      <c r="AQ471" s="231">
        <v>0</v>
      </c>
      <c r="AR471" s="231">
        <v>0</v>
      </c>
      <c r="AS471" s="231">
        <v>0</v>
      </c>
      <c r="AT471" s="231">
        <v>0</v>
      </c>
      <c r="AU471" s="231">
        <v>0</v>
      </c>
      <c r="AV471" s="231">
        <v>0</v>
      </c>
      <c r="AW471" s="231">
        <v>0</v>
      </c>
      <c r="AX471" s="231">
        <v>0</v>
      </c>
    </row>
    <row r="472" spans="2:50" ht="75" x14ac:dyDescent="0.2">
      <c r="B472" s="155" t="s">
        <v>821</v>
      </c>
      <c r="C472" s="332" t="s">
        <v>817</v>
      </c>
      <c r="D472" s="162" t="s">
        <v>1446</v>
      </c>
      <c r="E472" s="75" t="s">
        <v>1443</v>
      </c>
      <c r="F472" s="333">
        <v>2017730010091</v>
      </c>
      <c r="G472" s="334" t="s">
        <v>1444</v>
      </c>
      <c r="H472" s="335" t="s">
        <v>1446</v>
      </c>
      <c r="I472" s="70" t="s">
        <v>1447</v>
      </c>
      <c r="J472" s="231">
        <v>8</v>
      </c>
      <c r="K472" s="155" t="s">
        <v>818</v>
      </c>
      <c r="L472" s="231">
        <f t="shared" si="11"/>
        <v>0</v>
      </c>
      <c r="M472" s="231">
        <v>0</v>
      </c>
      <c r="N472" s="231">
        <v>0</v>
      </c>
      <c r="O472" s="231">
        <f t="shared" si="13"/>
        <v>0</v>
      </c>
      <c r="P472" s="231">
        <f t="shared" si="13"/>
        <v>0</v>
      </c>
      <c r="Q472" s="231">
        <f t="shared" si="13"/>
        <v>0</v>
      </c>
      <c r="R472" s="231">
        <f t="shared" si="13"/>
        <v>0</v>
      </c>
      <c r="S472" s="231">
        <f t="shared" si="13"/>
        <v>0</v>
      </c>
      <c r="T472" s="231">
        <f t="shared" si="13"/>
        <v>0</v>
      </c>
      <c r="U472" s="231">
        <f t="shared" si="13"/>
        <v>0</v>
      </c>
      <c r="V472" s="231">
        <f t="shared" si="13"/>
        <v>0</v>
      </c>
      <c r="W472" s="231">
        <f t="shared" si="13"/>
        <v>0</v>
      </c>
      <c r="X472" s="231">
        <f t="shared" si="13"/>
        <v>0</v>
      </c>
      <c r="Y472" s="231">
        <f t="shared" si="13"/>
        <v>0</v>
      </c>
      <c r="Z472" s="231">
        <f t="shared" si="13"/>
        <v>0</v>
      </c>
      <c r="AA472" s="231">
        <f t="shared" si="13"/>
        <v>0</v>
      </c>
      <c r="AB472" s="231">
        <f t="shared" si="13"/>
        <v>0</v>
      </c>
      <c r="AC472" s="231">
        <f t="shared" si="13"/>
        <v>0</v>
      </c>
      <c r="AD472" s="336" t="s">
        <v>199</v>
      </c>
      <c r="AE472" s="336" t="s">
        <v>1404</v>
      </c>
      <c r="AF472" s="336" t="s">
        <v>1405</v>
      </c>
      <c r="AG472" s="231">
        <f t="shared" si="12"/>
        <v>0</v>
      </c>
      <c r="AH472" s="231">
        <v>0</v>
      </c>
      <c r="AI472" s="231">
        <v>0</v>
      </c>
      <c r="AJ472" s="231">
        <v>0</v>
      </c>
      <c r="AK472" s="231">
        <v>0</v>
      </c>
      <c r="AL472" s="231">
        <v>0</v>
      </c>
      <c r="AM472" s="231">
        <v>0</v>
      </c>
      <c r="AN472" s="231">
        <v>0</v>
      </c>
      <c r="AO472" s="231">
        <v>0</v>
      </c>
      <c r="AP472" s="231">
        <v>0</v>
      </c>
      <c r="AQ472" s="231">
        <v>0</v>
      </c>
      <c r="AR472" s="231">
        <v>0</v>
      </c>
      <c r="AS472" s="231">
        <v>0</v>
      </c>
      <c r="AT472" s="231">
        <v>0</v>
      </c>
      <c r="AU472" s="231">
        <v>0</v>
      </c>
      <c r="AV472" s="231">
        <v>0</v>
      </c>
      <c r="AW472" s="231">
        <v>0</v>
      </c>
      <c r="AX472" s="231">
        <v>0</v>
      </c>
    </row>
    <row r="473" spans="2:50" ht="75" x14ac:dyDescent="0.2">
      <c r="B473" s="155" t="s">
        <v>821</v>
      </c>
      <c r="C473" s="332" t="s">
        <v>817</v>
      </c>
      <c r="D473" s="162" t="s">
        <v>1448</v>
      </c>
      <c r="E473" s="75" t="s">
        <v>1443</v>
      </c>
      <c r="F473" s="333">
        <v>2017730010091</v>
      </c>
      <c r="G473" s="334" t="s">
        <v>1444</v>
      </c>
      <c r="H473" s="335" t="s">
        <v>1448</v>
      </c>
      <c r="I473" s="70" t="s">
        <v>1449</v>
      </c>
      <c r="J473" s="231">
        <v>1</v>
      </c>
      <c r="K473" s="155" t="s">
        <v>818</v>
      </c>
      <c r="L473" s="231">
        <f t="shared" si="11"/>
        <v>50000</v>
      </c>
      <c r="M473" s="231">
        <v>50000</v>
      </c>
      <c r="N473" s="231">
        <v>0</v>
      </c>
      <c r="O473" s="231">
        <f t="shared" si="13"/>
        <v>0</v>
      </c>
      <c r="P473" s="231">
        <f t="shared" si="13"/>
        <v>0</v>
      </c>
      <c r="Q473" s="231">
        <f t="shared" si="13"/>
        <v>0</v>
      </c>
      <c r="R473" s="231">
        <f t="shared" si="13"/>
        <v>0</v>
      </c>
      <c r="S473" s="231">
        <f t="shared" si="13"/>
        <v>0</v>
      </c>
      <c r="T473" s="231">
        <f t="shared" si="13"/>
        <v>0</v>
      </c>
      <c r="U473" s="231">
        <f t="shared" si="13"/>
        <v>0</v>
      </c>
      <c r="V473" s="231">
        <f t="shared" si="13"/>
        <v>0</v>
      </c>
      <c r="W473" s="231">
        <f t="shared" si="13"/>
        <v>0</v>
      </c>
      <c r="X473" s="231">
        <f t="shared" si="13"/>
        <v>0</v>
      </c>
      <c r="Y473" s="231">
        <f t="shared" si="13"/>
        <v>0</v>
      </c>
      <c r="Z473" s="231">
        <f t="shared" si="13"/>
        <v>0</v>
      </c>
      <c r="AA473" s="231">
        <f t="shared" si="13"/>
        <v>0</v>
      </c>
      <c r="AB473" s="231">
        <f t="shared" si="13"/>
        <v>0</v>
      </c>
      <c r="AC473" s="231">
        <f t="shared" si="13"/>
        <v>0</v>
      </c>
      <c r="AD473" s="336" t="s">
        <v>199</v>
      </c>
      <c r="AE473" s="336" t="s">
        <v>1404</v>
      </c>
      <c r="AF473" s="336" t="s">
        <v>1405</v>
      </c>
      <c r="AG473" s="231">
        <f t="shared" si="12"/>
        <v>0</v>
      </c>
      <c r="AH473" s="231">
        <v>0</v>
      </c>
      <c r="AI473" s="231">
        <v>0</v>
      </c>
      <c r="AJ473" s="231">
        <v>0</v>
      </c>
      <c r="AK473" s="231">
        <v>0</v>
      </c>
      <c r="AL473" s="231">
        <v>0</v>
      </c>
      <c r="AM473" s="231">
        <v>0</v>
      </c>
      <c r="AN473" s="231">
        <v>0</v>
      </c>
      <c r="AO473" s="231">
        <v>0</v>
      </c>
      <c r="AP473" s="231">
        <v>0</v>
      </c>
      <c r="AQ473" s="231">
        <v>0</v>
      </c>
      <c r="AR473" s="231">
        <v>0</v>
      </c>
      <c r="AS473" s="231">
        <v>0</v>
      </c>
      <c r="AT473" s="231">
        <v>0</v>
      </c>
      <c r="AU473" s="231">
        <v>0</v>
      </c>
      <c r="AV473" s="231">
        <v>0</v>
      </c>
      <c r="AW473" s="231">
        <v>0</v>
      </c>
      <c r="AX473" s="231">
        <v>0</v>
      </c>
    </row>
    <row r="474" spans="2:50" ht="76.5" x14ac:dyDescent="0.2">
      <c r="B474" s="155" t="s">
        <v>821</v>
      </c>
      <c r="C474" s="332" t="s">
        <v>817</v>
      </c>
      <c r="D474" s="162" t="s">
        <v>1450</v>
      </c>
      <c r="E474" s="75" t="s">
        <v>1443</v>
      </c>
      <c r="F474" s="333">
        <v>2017730010091</v>
      </c>
      <c r="G474" s="334" t="s">
        <v>1444</v>
      </c>
      <c r="H474" s="335" t="s">
        <v>1450</v>
      </c>
      <c r="I474" s="70" t="s">
        <v>1451</v>
      </c>
      <c r="J474" s="231">
        <v>1</v>
      </c>
      <c r="K474" s="155" t="s">
        <v>818</v>
      </c>
      <c r="L474" s="231">
        <f t="shared" si="11"/>
        <v>200000</v>
      </c>
      <c r="M474" s="231">
        <v>200000</v>
      </c>
      <c r="N474" s="231">
        <v>0</v>
      </c>
      <c r="O474" s="231">
        <f t="shared" si="13"/>
        <v>0</v>
      </c>
      <c r="P474" s="231">
        <f t="shared" si="13"/>
        <v>0</v>
      </c>
      <c r="Q474" s="231">
        <f t="shared" si="13"/>
        <v>0</v>
      </c>
      <c r="R474" s="231">
        <f t="shared" si="13"/>
        <v>0</v>
      </c>
      <c r="S474" s="231">
        <f t="shared" si="13"/>
        <v>0</v>
      </c>
      <c r="T474" s="231">
        <f t="shared" si="13"/>
        <v>0</v>
      </c>
      <c r="U474" s="231">
        <f t="shared" si="13"/>
        <v>0</v>
      </c>
      <c r="V474" s="231">
        <f t="shared" si="13"/>
        <v>0</v>
      </c>
      <c r="W474" s="231">
        <f t="shared" si="13"/>
        <v>0</v>
      </c>
      <c r="X474" s="231">
        <f t="shared" si="13"/>
        <v>0</v>
      </c>
      <c r="Y474" s="231">
        <f t="shared" si="13"/>
        <v>0</v>
      </c>
      <c r="Z474" s="231">
        <f t="shared" si="13"/>
        <v>0</v>
      </c>
      <c r="AA474" s="231">
        <f t="shared" si="13"/>
        <v>0</v>
      </c>
      <c r="AB474" s="231">
        <f t="shared" si="13"/>
        <v>0</v>
      </c>
      <c r="AC474" s="231">
        <f t="shared" si="13"/>
        <v>0</v>
      </c>
      <c r="AD474" s="336" t="s">
        <v>199</v>
      </c>
      <c r="AE474" s="336" t="s">
        <v>1404</v>
      </c>
      <c r="AF474" s="336" t="s">
        <v>1405</v>
      </c>
      <c r="AG474" s="231">
        <f t="shared" si="12"/>
        <v>167803</v>
      </c>
      <c r="AH474" s="231">
        <v>167803</v>
      </c>
      <c r="AI474" s="231">
        <v>0</v>
      </c>
      <c r="AJ474" s="231">
        <v>0</v>
      </c>
      <c r="AK474" s="231">
        <v>0</v>
      </c>
      <c r="AL474" s="231">
        <v>0</v>
      </c>
      <c r="AM474" s="231">
        <v>0</v>
      </c>
      <c r="AN474" s="231">
        <v>0</v>
      </c>
      <c r="AO474" s="231">
        <v>0</v>
      </c>
      <c r="AP474" s="231">
        <v>0</v>
      </c>
      <c r="AQ474" s="231">
        <v>0</v>
      </c>
      <c r="AR474" s="231">
        <v>0</v>
      </c>
      <c r="AS474" s="231">
        <v>0</v>
      </c>
      <c r="AT474" s="231">
        <v>0</v>
      </c>
      <c r="AU474" s="231">
        <v>0</v>
      </c>
      <c r="AV474" s="231">
        <v>0</v>
      </c>
      <c r="AW474" s="231">
        <v>0</v>
      </c>
      <c r="AX474" s="231">
        <v>0</v>
      </c>
    </row>
    <row r="475" spans="2:50" ht="75" x14ac:dyDescent="0.2">
      <c r="B475" s="155" t="s">
        <v>821</v>
      </c>
      <c r="C475" s="332" t="s">
        <v>817</v>
      </c>
      <c r="D475" s="162" t="s">
        <v>1452</v>
      </c>
      <c r="E475" s="75" t="s">
        <v>1443</v>
      </c>
      <c r="F475" s="333">
        <v>2017730010091</v>
      </c>
      <c r="G475" s="334" t="s">
        <v>1444</v>
      </c>
      <c r="H475" s="335" t="s">
        <v>1452</v>
      </c>
      <c r="I475" s="70" t="s">
        <v>1453</v>
      </c>
      <c r="J475" s="231">
        <v>10</v>
      </c>
      <c r="K475" s="155" t="s">
        <v>818</v>
      </c>
      <c r="L475" s="231">
        <f t="shared" si="11"/>
        <v>0</v>
      </c>
      <c r="M475" s="231">
        <v>0</v>
      </c>
      <c r="N475" s="231">
        <v>0</v>
      </c>
      <c r="O475" s="231">
        <f t="shared" si="13"/>
        <v>0</v>
      </c>
      <c r="P475" s="231">
        <f t="shared" si="13"/>
        <v>0</v>
      </c>
      <c r="Q475" s="231">
        <f t="shared" si="13"/>
        <v>0</v>
      </c>
      <c r="R475" s="231">
        <f t="shared" si="13"/>
        <v>0</v>
      </c>
      <c r="S475" s="231">
        <f t="shared" si="13"/>
        <v>0</v>
      </c>
      <c r="T475" s="231">
        <f t="shared" si="13"/>
        <v>0</v>
      </c>
      <c r="U475" s="231">
        <f t="shared" si="13"/>
        <v>0</v>
      </c>
      <c r="V475" s="231">
        <f t="shared" si="13"/>
        <v>0</v>
      </c>
      <c r="W475" s="231">
        <f t="shared" si="13"/>
        <v>0</v>
      </c>
      <c r="X475" s="231">
        <f t="shared" si="13"/>
        <v>0</v>
      </c>
      <c r="Y475" s="231">
        <f t="shared" si="13"/>
        <v>0</v>
      </c>
      <c r="Z475" s="231">
        <f t="shared" si="13"/>
        <v>0</v>
      </c>
      <c r="AA475" s="231">
        <f t="shared" si="13"/>
        <v>0</v>
      </c>
      <c r="AB475" s="231">
        <f t="shared" si="13"/>
        <v>0</v>
      </c>
      <c r="AC475" s="231">
        <f t="shared" si="13"/>
        <v>0</v>
      </c>
      <c r="AD475" s="336" t="s">
        <v>199</v>
      </c>
      <c r="AE475" s="336" t="s">
        <v>1404</v>
      </c>
      <c r="AF475" s="336" t="s">
        <v>1405</v>
      </c>
      <c r="AG475" s="231">
        <f t="shared" si="12"/>
        <v>0</v>
      </c>
      <c r="AH475" s="231">
        <v>0</v>
      </c>
      <c r="AI475" s="231">
        <v>0</v>
      </c>
      <c r="AJ475" s="231">
        <v>0</v>
      </c>
      <c r="AK475" s="231">
        <v>0</v>
      </c>
      <c r="AL475" s="231">
        <v>0</v>
      </c>
      <c r="AM475" s="231">
        <v>0</v>
      </c>
      <c r="AN475" s="231">
        <v>0</v>
      </c>
      <c r="AO475" s="231">
        <v>0</v>
      </c>
      <c r="AP475" s="231">
        <v>0</v>
      </c>
      <c r="AQ475" s="231">
        <v>0</v>
      </c>
      <c r="AR475" s="231">
        <v>0</v>
      </c>
      <c r="AS475" s="231">
        <v>0</v>
      </c>
      <c r="AT475" s="231">
        <v>0</v>
      </c>
      <c r="AU475" s="231">
        <v>0</v>
      </c>
      <c r="AV475" s="231">
        <v>0</v>
      </c>
      <c r="AW475" s="231">
        <v>0</v>
      </c>
      <c r="AX475" s="231">
        <v>0</v>
      </c>
    </row>
    <row r="476" spans="2:50" ht="75" x14ac:dyDescent="0.2">
      <c r="B476" s="155" t="s">
        <v>821</v>
      </c>
      <c r="C476" s="332" t="s">
        <v>817</v>
      </c>
      <c r="D476" s="162" t="s">
        <v>1454</v>
      </c>
      <c r="E476" s="75" t="s">
        <v>1395</v>
      </c>
      <c r="F476" s="333">
        <v>2017730010035</v>
      </c>
      <c r="G476" s="334" t="s">
        <v>1455</v>
      </c>
      <c r="H476" s="335" t="s">
        <v>1454</v>
      </c>
      <c r="I476" s="70" t="s">
        <v>1456</v>
      </c>
      <c r="J476" s="231">
        <v>5</v>
      </c>
      <c r="K476" s="155" t="s">
        <v>818</v>
      </c>
      <c r="L476" s="231">
        <f t="shared" si="11"/>
        <v>0</v>
      </c>
      <c r="M476" s="231">
        <v>0</v>
      </c>
      <c r="N476" s="231">
        <v>0</v>
      </c>
      <c r="O476" s="231">
        <f t="shared" si="13"/>
        <v>0</v>
      </c>
      <c r="P476" s="231">
        <f t="shared" si="13"/>
        <v>0</v>
      </c>
      <c r="Q476" s="231">
        <f t="shared" si="13"/>
        <v>0</v>
      </c>
      <c r="R476" s="231">
        <f t="shared" si="13"/>
        <v>0</v>
      </c>
      <c r="S476" s="231">
        <f t="shared" si="13"/>
        <v>0</v>
      </c>
      <c r="T476" s="231">
        <f t="shared" si="13"/>
        <v>0</v>
      </c>
      <c r="U476" s="231">
        <f t="shared" si="13"/>
        <v>0</v>
      </c>
      <c r="V476" s="231">
        <f t="shared" si="13"/>
        <v>0</v>
      </c>
      <c r="W476" s="231">
        <f t="shared" si="13"/>
        <v>0</v>
      </c>
      <c r="X476" s="231">
        <f t="shared" si="13"/>
        <v>0</v>
      </c>
      <c r="Y476" s="231">
        <f t="shared" si="13"/>
        <v>0</v>
      </c>
      <c r="Z476" s="231">
        <f t="shared" si="13"/>
        <v>0</v>
      </c>
      <c r="AA476" s="231">
        <f t="shared" si="13"/>
        <v>0</v>
      </c>
      <c r="AB476" s="231">
        <f t="shared" si="13"/>
        <v>0</v>
      </c>
      <c r="AC476" s="231">
        <f t="shared" si="13"/>
        <v>0</v>
      </c>
      <c r="AD476" s="336" t="s">
        <v>199</v>
      </c>
      <c r="AE476" s="336" t="s">
        <v>1404</v>
      </c>
      <c r="AF476" s="336" t="s">
        <v>1405</v>
      </c>
      <c r="AG476" s="231">
        <f t="shared" si="12"/>
        <v>0</v>
      </c>
      <c r="AH476" s="231">
        <v>0</v>
      </c>
      <c r="AI476" s="231">
        <v>0</v>
      </c>
      <c r="AJ476" s="231">
        <v>0</v>
      </c>
      <c r="AK476" s="231">
        <v>0</v>
      </c>
      <c r="AL476" s="231">
        <v>0</v>
      </c>
      <c r="AM476" s="231">
        <v>0</v>
      </c>
      <c r="AN476" s="231">
        <v>0</v>
      </c>
      <c r="AO476" s="231">
        <v>0</v>
      </c>
      <c r="AP476" s="231">
        <v>0</v>
      </c>
      <c r="AQ476" s="231">
        <v>0</v>
      </c>
      <c r="AR476" s="231">
        <v>0</v>
      </c>
      <c r="AS476" s="231">
        <v>0</v>
      </c>
      <c r="AT476" s="231">
        <v>0</v>
      </c>
      <c r="AU476" s="231">
        <v>0</v>
      </c>
      <c r="AV476" s="231">
        <v>0</v>
      </c>
      <c r="AW476" s="231">
        <v>0</v>
      </c>
      <c r="AX476" s="231">
        <v>0</v>
      </c>
    </row>
    <row r="477" spans="2:50" ht="75" x14ac:dyDescent="0.2">
      <c r="B477" s="155" t="s">
        <v>821</v>
      </c>
      <c r="C477" s="332" t="s">
        <v>817</v>
      </c>
      <c r="D477" s="162" t="s">
        <v>1457</v>
      </c>
      <c r="E477" s="75" t="s">
        <v>1395</v>
      </c>
      <c r="F477" s="333">
        <v>2017730010035</v>
      </c>
      <c r="G477" s="334" t="s">
        <v>1455</v>
      </c>
      <c r="H477" s="335" t="s">
        <v>1457</v>
      </c>
      <c r="I477" s="70" t="s">
        <v>1458</v>
      </c>
      <c r="J477" s="231">
        <v>2</v>
      </c>
      <c r="K477" s="155" t="s">
        <v>818</v>
      </c>
      <c r="L477" s="231">
        <f t="shared" si="11"/>
        <v>0</v>
      </c>
      <c r="M477" s="231">
        <v>0</v>
      </c>
      <c r="N477" s="231">
        <v>0</v>
      </c>
      <c r="O477" s="231">
        <f t="shared" si="13"/>
        <v>0</v>
      </c>
      <c r="P477" s="231">
        <f t="shared" si="13"/>
        <v>0</v>
      </c>
      <c r="Q477" s="231">
        <f t="shared" si="13"/>
        <v>0</v>
      </c>
      <c r="R477" s="231">
        <f t="shared" si="13"/>
        <v>0</v>
      </c>
      <c r="S477" s="231">
        <f t="shared" si="13"/>
        <v>0</v>
      </c>
      <c r="T477" s="231">
        <f t="shared" si="13"/>
        <v>0</v>
      </c>
      <c r="U477" s="231">
        <f t="shared" si="13"/>
        <v>0</v>
      </c>
      <c r="V477" s="231">
        <f t="shared" si="13"/>
        <v>0</v>
      </c>
      <c r="W477" s="231">
        <f t="shared" si="13"/>
        <v>0</v>
      </c>
      <c r="X477" s="231">
        <f t="shared" si="13"/>
        <v>0</v>
      </c>
      <c r="Y477" s="231">
        <f t="shared" si="13"/>
        <v>0</v>
      </c>
      <c r="Z477" s="231">
        <f t="shared" si="13"/>
        <v>0</v>
      </c>
      <c r="AA477" s="231">
        <f t="shared" si="13"/>
        <v>0</v>
      </c>
      <c r="AB477" s="231">
        <f t="shared" si="13"/>
        <v>0</v>
      </c>
      <c r="AC477" s="231">
        <f t="shared" si="13"/>
        <v>0</v>
      </c>
      <c r="AD477" s="336" t="s">
        <v>199</v>
      </c>
      <c r="AE477" s="336" t="s">
        <v>1404</v>
      </c>
      <c r="AF477" s="336" t="s">
        <v>1405</v>
      </c>
      <c r="AG477" s="231">
        <f t="shared" si="12"/>
        <v>0</v>
      </c>
      <c r="AH477" s="231">
        <v>0</v>
      </c>
      <c r="AI477" s="231">
        <v>0</v>
      </c>
      <c r="AJ477" s="231">
        <v>0</v>
      </c>
      <c r="AK477" s="231">
        <v>0</v>
      </c>
      <c r="AL477" s="231">
        <v>0</v>
      </c>
      <c r="AM477" s="231">
        <v>0</v>
      </c>
      <c r="AN477" s="231">
        <v>0</v>
      </c>
      <c r="AO477" s="231">
        <v>0</v>
      </c>
      <c r="AP477" s="231">
        <v>0</v>
      </c>
      <c r="AQ477" s="231">
        <v>0</v>
      </c>
      <c r="AR477" s="231">
        <v>0</v>
      </c>
      <c r="AS477" s="231">
        <v>0</v>
      </c>
      <c r="AT477" s="231">
        <v>0</v>
      </c>
      <c r="AU477" s="231">
        <v>0</v>
      </c>
      <c r="AV477" s="231">
        <v>0</v>
      </c>
      <c r="AW477" s="231">
        <v>0</v>
      </c>
      <c r="AX477" s="231">
        <v>0</v>
      </c>
    </row>
    <row r="478" spans="2:50" ht="75" x14ac:dyDescent="0.2">
      <c r="B478" s="155" t="s">
        <v>821</v>
      </c>
      <c r="C478" s="332" t="s">
        <v>817</v>
      </c>
      <c r="D478" s="162" t="s">
        <v>1459</v>
      </c>
      <c r="E478" s="75" t="s">
        <v>1395</v>
      </c>
      <c r="F478" s="333">
        <v>2017730010035</v>
      </c>
      <c r="G478" s="334" t="s">
        <v>1455</v>
      </c>
      <c r="H478" s="335" t="s">
        <v>1459</v>
      </c>
      <c r="I478" s="70" t="s">
        <v>1460</v>
      </c>
      <c r="J478" s="231">
        <v>2</v>
      </c>
      <c r="K478" s="155" t="s">
        <v>818</v>
      </c>
      <c r="L478" s="231">
        <f t="shared" si="11"/>
        <v>0</v>
      </c>
      <c r="M478" s="231">
        <v>0</v>
      </c>
      <c r="N478" s="231">
        <v>0</v>
      </c>
      <c r="O478" s="231">
        <f t="shared" si="13"/>
        <v>0</v>
      </c>
      <c r="P478" s="231">
        <f t="shared" si="13"/>
        <v>0</v>
      </c>
      <c r="Q478" s="231">
        <f t="shared" si="13"/>
        <v>0</v>
      </c>
      <c r="R478" s="231">
        <f t="shared" si="13"/>
        <v>0</v>
      </c>
      <c r="S478" s="231">
        <f t="shared" si="13"/>
        <v>0</v>
      </c>
      <c r="T478" s="231">
        <f t="shared" si="13"/>
        <v>0</v>
      </c>
      <c r="U478" s="231">
        <f t="shared" si="13"/>
        <v>0</v>
      </c>
      <c r="V478" s="231">
        <f t="shared" si="13"/>
        <v>0</v>
      </c>
      <c r="W478" s="231">
        <f t="shared" si="13"/>
        <v>0</v>
      </c>
      <c r="X478" s="231">
        <f t="shared" si="13"/>
        <v>0</v>
      </c>
      <c r="Y478" s="231">
        <f t="shared" si="13"/>
        <v>0</v>
      </c>
      <c r="Z478" s="231">
        <f t="shared" si="13"/>
        <v>0</v>
      </c>
      <c r="AA478" s="231">
        <f t="shared" si="13"/>
        <v>0</v>
      </c>
      <c r="AB478" s="231">
        <f t="shared" si="13"/>
        <v>0</v>
      </c>
      <c r="AC478" s="231">
        <f t="shared" si="13"/>
        <v>0</v>
      </c>
      <c r="AD478" s="336" t="s">
        <v>199</v>
      </c>
      <c r="AE478" s="336" t="s">
        <v>1404</v>
      </c>
      <c r="AF478" s="336" t="s">
        <v>1405</v>
      </c>
      <c r="AG478" s="231">
        <f t="shared" si="12"/>
        <v>0</v>
      </c>
      <c r="AH478" s="231">
        <v>0</v>
      </c>
      <c r="AI478" s="231">
        <v>0</v>
      </c>
      <c r="AJ478" s="231">
        <v>0</v>
      </c>
      <c r="AK478" s="231">
        <v>0</v>
      </c>
      <c r="AL478" s="231">
        <v>0</v>
      </c>
      <c r="AM478" s="231">
        <v>0</v>
      </c>
      <c r="AN478" s="231">
        <v>0</v>
      </c>
      <c r="AO478" s="231">
        <v>0</v>
      </c>
      <c r="AP478" s="231">
        <v>0</v>
      </c>
      <c r="AQ478" s="231">
        <v>0</v>
      </c>
      <c r="AR478" s="231">
        <v>0</v>
      </c>
      <c r="AS478" s="231">
        <v>0</v>
      </c>
      <c r="AT478" s="231">
        <v>0</v>
      </c>
      <c r="AU478" s="231">
        <v>0</v>
      </c>
      <c r="AV478" s="231">
        <v>0</v>
      </c>
      <c r="AW478" s="231">
        <v>0</v>
      </c>
      <c r="AX478" s="231">
        <v>0</v>
      </c>
    </row>
    <row r="479" spans="2:50" ht="89.25" x14ac:dyDescent="0.2">
      <c r="B479" s="155" t="s">
        <v>821</v>
      </c>
      <c r="C479" s="332" t="s">
        <v>817</v>
      </c>
      <c r="D479" s="162" t="s">
        <v>1461</v>
      </c>
      <c r="E479" s="75" t="s">
        <v>1462</v>
      </c>
      <c r="F479" s="333">
        <v>2017730010055</v>
      </c>
      <c r="G479" s="334" t="s">
        <v>1463</v>
      </c>
      <c r="H479" s="335" t="s">
        <v>1461</v>
      </c>
      <c r="I479" s="70" t="s">
        <v>1464</v>
      </c>
      <c r="J479" s="231">
        <v>1</v>
      </c>
      <c r="K479" s="155" t="s">
        <v>818</v>
      </c>
      <c r="L479" s="231">
        <f t="shared" si="11"/>
        <v>498000</v>
      </c>
      <c r="M479" s="231">
        <v>0</v>
      </c>
      <c r="N479" s="231">
        <v>498000</v>
      </c>
      <c r="O479" s="231">
        <v>0</v>
      </c>
      <c r="P479" s="231">
        <f t="shared" si="13"/>
        <v>0</v>
      </c>
      <c r="Q479" s="231">
        <f t="shared" si="13"/>
        <v>0</v>
      </c>
      <c r="R479" s="231">
        <f t="shared" si="13"/>
        <v>0</v>
      </c>
      <c r="S479" s="231">
        <f t="shared" si="13"/>
        <v>0</v>
      </c>
      <c r="T479" s="231">
        <f t="shared" si="13"/>
        <v>0</v>
      </c>
      <c r="U479" s="231">
        <f t="shared" si="13"/>
        <v>0</v>
      </c>
      <c r="V479" s="231">
        <f t="shared" si="13"/>
        <v>0</v>
      </c>
      <c r="W479" s="231">
        <f t="shared" si="13"/>
        <v>0</v>
      </c>
      <c r="X479" s="231">
        <f t="shared" si="13"/>
        <v>0</v>
      </c>
      <c r="Y479" s="231">
        <f t="shared" si="13"/>
        <v>0</v>
      </c>
      <c r="Z479" s="231">
        <f t="shared" si="13"/>
        <v>0</v>
      </c>
      <c r="AA479" s="231">
        <f t="shared" si="13"/>
        <v>0</v>
      </c>
      <c r="AB479" s="231">
        <f t="shared" si="13"/>
        <v>0</v>
      </c>
      <c r="AC479" s="231">
        <f t="shared" si="13"/>
        <v>0</v>
      </c>
      <c r="AD479" s="336" t="s">
        <v>199</v>
      </c>
      <c r="AE479" s="336" t="s">
        <v>1465</v>
      </c>
      <c r="AF479" s="336" t="s">
        <v>1405</v>
      </c>
      <c r="AG479" s="231">
        <f t="shared" si="12"/>
        <v>0</v>
      </c>
      <c r="AH479" s="231">
        <v>0</v>
      </c>
      <c r="AI479" s="231">
        <v>0</v>
      </c>
      <c r="AJ479" s="231">
        <v>0</v>
      </c>
      <c r="AK479" s="231">
        <v>0</v>
      </c>
      <c r="AL479" s="231">
        <v>0</v>
      </c>
      <c r="AM479" s="231">
        <v>0</v>
      </c>
      <c r="AN479" s="231">
        <v>0</v>
      </c>
      <c r="AO479" s="231">
        <v>0</v>
      </c>
      <c r="AP479" s="231">
        <v>0</v>
      </c>
      <c r="AQ479" s="231">
        <v>0</v>
      </c>
      <c r="AR479" s="231">
        <v>0</v>
      </c>
      <c r="AS479" s="231">
        <v>0</v>
      </c>
      <c r="AT479" s="231">
        <v>0</v>
      </c>
      <c r="AU479" s="231">
        <v>0</v>
      </c>
      <c r="AV479" s="231">
        <v>0</v>
      </c>
      <c r="AW479" s="231">
        <v>0</v>
      </c>
      <c r="AX479" s="231">
        <v>0</v>
      </c>
    </row>
    <row r="480" spans="2:50" ht="89.25" x14ac:dyDescent="0.2">
      <c r="B480" s="155" t="s">
        <v>821</v>
      </c>
      <c r="C480" s="332" t="s">
        <v>817</v>
      </c>
      <c r="D480" s="162" t="s">
        <v>1466</v>
      </c>
      <c r="E480" s="75" t="s">
        <v>1462</v>
      </c>
      <c r="F480" s="333">
        <v>2017730010055</v>
      </c>
      <c r="G480" s="334" t="s">
        <v>1463</v>
      </c>
      <c r="H480" s="335" t="s">
        <v>1466</v>
      </c>
      <c r="I480" s="70" t="s">
        <v>1467</v>
      </c>
      <c r="J480" s="231">
        <v>1</v>
      </c>
      <c r="K480" s="155" t="s">
        <v>818</v>
      </c>
      <c r="L480" s="231">
        <f t="shared" si="11"/>
        <v>498000</v>
      </c>
      <c r="M480" s="231">
        <v>0</v>
      </c>
      <c r="N480" s="231">
        <v>498000</v>
      </c>
      <c r="O480" s="231">
        <v>0</v>
      </c>
      <c r="P480" s="231">
        <f t="shared" si="13"/>
        <v>0</v>
      </c>
      <c r="Q480" s="231">
        <f t="shared" si="13"/>
        <v>0</v>
      </c>
      <c r="R480" s="231">
        <f t="shared" si="13"/>
        <v>0</v>
      </c>
      <c r="S480" s="231">
        <f t="shared" si="13"/>
        <v>0</v>
      </c>
      <c r="T480" s="231">
        <f t="shared" si="13"/>
        <v>0</v>
      </c>
      <c r="U480" s="231">
        <f t="shared" si="13"/>
        <v>0</v>
      </c>
      <c r="V480" s="231">
        <f t="shared" si="13"/>
        <v>0</v>
      </c>
      <c r="W480" s="231">
        <f t="shared" si="13"/>
        <v>0</v>
      </c>
      <c r="X480" s="231">
        <f t="shared" si="13"/>
        <v>0</v>
      </c>
      <c r="Y480" s="231">
        <f t="shared" si="13"/>
        <v>0</v>
      </c>
      <c r="Z480" s="231">
        <f t="shared" si="13"/>
        <v>0</v>
      </c>
      <c r="AA480" s="231">
        <f t="shared" si="13"/>
        <v>0</v>
      </c>
      <c r="AB480" s="231">
        <f t="shared" si="13"/>
        <v>0</v>
      </c>
      <c r="AC480" s="231">
        <f t="shared" si="13"/>
        <v>0</v>
      </c>
      <c r="AD480" s="336" t="s">
        <v>199</v>
      </c>
      <c r="AE480" s="336" t="s">
        <v>1465</v>
      </c>
      <c r="AF480" s="336" t="s">
        <v>1405</v>
      </c>
      <c r="AG480" s="231">
        <f t="shared" si="12"/>
        <v>79200</v>
      </c>
      <c r="AH480" s="231">
        <v>0</v>
      </c>
      <c r="AI480" s="231">
        <v>79200</v>
      </c>
      <c r="AJ480" s="231">
        <v>0</v>
      </c>
      <c r="AK480" s="231">
        <v>0</v>
      </c>
      <c r="AL480" s="231">
        <v>0</v>
      </c>
      <c r="AM480" s="231">
        <v>0</v>
      </c>
      <c r="AN480" s="231">
        <v>0</v>
      </c>
      <c r="AO480" s="231">
        <v>0</v>
      </c>
      <c r="AP480" s="231">
        <v>0</v>
      </c>
      <c r="AQ480" s="231">
        <v>0</v>
      </c>
      <c r="AR480" s="231">
        <v>0</v>
      </c>
      <c r="AS480" s="231">
        <v>0</v>
      </c>
      <c r="AT480" s="231">
        <v>0</v>
      </c>
      <c r="AU480" s="231">
        <v>0</v>
      </c>
      <c r="AV480" s="231">
        <v>0</v>
      </c>
      <c r="AW480" s="231">
        <v>0</v>
      </c>
      <c r="AX480" s="231">
        <v>0</v>
      </c>
    </row>
    <row r="481" spans="2:50" ht="89.25" x14ac:dyDescent="0.2">
      <c r="B481" s="155" t="s">
        <v>821</v>
      </c>
      <c r="C481" s="332" t="s">
        <v>817</v>
      </c>
      <c r="D481" s="162" t="s">
        <v>1468</v>
      </c>
      <c r="E481" s="75" t="s">
        <v>1462</v>
      </c>
      <c r="F481" s="333">
        <v>2017730010055</v>
      </c>
      <c r="G481" s="334" t="s">
        <v>1463</v>
      </c>
      <c r="H481" s="335" t="s">
        <v>1468</v>
      </c>
      <c r="I481" s="70" t="s">
        <v>1469</v>
      </c>
      <c r="J481" s="231">
        <v>1</v>
      </c>
      <c r="K481" s="155" t="s">
        <v>818</v>
      </c>
      <c r="L481" s="231">
        <f t="shared" si="11"/>
        <v>0</v>
      </c>
      <c r="M481" s="231">
        <v>0</v>
      </c>
      <c r="N481" s="231">
        <v>0</v>
      </c>
      <c r="O481" s="231">
        <f t="shared" si="13"/>
        <v>0</v>
      </c>
      <c r="P481" s="231">
        <f t="shared" si="13"/>
        <v>0</v>
      </c>
      <c r="Q481" s="231">
        <f t="shared" si="13"/>
        <v>0</v>
      </c>
      <c r="R481" s="231">
        <f t="shared" si="13"/>
        <v>0</v>
      </c>
      <c r="S481" s="231">
        <f t="shared" si="13"/>
        <v>0</v>
      </c>
      <c r="T481" s="231">
        <f t="shared" si="13"/>
        <v>0</v>
      </c>
      <c r="U481" s="231">
        <f t="shared" si="13"/>
        <v>0</v>
      </c>
      <c r="V481" s="231">
        <f t="shared" si="13"/>
        <v>0</v>
      </c>
      <c r="W481" s="231">
        <f t="shared" si="13"/>
        <v>0</v>
      </c>
      <c r="X481" s="231">
        <f t="shared" si="13"/>
        <v>0</v>
      </c>
      <c r="Y481" s="231">
        <f t="shared" si="13"/>
        <v>0</v>
      </c>
      <c r="Z481" s="231">
        <f t="shared" si="13"/>
        <v>0</v>
      </c>
      <c r="AA481" s="231">
        <f t="shared" si="13"/>
        <v>0</v>
      </c>
      <c r="AB481" s="231">
        <f t="shared" si="13"/>
        <v>0</v>
      </c>
      <c r="AC481" s="231">
        <f t="shared" si="13"/>
        <v>0</v>
      </c>
      <c r="AD481" s="336" t="s">
        <v>199</v>
      </c>
      <c r="AE481" s="336" t="s">
        <v>1465</v>
      </c>
      <c r="AF481" s="336" t="s">
        <v>1405</v>
      </c>
      <c r="AG481" s="231">
        <f t="shared" si="12"/>
        <v>0</v>
      </c>
      <c r="AH481" s="231">
        <v>0</v>
      </c>
      <c r="AI481" s="231">
        <v>0</v>
      </c>
      <c r="AJ481" s="231">
        <v>0</v>
      </c>
      <c r="AK481" s="231">
        <v>0</v>
      </c>
      <c r="AL481" s="231">
        <v>0</v>
      </c>
      <c r="AM481" s="231">
        <v>0</v>
      </c>
      <c r="AN481" s="231">
        <v>0</v>
      </c>
      <c r="AO481" s="231">
        <v>0</v>
      </c>
      <c r="AP481" s="231">
        <v>0</v>
      </c>
      <c r="AQ481" s="231">
        <v>0</v>
      </c>
      <c r="AR481" s="231">
        <v>0</v>
      </c>
      <c r="AS481" s="231">
        <v>0</v>
      </c>
      <c r="AT481" s="231">
        <v>0</v>
      </c>
      <c r="AU481" s="231">
        <v>0</v>
      </c>
      <c r="AV481" s="231">
        <v>0</v>
      </c>
      <c r="AW481" s="231">
        <v>0</v>
      </c>
      <c r="AX481" s="231">
        <v>0</v>
      </c>
    </row>
    <row r="482" spans="2:50" ht="89.25" x14ac:dyDescent="0.2">
      <c r="B482" s="155" t="s">
        <v>821</v>
      </c>
      <c r="C482" s="332" t="s">
        <v>817</v>
      </c>
      <c r="D482" s="162" t="s">
        <v>1470</v>
      </c>
      <c r="E482" s="75" t="s">
        <v>1462</v>
      </c>
      <c r="F482" s="333">
        <v>2017730010055</v>
      </c>
      <c r="G482" s="334" t="s">
        <v>1463</v>
      </c>
      <c r="H482" s="335" t="s">
        <v>1470</v>
      </c>
      <c r="I482" s="70" t="s">
        <v>1471</v>
      </c>
      <c r="J482" s="231">
        <v>1</v>
      </c>
      <c r="K482" s="155" t="s">
        <v>818</v>
      </c>
      <c r="L482" s="231">
        <f t="shared" si="11"/>
        <v>0</v>
      </c>
      <c r="M482" s="231">
        <v>0</v>
      </c>
      <c r="N482" s="231">
        <v>0</v>
      </c>
      <c r="O482" s="231">
        <f t="shared" si="13"/>
        <v>0</v>
      </c>
      <c r="P482" s="231">
        <f t="shared" si="13"/>
        <v>0</v>
      </c>
      <c r="Q482" s="231">
        <f t="shared" si="13"/>
        <v>0</v>
      </c>
      <c r="R482" s="231">
        <f t="shared" si="13"/>
        <v>0</v>
      </c>
      <c r="S482" s="231">
        <f t="shared" si="13"/>
        <v>0</v>
      </c>
      <c r="T482" s="231">
        <f t="shared" si="13"/>
        <v>0</v>
      </c>
      <c r="U482" s="231">
        <f t="shared" si="13"/>
        <v>0</v>
      </c>
      <c r="V482" s="231">
        <f t="shared" si="13"/>
        <v>0</v>
      </c>
      <c r="W482" s="231">
        <f t="shared" si="13"/>
        <v>0</v>
      </c>
      <c r="X482" s="231">
        <f t="shared" si="13"/>
        <v>0</v>
      </c>
      <c r="Y482" s="231">
        <f t="shared" si="13"/>
        <v>0</v>
      </c>
      <c r="Z482" s="231">
        <f t="shared" si="13"/>
        <v>0</v>
      </c>
      <c r="AA482" s="231">
        <f t="shared" si="13"/>
        <v>0</v>
      </c>
      <c r="AB482" s="231">
        <f t="shared" si="13"/>
        <v>0</v>
      </c>
      <c r="AC482" s="231">
        <f t="shared" si="13"/>
        <v>0</v>
      </c>
      <c r="AD482" s="336" t="s">
        <v>199</v>
      </c>
      <c r="AE482" s="336" t="s">
        <v>1465</v>
      </c>
      <c r="AF482" s="336" t="s">
        <v>1405</v>
      </c>
      <c r="AG482" s="231">
        <f t="shared" si="12"/>
        <v>0</v>
      </c>
      <c r="AH482" s="231">
        <v>0</v>
      </c>
      <c r="AI482" s="231">
        <v>0</v>
      </c>
      <c r="AJ482" s="231">
        <v>0</v>
      </c>
      <c r="AK482" s="231">
        <v>0</v>
      </c>
      <c r="AL482" s="231">
        <v>0</v>
      </c>
      <c r="AM482" s="231">
        <v>0</v>
      </c>
      <c r="AN482" s="231">
        <v>0</v>
      </c>
      <c r="AO482" s="231">
        <v>0</v>
      </c>
      <c r="AP482" s="231">
        <v>0</v>
      </c>
      <c r="AQ482" s="231">
        <v>0</v>
      </c>
      <c r="AR482" s="231">
        <v>0</v>
      </c>
      <c r="AS482" s="231">
        <v>0</v>
      </c>
      <c r="AT482" s="231">
        <v>0</v>
      </c>
      <c r="AU482" s="231">
        <v>0</v>
      </c>
      <c r="AV482" s="231">
        <v>0</v>
      </c>
      <c r="AW482" s="231">
        <v>0</v>
      </c>
      <c r="AX482" s="231">
        <v>0</v>
      </c>
    </row>
    <row r="483" spans="2:50" ht="89.25" x14ac:dyDescent="0.2">
      <c r="B483" s="155" t="s">
        <v>821</v>
      </c>
      <c r="C483" s="332" t="s">
        <v>817</v>
      </c>
      <c r="D483" s="162" t="s">
        <v>1472</v>
      </c>
      <c r="E483" s="75" t="s">
        <v>1462</v>
      </c>
      <c r="F483" s="333">
        <v>2017730010055</v>
      </c>
      <c r="G483" s="334" t="s">
        <v>1463</v>
      </c>
      <c r="H483" s="335" t="s">
        <v>1472</v>
      </c>
      <c r="I483" s="70" t="s">
        <v>1473</v>
      </c>
      <c r="J483" s="231">
        <v>1</v>
      </c>
      <c r="K483" s="155" t="s">
        <v>818</v>
      </c>
      <c r="L483" s="231">
        <f t="shared" si="11"/>
        <v>0</v>
      </c>
      <c r="M483" s="231">
        <v>0</v>
      </c>
      <c r="N483" s="231">
        <v>0</v>
      </c>
      <c r="O483" s="231">
        <f t="shared" si="13"/>
        <v>0</v>
      </c>
      <c r="P483" s="231">
        <f t="shared" si="13"/>
        <v>0</v>
      </c>
      <c r="Q483" s="231">
        <f t="shared" si="13"/>
        <v>0</v>
      </c>
      <c r="R483" s="231">
        <f t="shared" si="13"/>
        <v>0</v>
      </c>
      <c r="S483" s="231">
        <f t="shared" si="13"/>
        <v>0</v>
      </c>
      <c r="T483" s="231">
        <f t="shared" si="13"/>
        <v>0</v>
      </c>
      <c r="U483" s="231">
        <f t="shared" si="13"/>
        <v>0</v>
      </c>
      <c r="V483" s="231">
        <f t="shared" si="13"/>
        <v>0</v>
      </c>
      <c r="W483" s="231">
        <f t="shared" si="13"/>
        <v>0</v>
      </c>
      <c r="X483" s="231">
        <f t="shared" si="13"/>
        <v>0</v>
      </c>
      <c r="Y483" s="231">
        <f t="shared" si="13"/>
        <v>0</v>
      </c>
      <c r="Z483" s="231">
        <f t="shared" si="13"/>
        <v>0</v>
      </c>
      <c r="AA483" s="231">
        <f t="shared" si="13"/>
        <v>0</v>
      </c>
      <c r="AB483" s="231">
        <f t="shared" si="13"/>
        <v>0</v>
      </c>
      <c r="AC483" s="231">
        <f t="shared" si="13"/>
        <v>0</v>
      </c>
      <c r="AD483" s="336" t="s">
        <v>199</v>
      </c>
      <c r="AE483" s="336" t="s">
        <v>1465</v>
      </c>
      <c r="AF483" s="336" t="s">
        <v>1405</v>
      </c>
      <c r="AG483" s="231">
        <f t="shared" si="12"/>
        <v>426683</v>
      </c>
      <c r="AH483" s="231">
        <v>0</v>
      </c>
      <c r="AI483" s="231">
        <v>426683</v>
      </c>
      <c r="AJ483" s="231">
        <v>0</v>
      </c>
      <c r="AK483" s="231">
        <v>0</v>
      </c>
      <c r="AL483" s="231">
        <v>0</v>
      </c>
      <c r="AM483" s="231">
        <v>0</v>
      </c>
      <c r="AN483" s="231">
        <v>0</v>
      </c>
      <c r="AO483" s="231">
        <v>0</v>
      </c>
      <c r="AP483" s="231">
        <v>0</v>
      </c>
      <c r="AQ483" s="231">
        <v>0</v>
      </c>
      <c r="AR483" s="231">
        <v>0</v>
      </c>
      <c r="AS483" s="231">
        <v>0</v>
      </c>
      <c r="AT483" s="231">
        <v>0</v>
      </c>
      <c r="AU483" s="231">
        <v>0</v>
      </c>
      <c r="AV483" s="231">
        <v>0</v>
      </c>
      <c r="AW483" s="231">
        <v>0</v>
      </c>
      <c r="AX483" s="231">
        <v>0</v>
      </c>
    </row>
    <row r="484" spans="2:50" ht="51" x14ac:dyDescent="0.2">
      <c r="B484" s="155" t="s">
        <v>816</v>
      </c>
      <c r="C484" s="332" t="s">
        <v>889</v>
      </c>
      <c r="D484" s="162">
        <v>2017730010118</v>
      </c>
      <c r="E484" s="75" t="s">
        <v>1054</v>
      </c>
      <c r="F484" s="333"/>
      <c r="G484" s="334" t="s">
        <v>1054</v>
      </c>
      <c r="H484" s="335" t="s">
        <v>1055</v>
      </c>
      <c r="I484" s="70" t="s">
        <v>1056</v>
      </c>
      <c r="J484" s="231">
        <v>1</v>
      </c>
      <c r="K484" s="155" t="s">
        <v>895</v>
      </c>
      <c r="L484" s="231">
        <v>700000</v>
      </c>
      <c r="M484" s="231">
        <v>0</v>
      </c>
      <c r="N484" s="231">
        <v>700000</v>
      </c>
      <c r="O484" s="231">
        <v>0</v>
      </c>
      <c r="P484" s="231">
        <v>0</v>
      </c>
      <c r="Q484" s="231">
        <v>0</v>
      </c>
      <c r="R484" s="231">
        <v>0</v>
      </c>
      <c r="S484" s="231">
        <v>0</v>
      </c>
      <c r="T484" s="231">
        <v>0</v>
      </c>
      <c r="U484" s="231">
        <v>0</v>
      </c>
      <c r="V484" s="231">
        <v>0</v>
      </c>
      <c r="W484" s="231">
        <v>0</v>
      </c>
      <c r="X484" s="231">
        <v>0</v>
      </c>
      <c r="Y484" s="231">
        <v>0</v>
      </c>
      <c r="Z484" s="231">
        <v>0</v>
      </c>
      <c r="AA484" s="231">
        <v>0</v>
      </c>
      <c r="AB484" s="231">
        <v>0</v>
      </c>
      <c r="AC484" s="231">
        <v>0</v>
      </c>
      <c r="AD484" s="336" t="s">
        <v>1057</v>
      </c>
      <c r="AE484" s="336" t="s">
        <v>1058</v>
      </c>
      <c r="AF484" s="336" t="s">
        <v>1059</v>
      </c>
      <c r="AG484" s="231">
        <v>526800</v>
      </c>
      <c r="AH484" s="231">
        <v>0</v>
      </c>
      <c r="AI484" s="231">
        <v>0</v>
      </c>
      <c r="AJ484" s="231">
        <v>0</v>
      </c>
      <c r="AK484" s="231">
        <v>0</v>
      </c>
      <c r="AL484" s="231">
        <v>0</v>
      </c>
      <c r="AM484" s="231">
        <v>0</v>
      </c>
      <c r="AN484" s="231">
        <v>0</v>
      </c>
      <c r="AO484" s="231">
        <v>0</v>
      </c>
      <c r="AP484" s="231">
        <v>0</v>
      </c>
      <c r="AQ484" s="231">
        <v>0</v>
      </c>
      <c r="AR484" s="231">
        <v>0</v>
      </c>
      <c r="AS484" s="231">
        <v>0</v>
      </c>
      <c r="AT484" s="231">
        <v>0</v>
      </c>
      <c r="AU484" s="231">
        <v>0</v>
      </c>
      <c r="AV484" s="231">
        <v>0</v>
      </c>
      <c r="AW484" s="231">
        <v>0</v>
      </c>
      <c r="AX484" s="231">
        <v>0</v>
      </c>
    </row>
    <row r="485" spans="2:50" ht="51" x14ac:dyDescent="0.2">
      <c r="B485" s="155" t="s">
        <v>816</v>
      </c>
      <c r="C485" s="332" t="s">
        <v>889</v>
      </c>
      <c r="D485" s="162">
        <v>2017730010118</v>
      </c>
      <c r="E485" s="75" t="s">
        <v>1054</v>
      </c>
      <c r="F485" s="333"/>
      <c r="G485" s="334" t="s">
        <v>1054</v>
      </c>
      <c r="H485" s="335" t="s">
        <v>1060</v>
      </c>
      <c r="I485" s="70" t="s">
        <v>1061</v>
      </c>
      <c r="J485" s="231">
        <v>1</v>
      </c>
      <c r="K485" s="155" t="s">
        <v>1006</v>
      </c>
      <c r="L485" s="231">
        <v>100000</v>
      </c>
      <c r="M485" s="231">
        <v>0</v>
      </c>
      <c r="N485" s="231">
        <v>100000</v>
      </c>
      <c r="O485" s="231">
        <v>0</v>
      </c>
      <c r="P485" s="231">
        <v>0</v>
      </c>
      <c r="Q485" s="231">
        <v>0</v>
      </c>
      <c r="R485" s="231">
        <v>0</v>
      </c>
      <c r="S485" s="231">
        <v>0</v>
      </c>
      <c r="T485" s="231">
        <v>0</v>
      </c>
      <c r="U485" s="231">
        <v>0</v>
      </c>
      <c r="V485" s="231">
        <v>0</v>
      </c>
      <c r="W485" s="231">
        <v>0</v>
      </c>
      <c r="X485" s="231">
        <v>0</v>
      </c>
      <c r="Y485" s="231">
        <v>0</v>
      </c>
      <c r="Z485" s="231">
        <v>0</v>
      </c>
      <c r="AA485" s="231">
        <v>0</v>
      </c>
      <c r="AB485" s="231">
        <v>0</v>
      </c>
      <c r="AC485" s="231">
        <v>0</v>
      </c>
      <c r="AD485" s="336" t="s">
        <v>1057</v>
      </c>
      <c r="AE485" s="336" t="s">
        <v>1058</v>
      </c>
      <c r="AF485" s="336" t="s">
        <v>1059</v>
      </c>
      <c r="AG485" s="231">
        <v>0</v>
      </c>
      <c r="AH485" s="231">
        <v>0</v>
      </c>
      <c r="AI485" s="231">
        <v>0</v>
      </c>
      <c r="AJ485" s="231">
        <v>0</v>
      </c>
      <c r="AK485" s="231">
        <v>0</v>
      </c>
      <c r="AL485" s="231">
        <v>0</v>
      </c>
      <c r="AM485" s="231">
        <v>0</v>
      </c>
      <c r="AN485" s="231">
        <v>0</v>
      </c>
      <c r="AO485" s="231">
        <v>0</v>
      </c>
      <c r="AP485" s="231">
        <v>0</v>
      </c>
      <c r="AQ485" s="231">
        <v>0</v>
      </c>
      <c r="AR485" s="231">
        <v>0</v>
      </c>
      <c r="AS485" s="231">
        <v>0</v>
      </c>
      <c r="AT485" s="231">
        <v>0</v>
      </c>
      <c r="AU485" s="231">
        <v>0</v>
      </c>
      <c r="AV485" s="231">
        <v>0</v>
      </c>
      <c r="AW485" s="231">
        <v>0</v>
      </c>
      <c r="AX485" s="231">
        <v>0</v>
      </c>
    </row>
    <row r="486" spans="2:50" ht="51" x14ac:dyDescent="0.2">
      <c r="B486" s="155" t="s">
        <v>816</v>
      </c>
      <c r="C486" s="332" t="s">
        <v>889</v>
      </c>
      <c r="D486" s="162">
        <v>2017730010118</v>
      </c>
      <c r="E486" s="75" t="s">
        <v>1054</v>
      </c>
      <c r="F486" s="333"/>
      <c r="G486" s="334" t="s">
        <v>1054</v>
      </c>
      <c r="H486" s="335" t="s">
        <v>1062</v>
      </c>
      <c r="I486" s="70" t="s">
        <v>1063</v>
      </c>
      <c r="J486" s="231">
        <v>1</v>
      </c>
      <c r="K486" s="155" t="s">
        <v>895</v>
      </c>
      <c r="L486" s="231">
        <v>90000</v>
      </c>
      <c r="M486" s="231">
        <v>0</v>
      </c>
      <c r="N486" s="231">
        <v>90000</v>
      </c>
      <c r="O486" s="231">
        <v>0</v>
      </c>
      <c r="P486" s="231">
        <v>0</v>
      </c>
      <c r="Q486" s="231">
        <v>0</v>
      </c>
      <c r="R486" s="231">
        <v>0</v>
      </c>
      <c r="S486" s="231">
        <v>0</v>
      </c>
      <c r="T486" s="231">
        <v>0</v>
      </c>
      <c r="U486" s="231">
        <v>0</v>
      </c>
      <c r="V486" s="231">
        <v>0</v>
      </c>
      <c r="W486" s="231">
        <v>0</v>
      </c>
      <c r="X486" s="231">
        <v>0</v>
      </c>
      <c r="Y486" s="231">
        <v>0</v>
      </c>
      <c r="Z486" s="231">
        <v>0</v>
      </c>
      <c r="AA486" s="231">
        <v>0</v>
      </c>
      <c r="AB486" s="231">
        <v>0</v>
      </c>
      <c r="AC486" s="231">
        <v>0</v>
      </c>
      <c r="AD486" s="336" t="s">
        <v>1057</v>
      </c>
      <c r="AE486" s="336" t="s">
        <v>1058</v>
      </c>
      <c r="AF486" s="336" t="s">
        <v>1059</v>
      </c>
      <c r="AG486" s="231">
        <v>0</v>
      </c>
      <c r="AH486" s="231">
        <v>0</v>
      </c>
      <c r="AI486" s="231">
        <v>0</v>
      </c>
      <c r="AJ486" s="231">
        <v>0</v>
      </c>
      <c r="AK486" s="231">
        <v>0</v>
      </c>
      <c r="AL486" s="231">
        <v>0</v>
      </c>
      <c r="AM486" s="231">
        <v>0</v>
      </c>
      <c r="AN486" s="231">
        <v>0</v>
      </c>
      <c r="AO486" s="231">
        <v>0</v>
      </c>
      <c r="AP486" s="231">
        <v>0</v>
      </c>
      <c r="AQ486" s="231">
        <v>0</v>
      </c>
      <c r="AR486" s="231">
        <v>0</v>
      </c>
      <c r="AS486" s="231">
        <v>0</v>
      </c>
      <c r="AT486" s="231">
        <v>0</v>
      </c>
      <c r="AU486" s="231">
        <v>0</v>
      </c>
      <c r="AV486" s="231">
        <v>0</v>
      </c>
      <c r="AW486" s="231">
        <v>0</v>
      </c>
      <c r="AX486" s="231">
        <v>0</v>
      </c>
    </row>
    <row r="487" spans="2:50" ht="51" x14ac:dyDescent="0.2">
      <c r="B487" s="155" t="s">
        <v>816</v>
      </c>
      <c r="C487" s="332" t="s">
        <v>889</v>
      </c>
      <c r="D487" s="162">
        <v>2017730010118</v>
      </c>
      <c r="E487" s="75" t="s">
        <v>1054</v>
      </c>
      <c r="F487" s="333"/>
      <c r="G487" s="334" t="s">
        <v>1054</v>
      </c>
      <c r="H487" s="335" t="s">
        <v>1064</v>
      </c>
      <c r="I487" s="70" t="s">
        <v>1065</v>
      </c>
      <c r="J487" s="231">
        <v>1</v>
      </c>
      <c r="K487" s="155" t="s">
        <v>895</v>
      </c>
      <c r="L487" s="231">
        <v>80000</v>
      </c>
      <c r="M487" s="231">
        <v>0</v>
      </c>
      <c r="N487" s="231">
        <v>80000</v>
      </c>
      <c r="O487" s="231">
        <v>0</v>
      </c>
      <c r="P487" s="231">
        <v>0</v>
      </c>
      <c r="Q487" s="231">
        <v>0</v>
      </c>
      <c r="R487" s="231">
        <v>0</v>
      </c>
      <c r="S487" s="231">
        <v>0</v>
      </c>
      <c r="T487" s="231">
        <v>0</v>
      </c>
      <c r="U487" s="231">
        <v>0</v>
      </c>
      <c r="V487" s="231">
        <v>0</v>
      </c>
      <c r="W487" s="231">
        <v>0</v>
      </c>
      <c r="X487" s="231">
        <v>0</v>
      </c>
      <c r="Y487" s="231">
        <v>0</v>
      </c>
      <c r="Z487" s="231">
        <v>0</v>
      </c>
      <c r="AA487" s="231">
        <v>0</v>
      </c>
      <c r="AB487" s="231">
        <v>0</v>
      </c>
      <c r="AC487" s="231">
        <v>0</v>
      </c>
      <c r="AD487" s="336" t="s">
        <v>1057</v>
      </c>
      <c r="AE487" s="336" t="s">
        <v>1058</v>
      </c>
      <c r="AF487" s="336" t="s">
        <v>1059</v>
      </c>
      <c r="AG487" s="231">
        <v>0</v>
      </c>
      <c r="AH487" s="231">
        <v>0</v>
      </c>
      <c r="AI487" s="231">
        <v>0</v>
      </c>
      <c r="AJ487" s="231">
        <v>0</v>
      </c>
      <c r="AK487" s="231">
        <v>0</v>
      </c>
      <c r="AL487" s="231">
        <v>0</v>
      </c>
      <c r="AM487" s="231">
        <v>0</v>
      </c>
      <c r="AN487" s="231">
        <v>0</v>
      </c>
      <c r="AO487" s="231">
        <v>0</v>
      </c>
      <c r="AP487" s="231">
        <v>0</v>
      </c>
      <c r="AQ487" s="231">
        <v>0</v>
      </c>
      <c r="AR487" s="231">
        <v>0</v>
      </c>
      <c r="AS487" s="231">
        <v>0</v>
      </c>
      <c r="AT487" s="231">
        <v>0</v>
      </c>
      <c r="AU487" s="231">
        <v>0</v>
      </c>
      <c r="AV487" s="231">
        <v>0</v>
      </c>
      <c r="AW487" s="231">
        <v>0</v>
      </c>
      <c r="AX487" s="231">
        <v>0</v>
      </c>
    </row>
    <row r="488" spans="2:50" ht="51" x14ac:dyDescent="0.2">
      <c r="B488" s="155" t="s">
        <v>816</v>
      </c>
      <c r="C488" s="332" t="s">
        <v>889</v>
      </c>
      <c r="D488" s="162">
        <v>2017730010118</v>
      </c>
      <c r="E488" s="75" t="s">
        <v>1054</v>
      </c>
      <c r="F488" s="333"/>
      <c r="G488" s="334" t="s">
        <v>1054</v>
      </c>
      <c r="H488" s="335"/>
      <c r="I488" s="70" t="s">
        <v>1066</v>
      </c>
      <c r="J488" s="231">
        <v>1</v>
      </c>
      <c r="K488" s="155" t="s">
        <v>895</v>
      </c>
      <c r="L488" s="231">
        <v>30000</v>
      </c>
      <c r="M488" s="231">
        <v>0</v>
      </c>
      <c r="N488" s="231">
        <v>30000</v>
      </c>
      <c r="O488" s="231">
        <v>0</v>
      </c>
      <c r="P488" s="231">
        <v>0</v>
      </c>
      <c r="Q488" s="231">
        <v>0</v>
      </c>
      <c r="R488" s="231">
        <v>0</v>
      </c>
      <c r="S488" s="231">
        <v>0</v>
      </c>
      <c r="T488" s="231">
        <v>0</v>
      </c>
      <c r="U488" s="231">
        <v>0</v>
      </c>
      <c r="V488" s="231">
        <v>0</v>
      </c>
      <c r="W488" s="231">
        <v>0</v>
      </c>
      <c r="X488" s="231">
        <v>0</v>
      </c>
      <c r="Y488" s="231">
        <v>0</v>
      </c>
      <c r="Z488" s="231">
        <v>0</v>
      </c>
      <c r="AA488" s="231">
        <v>0</v>
      </c>
      <c r="AB488" s="231">
        <v>0</v>
      </c>
      <c r="AC488" s="231">
        <v>0</v>
      </c>
      <c r="AD488" s="336" t="s">
        <v>1057</v>
      </c>
      <c r="AE488" s="336" t="s">
        <v>1058</v>
      </c>
      <c r="AF488" s="336" t="s">
        <v>1059</v>
      </c>
      <c r="AG488" s="231">
        <v>0</v>
      </c>
      <c r="AH488" s="231">
        <v>0</v>
      </c>
      <c r="AI488" s="231">
        <v>0</v>
      </c>
      <c r="AJ488" s="231">
        <v>0</v>
      </c>
      <c r="AK488" s="231">
        <v>0</v>
      </c>
      <c r="AL488" s="231">
        <v>0</v>
      </c>
      <c r="AM488" s="231">
        <v>0</v>
      </c>
      <c r="AN488" s="231">
        <v>0</v>
      </c>
      <c r="AO488" s="231">
        <v>0</v>
      </c>
      <c r="AP488" s="231">
        <v>0</v>
      </c>
      <c r="AQ488" s="231">
        <v>0</v>
      </c>
      <c r="AR488" s="231">
        <v>0</v>
      </c>
      <c r="AS488" s="231">
        <v>0</v>
      </c>
      <c r="AT488" s="231">
        <v>0</v>
      </c>
      <c r="AU488" s="231">
        <v>0</v>
      </c>
      <c r="AV488" s="231">
        <v>0</v>
      </c>
      <c r="AW488" s="231">
        <v>0</v>
      </c>
      <c r="AX488" s="231">
        <v>0</v>
      </c>
    </row>
    <row r="489" spans="2:50" ht="51" x14ac:dyDescent="0.2">
      <c r="B489" s="155" t="s">
        <v>816</v>
      </c>
      <c r="C489" s="332" t="s">
        <v>889</v>
      </c>
      <c r="D489" s="162">
        <v>2017730010118</v>
      </c>
      <c r="E489" s="75" t="s">
        <v>1054</v>
      </c>
      <c r="F489" s="333"/>
      <c r="G489" s="334" t="s">
        <v>1054</v>
      </c>
      <c r="H489" s="335" t="s">
        <v>1067</v>
      </c>
      <c r="I489" s="70" t="s">
        <v>1068</v>
      </c>
      <c r="J489" s="231">
        <v>1</v>
      </c>
      <c r="K489" s="155" t="s">
        <v>895</v>
      </c>
      <c r="L489" s="231">
        <v>0</v>
      </c>
      <c r="M489" s="231">
        <v>0</v>
      </c>
      <c r="N489" s="231">
        <v>0</v>
      </c>
      <c r="O489" s="231">
        <v>0</v>
      </c>
      <c r="P489" s="231">
        <v>0</v>
      </c>
      <c r="Q489" s="231">
        <v>0</v>
      </c>
      <c r="R489" s="231">
        <v>0</v>
      </c>
      <c r="S489" s="231">
        <v>0</v>
      </c>
      <c r="T489" s="231">
        <v>0</v>
      </c>
      <c r="U489" s="231">
        <v>0</v>
      </c>
      <c r="V489" s="231">
        <v>0</v>
      </c>
      <c r="W489" s="231">
        <v>0</v>
      </c>
      <c r="X489" s="231">
        <v>0</v>
      </c>
      <c r="Y489" s="231">
        <v>0</v>
      </c>
      <c r="Z489" s="231">
        <v>0</v>
      </c>
      <c r="AA489" s="231">
        <v>0</v>
      </c>
      <c r="AB489" s="231">
        <v>0</v>
      </c>
      <c r="AC489" s="231">
        <v>0</v>
      </c>
      <c r="AD489" s="336" t="s">
        <v>1057</v>
      </c>
      <c r="AE489" s="336" t="s">
        <v>1058</v>
      </c>
      <c r="AF489" s="336" t="s">
        <v>1059</v>
      </c>
      <c r="AG489" s="231">
        <v>0</v>
      </c>
      <c r="AH489" s="231">
        <v>0</v>
      </c>
      <c r="AI489" s="231">
        <v>0</v>
      </c>
      <c r="AJ489" s="231">
        <v>0</v>
      </c>
      <c r="AK489" s="231">
        <v>0</v>
      </c>
      <c r="AL489" s="231">
        <v>0</v>
      </c>
      <c r="AM489" s="231">
        <v>0</v>
      </c>
      <c r="AN489" s="231">
        <v>0</v>
      </c>
      <c r="AO489" s="231">
        <v>0</v>
      </c>
      <c r="AP489" s="231">
        <v>0</v>
      </c>
      <c r="AQ489" s="231">
        <v>0</v>
      </c>
      <c r="AR489" s="231">
        <v>0</v>
      </c>
      <c r="AS489" s="231">
        <v>0</v>
      </c>
      <c r="AT489" s="231">
        <v>0</v>
      </c>
      <c r="AU489" s="231">
        <v>0</v>
      </c>
      <c r="AV489" s="231">
        <v>0</v>
      </c>
      <c r="AW489" s="231">
        <v>0</v>
      </c>
      <c r="AX489" s="231">
        <v>0</v>
      </c>
    </row>
    <row r="490" spans="2:50" ht="51" x14ac:dyDescent="0.2">
      <c r="B490" s="155" t="s">
        <v>816</v>
      </c>
      <c r="C490" s="332" t="s">
        <v>889</v>
      </c>
      <c r="D490" s="162">
        <v>2017730010118</v>
      </c>
      <c r="E490" s="75" t="s">
        <v>1054</v>
      </c>
      <c r="F490" s="333"/>
      <c r="G490" s="334" t="s">
        <v>1054</v>
      </c>
      <c r="H490" s="335" t="s">
        <v>1069</v>
      </c>
      <c r="I490" s="70" t="s">
        <v>1070</v>
      </c>
      <c r="J490" s="231">
        <v>1</v>
      </c>
      <c r="K490" s="155" t="s">
        <v>895</v>
      </c>
      <c r="L490" s="231">
        <v>0</v>
      </c>
      <c r="M490" s="231">
        <v>0</v>
      </c>
      <c r="N490" s="231">
        <v>0</v>
      </c>
      <c r="O490" s="231">
        <v>0</v>
      </c>
      <c r="P490" s="231">
        <v>0</v>
      </c>
      <c r="Q490" s="231">
        <v>0</v>
      </c>
      <c r="R490" s="231">
        <v>0</v>
      </c>
      <c r="S490" s="231">
        <v>0</v>
      </c>
      <c r="T490" s="231">
        <v>0</v>
      </c>
      <c r="U490" s="231">
        <v>0</v>
      </c>
      <c r="V490" s="231">
        <v>0</v>
      </c>
      <c r="W490" s="231">
        <v>0</v>
      </c>
      <c r="X490" s="231">
        <v>0</v>
      </c>
      <c r="Y490" s="231">
        <v>0</v>
      </c>
      <c r="Z490" s="231">
        <v>0</v>
      </c>
      <c r="AA490" s="231">
        <v>0</v>
      </c>
      <c r="AB490" s="231">
        <v>0</v>
      </c>
      <c r="AC490" s="231">
        <v>0</v>
      </c>
      <c r="AD490" s="336" t="s">
        <v>1057</v>
      </c>
      <c r="AE490" s="336" t="s">
        <v>1058</v>
      </c>
      <c r="AF490" s="336" t="s">
        <v>1059</v>
      </c>
      <c r="AG490" s="231">
        <v>0</v>
      </c>
      <c r="AH490" s="231">
        <v>0</v>
      </c>
      <c r="AI490" s="231">
        <v>0</v>
      </c>
      <c r="AJ490" s="231">
        <v>0</v>
      </c>
      <c r="AK490" s="231">
        <v>0</v>
      </c>
      <c r="AL490" s="231">
        <v>0</v>
      </c>
      <c r="AM490" s="231">
        <v>0</v>
      </c>
      <c r="AN490" s="231">
        <v>0</v>
      </c>
      <c r="AO490" s="231">
        <v>0</v>
      </c>
      <c r="AP490" s="231">
        <v>0</v>
      </c>
      <c r="AQ490" s="231">
        <v>0</v>
      </c>
      <c r="AR490" s="231">
        <v>0</v>
      </c>
      <c r="AS490" s="231">
        <v>0</v>
      </c>
      <c r="AT490" s="231">
        <v>0</v>
      </c>
      <c r="AU490" s="231">
        <v>0</v>
      </c>
      <c r="AV490" s="231">
        <v>0</v>
      </c>
      <c r="AW490" s="231">
        <v>0</v>
      </c>
      <c r="AX490" s="231">
        <v>0</v>
      </c>
    </row>
    <row r="491" spans="2:50" ht="51" x14ac:dyDescent="0.2">
      <c r="B491" s="155" t="s">
        <v>816</v>
      </c>
      <c r="C491" s="332" t="s">
        <v>889</v>
      </c>
      <c r="D491" s="162">
        <v>2017730010118</v>
      </c>
      <c r="E491" s="75" t="s">
        <v>1054</v>
      </c>
      <c r="F491" s="333"/>
      <c r="G491" s="334" t="s">
        <v>1054</v>
      </c>
      <c r="H491" s="335" t="s">
        <v>1071</v>
      </c>
      <c r="I491" s="70" t="s">
        <v>1072</v>
      </c>
      <c r="J491" s="231">
        <v>1</v>
      </c>
      <c r="K491" s="155" t="s">
        <v>895</v>
      </c>
      <c r="L491" s="231">
        <v>0</v>
      </c>
      <c r="M491" s="231">
        <v>0</v>
      </c>
      <c r="N491" s="231">
        <v>0</v>
      </c>
      <c r="O491" s="231">
        <v>0</v>
      </c>
      <c r="P491" s="231">
        <v>0</v>
      </c>
      <c r="Q491" s="231">
        <v>0</v>
      </c>
      <c r="R491" s="231">
        <v>0</v>
      </c>
      <c r="S491" s="231">
        <v>0</v>
      </c>
      <c r="T491" s="231">
        <v>0</v>
      </c>
      <c r="U491" s="231">
        <v>0</v>
      </c>
      <c r="V491" s="231">
        <v>0</v>
      </c>
      <c r="W491" s="231">
        <v>0</v>
      </c>
      <c r="X491" s="231">
        <v>0</v>
      </c>
      <c r="Y491" s="231">
        <v>0</v>
      </c>
      <c r="Z491" s="231">
        <v>0</v>
      </c>
      <c r="AA491" s="231">
        <v>0</v>
      </c>
      <c r="AB491" s="231">
        <v>0</v>
      </c>
      <c r="AC491" s="231">
        <v>0</v>
      </c>
      <c r="AD491" s="336" t="s">
        <v>1057</v>
      </c>
      <c r="AE491" s="336" t="s">
        <v>1058</v>
      </c>
      <c r="AF491" s="336" t="s">
        <v>1059</v>
      </c>
      <c r="AG491" s="231">
        <v>0</v>
      </c>
      <c r="AH491" s="231">
        <v>0</v>
      </c>
      <c r="AI491" s="231">
        <v>0</v>
      </c>
      <c r="AJ491" s="231">
        <v>0</v>
      </c>
      <c r="AK491" s="231">
        <v>0</v>
      </c>
      <c r="AL491" s="231">
        <v>0</v>
      </c>
      <c r="AM491" s="231">
        <v>0</v>
      </c>
      <c r="AN491" s="231">
        <v>0</v>
      </c>
      <c r="AO491" s="231">
        <v>0</v>
      </c>
      <c r="AP491" s="231">
        <v>0</v>
      </c>
      <c r="AQ491" s="231">
        <v>0</v>
      </c>
      <c r="AR491" s="231">
        <v>0</v>
      </c>
      <c r="AS491" s="231">
        <v>0</v>
      </c>
      <c r="AT491" s="231">
        <v>0</v>
      </c>
      <c r="AU491" s="231">
        <v>0</v>
      </c>
      <c r="AV491" s="231">
        <v>0</v>
      </c>
      <c r="AW491" s="231">
        <v>0</v>
      </c>
      <c r="AX491" s="231">
        <v>0</v>
      </c>
    </row>
    <row r="492" spans="2:50" ht="51" x14ac:dyDescent="0.2">
      <c r="B492" s="155" t="s">
        <v>816</v>
      </c>
      <c r="C492" s="332" t="s">
        <v>889</v>
      </c>
      <c r="D492" s="162">
        <v>2017730010118</v>
      </c>
      <c r="E492" s="75" t="s">
        <v>1054</v>
      </c>
      <c r="F492" s="333"/>
      <c r="G492" s="334" t="s">
        <v>1054</v>
      </c>
      <c r="H492" s="335" t="s">
        <v>1073</v>
      </c>
      <c r="I492" s="70" t="s">
        <v>1074</v>
      </c>
      <c r="J492" s="231">
        <v>1</v>
      </c>
      <c r="K492" s="155" t="s">
        <v>895</v>
      </c>
      <c r="L492" s="231">
        <v>0</v>
      </c>
      <c r="M492" s="231">
        <v>0</v>
      </c>
      <c r="N492" s="231">
        <v>0</v>
      </c>
      <c r="O492" s="231">
        <v>0</v>
      </c>
      <c r="P492" s="231">
        <v>0</v>
      </c>
      <c r="Q492" s="231">
        <v>0</v>
      </c>
      <c r="R492" s="231">
        <v>0</v>
      </c>
      <c r="S492" s="231">
        <v>0</v>
      </c>
      <c r="T492" s="231">
        <v>0</v>
      </c>
      <c r="U492" s="231">
        <v>0</v>
      </c>
      <c r="V492" s="231">
        <v>0</v>
      </c>
      <c r="W492" s="231">
        <v>0</v>
      </c>
      <c r="X492" s="231">
        <v>0</v>
      </c>
      <c r="Y492" s="231">
        <v>0</v>
      </c>
      <c r="Z492" s="231">
        <v>0</v>
      </c>
      <c r="AA492" s="231">
        <v>0</v>
      </c>
      <c r="AB492" s="231">
        <v>0</v>
      </c>
      <c r="AC492" s="231">
        <v>0</v>
      </c>
      <c r="AD492" s="336" t="s">
        <v>1057</v>
      </c>
      <c r="AE492" s="336" t="s">
        <v>1058</v>
      </c>
      <c r="AF492" s="336" t="s">
        <v>1059</v>
      </c>
      <c r="AG492" s="231">
        <v>0</v>
      </c>
      <c r="AH492" s="231">
        <v>0</v>
      </c>
      <c r="AI492" s="231">
        <v>0</v>
      </c>
      <c r="AJ492" s="231">
        <v>0</v>
      </c>
      <c r="AK492" s="231">
        <v>0</v>
      </c>
      <c r="AL492" s="231">
        <v>0</v>
      </c>
      <c r="AM492" s="231">
        <v>0</v>
      </c>
      <c r="AN492" s="231">
        <v>0</v>
      </c>
      <c r="AO492" s="231">
        <v>0</v>
      </c>
      <c r="AP492" s="231">
        <v>0</v>
      </c>
      <c r="AQ492" s="231">
        <v>0</v>
      </c>
      <c r="AR492" s="231">
        <v>0</v>
      </c>
      <c r="AS492" s="231">
        <v>0</v>
      </c>
      <c r="AT492" s="231">
        <v>0</v>
      </c>
      <c r="AU492" s="231">
        <v>0</v>
      </c>
      <c r="AV492" s="231">
        <v>0</v>
      </c>
      <c r="AW492" s="231">
        <v>0</v>
      </c>
      <c r="AX492" s="231">
        <v>0</v>
      </c>
    </row>
    <row r="493" spans="2:50" ht="51" x14ac:dyDescent="0.2">
      <c r="B493" s="155" t="s">
        <v>816</v>
      </c>
      <c r="C493" s="332" t="s">
        <v>889</v>
      </c>
      <c r="D493" s="162">
        <v>2017730010118</v>
      </c>
      <c r="E493" s="75" t="s">
        <v>1054</v>
      </c>
      <c r="F493" s="333"/>
      <c r="G493" s="334" t="s">
        <v>1054</v>
      </c>
      <c r="H493" s="335" t="s">
        <v>1075</v>
      </c>
      <c r="I493" s="70" t="s">
        <v>1076</v>
      </c>
      <c r="J493" s="231">
        <v>1</v>
      </c>
      <c r="K493" s="155" t="s">
        <v>895</v>
      </c>
      <c r="L493" s="231">
        <v>0</v>
      </c>
      <c r="M493" s="231">
        <v>0</v>
      </c>
      <c r="N493" s="231">
        <v>0</v>
      </c>
      <c r="O493" s="231">
        <v>0</v>
      </c>
      <c r="P493" s="231">
        <v>0</v>
      </c>
      <c r="Q493" s="231">
        <v>0</v>
      </c>
      <c r="R493" s="231">
        <v>0</v>
      </c>
      <c r="S493" s="231">
        <v>0</v>
      </c>
      <c r="T493" s="231">
        <v>0</v>
      </c>
      <c r="U493" s="231">
        <v>0</v>
      </c>
      <c r="V493" s="231">
        <v>0</v>
      </c>
      <c r="W493" s="231">
        <v>0</v>
      </c>
      <c r="X493" s="231">
        <v>0</v>
      </c>
      <c r="Y493" s="231">
        <v>0</v>
      </c>
      <c r="Z493" s="231">
        <v>0</v>
      </c>
      <c r="AA493" s="231">
        <v>0</v>
      </c>
      <c r="AB493" s="231">
        <v>0</v>
      </c>
      <c r="AC493" s="231">
        <v>0</v>
      </c>
      <c r="AD493" s="336" t="s">
        <v>1057</v>
      </c>
      <c r="AE493" s="336" t="s">
        <v>1058</v>
      </c>
      <c r="AF493" s="336" t="s">
        <v>1059</v>
      </c>
      <c r="AG493" s="231">
        <v>0</v>
      </c>
      <c r="AH493" s="231">
        <v>0</v>
      </c>
      <c r="AI493" s="231">
        <v>0</v>
      </c>
      <c r="AJ493" s="231">
        <v>0</v>
      </c>
      <c r="AK493" s="231">
        <v>0</v>
      </c>
      <c r="AL493" s="231">
        <v>0</v>
      </c>
      <c r="AM493" s="231">
        <v>0</v>
      </c>
      <c r="AN493" s="231">
        <v>0</v>
      </c>
      <c r="AO493" s="231">
        <v>0</v>
      </c>
      <c r="AP493" s="231">
        <v>0</v>
      </c>
      <c r="AQ493" s="231">
        <v>0</v>
      </c>
      <c r="AR493" s="231">
        <v>0</v>
      </c>
      <c r="AS493" s="231">
        <v>0</v>
      </c>
      <c r="AT493" s="231">
        <v>0</v>
      </c>
      <c r="AU493" s="231">
        <v>0</v>
      </c>
      <c r="AV493" s="231">
        <v>0</v>
      </c>
      <c r="AW493" s="231">
        <v>0</v>
      </c>
      <c r="AX493" s="231">
        <v>0</v>
      </c>
    </row>
    <row r="494" spans="2:50" ht="60" x14ac:dyDescent="0.2">
      <c r="B494" s="155" t="s">
        <v>816</v>
      </c>
      <c r="C494" s="332" t="s">
        <v>958</v>
      </c>
      <c r="D494" s="162"/>
      <c r="E494" s="75" t="s">
        <v>959</v>
      </c>
      <c r="F494" s="333">
        <v>2017730010024</v>
      </c>
      <c r="G494" s="334" t="s">
        <v>960</v>
      </c>
      <c r="H494" s="335" t="s">
        <v>961</v>
      </c>
      <c r="I494" s="70" t="s">
        <v>962</v>
      </c>
      <c r="J494" s="231">
        <v>1</v>
      </c>
      <c r="K494" s="155" t="s">
        <v>895</v>
      </c>
      <c r="L494" s="231">
        <f>SUM(M494:AF494)</f>
        <v>277000</v>
      </c>
      <c r="M494" s="231">
        <v>0</v>
      </c>
      <c r="N494" s="231">
        <v>277000</v>
      </c>
      <c r="O494" s="231">
        <v>0</v>
      </c>
      <c r="P494" s="231">
        <v>0</v>
      </c>
      <c r="Q494" s="231">
        <v>0</v>
      </c>
      <c r="R494" s="231">
        <v>0</v>
      </c>
      <c r="S494" s="231">
        <v>0</v>
      </c>
      <c r="T494" s="231">
        <v>0</v>
      </c>
      <c r="U494" s="231">
        <v>0</v>
      </c>
      <c r="V494" s="231">
        <v>0</v>
      </c>
      <c r="W494" s="231">
        <v>0</v>
      </c>
      <c r="X494" s="231">
        <v>0</v>
      </c>
      <c r="Y494" s="231">
        <v>0</v>
      </c>
      <c r="Z494" s="231">
        <v>0</v>
      </c>
      <c r="AA494" s="231">
        <v>0</v>
      </c>
      <c r="AB494" s="231">
        <v>0</v>
      </c>
      <c r="AC494" s="231">
        <v>0</v>
      </c>
      <c r="AD494" s="336" t="s">
        <v>187</v>
      </c>
      <c r="AE494" s="336" t="s">
        <v>963</v>
      </c>
      <c r="AF494" s="336" t="s">
        <v>964</v>
      </c>
      <c r="AG494" s="231">
        <f>SUM(AH494:AX494)</f>
        <v>145600</v>
      </c>
      <c r="AH494" s="231">
        <v>0</v>
      </c>
      <c r="AI494" s="231">
        <v>145600</v>
      </c>
      <c r="AJ494" s="231">
        <v>0</v>
      </c>
      <c r="AK494" s="231">
        <v>0</v>
      </c>
      <c r="AL494" s="231">
        <v>0</v>
      </c>
      <c r="AM494" s="231">
        <v>0</v>
      </c>
      <c r="AN494" s="231">
        <v>0</v>
      </c>
      <c r="AO494" s="231">
        <v>0</v>
      </c>
      <c r="AP494" s="231">
        <v>0</v>
      </c>
      <c r="AQ494" s="231">
        <v>0</v>
      </c>
      <c r="AR494" s="231">
        <v>0</v>
      </c>
      <c r="AS494" s="231">
        <v>0</v>
      </c>
      <c r="AT494" s="231">
        <v>0</v>
      </c>
      <c r="AU494" s="231">
        <v>0</v>
      </c>
      <c r="AV494" s="231">
        <v>0</v>
      </c>
      <c r="AW494" s="231">
        <v>0</v>
      </c>
      <c r="AX494" s="231">
        <v>0</v>
      </c>
    </row>
    <row r="495" spans="2:50" ht="60" x14ac:dyDescent="0.2">
      <c r="B495" s="155" t="s">
        <v>816</v>
      </c>
      <c r="C495" s="332" t="s">
        <v>958</v>
      </c>
      <c r="D495" s="162"/>
      <c r="E495" s="75" t="s">
        <v>959</v>
      </c>
      <c r="F495" s="333">
        <v>2017730010024</v>
      </c>
      <c r="G495" s="334" t="s">
        <v>960</v>
      </c>
      <c r="H495" s="335" t="s">
        <v>965</v>
      </c>
      <c r="I495" s="70" t="s">
        <v>966</v>
      </c>
      <c r="J495" s="231">
        <v>1</v>
      </c>
      <c r="K495" s="155" t="s">
        <v>895</v>
      </c>
      <c r="L495" s="231">
        <f t="shared" ref="L495:L528" si="14">SUM(M495:AF495)</f>
        <v>50000</v>
      </c>
      <c r="M495" s="231">
        <v>0</v>
      </c>
      <c r="N495" s="231">
        <v>50000</v>
      </c>
      <c r="O495" s="231">
        <v>0</v>
      </c>
      <c r="P495" s="231">
        <v>0</v>
      </c>
      <c r="Q495" s="231">
        <v>0</v>
      </c>
      <c r="R495" s="231">
        <v>0</v>
      </c>
      <c r="S495" s="231">
        <v>0</v>
      </c>
      <c r="T495" s="231">
        <v>0</v>
      </c>
      <c r="U495" s="231">
        <v>0</v>
      </c>
      <c r="V495" s="231">
        <v>0</v>
      </c>
      <c r="W495" s="231">
        <v>0</v>
      </c>
      <c r="X495" s="231">
        <v>0</v>
      </c>
      <c r="Y495" s="231">
        <v>0</v>
      </c>
      <c r="Z495" s="231">
        <v>0</v>
      </c>
      <c r="AA495" s="231">
        <v>0</v>
      </c>
      <c r="AB495" s="231">
        <v>0</v>
      </c>
      <c r="AC495" s="231">
        <v>0</v>
      </c>
      <c r="AD495" s="336" t="s">
        <v>187</v>
      </c>
      <c r="AE495" s="336" t="s">
        <v>963</v>
      </c>
      <c r="AF495" s="336" t="s">
        <v>964</v>
      </c>
      <c r="AG495" s="231">
        <f t="shared" ref="AG495:AG528" si="15">SUM(AH495:AX495)</f>
        <v>50000</v>
      </c>
      <c r="AH495" s="231">
        <v>0</v>
      </c>
      <c r="AI495" s="231">
        <v>50000</v>
      </c>
      <c r="AJ495" s="231">
        <v>0</v>
      </c>
      <c r="AK495" s="231">
        <v>0</v>
      </c>
      <c r="AL495" s="231">
        <v>0</v>
      </c>
      <c r="AM495" s="231">
        <v>0</v>
      </c>
      <c r="AN495" s="231">
        <v>0</v>
      </c>
      <c r="AO495" s="231">
        <v>0</v>
      </c>
      <c r="AP495" s="231">
        <v>0</v>
      </c>
      <c r="AQ495" s="231">
        <v>0</v>
      </c>
      <c r="AR495" s="231">
        <v>0</v>
      </c>
      <c r="AS495" s="231">
        <v>0</v>
      </c>
      <c r="AT495" s="231">
        <v>0</v>
      </c>
      <c r="AU495" s="231">
        <v>0</v>
      </c>
      <c r="AV495" s="231">
        <v>0</v>
      </c>
      <c r="AW495" s="231">
        <v>0</v>
      </c>
      <c r="AX495" s="231">
        <v>0</v>
      </c>
    </row>
    <row r="496" spans="2:50" ht="60" x14ac:dyDescent="0.2">
      <c r="B496" s="155" t="s">
        <v>816</v>
      </c>
      <c r="C496" s="332" t="s">
        <v>958</v>
      </c>
      <c r="D496" s="162"/>
      <c r="E496" s="75" t="s">
        <v>959</v>
      </c>
      <c r="F496" s="333">
        <v>2017730010024</v>
      </c>
      <c r="G496" s="334" t="s">
        <v>960</v>
      </c>
      <c r="H496" s="335" t="s">
        <v>967</v>
      </c>
      <c r="I496" s="70" t="s">
        <v>968</v>
      </c>
      <c r="J496" s="231">
        <v>1</v>
      </c>
      <c r="K496" s="155" t="s">
        <v>895</v>
      </c>
      <c r="L496" s="231">
        <f t="shared" si="14"/>
        <v>693200</v>
      </c>
      <c r="M496" s="231">
        <v>0</v>
      </c>
      <c r="N496" s="231">
        <v>693200</v>
      </c>
      <c r="O496" s="231">
        <v>0</v>
      </c>
      <c r="P496" s="231">
        <v>0</v>
      </c>
      <c r="Q496" s="231">
        <v>0</v>
      </c>
      <c r="R496" s="231">
        <v>0</v>
      </c>
      <c r="S496" s="231">
        <v>0</v>
      </c>
      <c r="T496" s="231">
        <v>0</v>
      </c>
      <c r="U496" s="231">
        <v>0</v>
      </c>
      <c r="V496" s="231">
        <v>0</v>
      </c>
      <c r="W496" s="231">
        <v>0</v>
      </c>
      <c r="X496" s="231">
        <v>0</v>
      </c>
      <c r="Y496" s="231">
        <v>0</v>
      </c>
      <c r="Z496" s="231">
        <v>0</v>
      </c>
      <c r="AA496" s="231">
        <v>0</v>
      </c>
      <c r="AB496" s="231">
        <v>0</v>
      </c>
      <c r="AC496" s="231">
        <v>0</v>
      </c>
      <c r="AD496" s="336" t="s">
        <v>187</v>
      </c>
      <c r="AE496" s="336" t="s">
        <v>963</v>
      </c>
      <c r="AF496" s="336" t="s">
        <v>964</v>
      </c>
      <c r="AG496" s="231">
        <f t="shared" si="15"/>
        <v>534800</v>
      </c>
      <c r="AH496" s="231">
        <v>0</v>
      </c>
      <c r="AI496" s="231">
        <v>534800</v>
      </c>
      <c r="AJ496" s="231">
        <v>0</v>
      </c>
      <c r="AK496" s="231">
        <v>0</v>
      </c>
      <c r="AL496" s="231">
        <v>0</v>
      </c>
      <c r="AM496" s="231">
        <v>0</v>
      </c>
      <c r="AN496" s="231">
        <v>0</v>
      </c>
      <c r="AO496" s="231">
        <v>0</v>
      </c>
      <c r="AP496" s="231">
        <v>0</v>
      </c>
      <c r="AQ496" s="231">
        <v>0</v>
      </c>
      <c r="AR496" s="231">
        <v>0</v>
      </c>
      <c r="AS496" s="231">
        <v>0</v>
      </c>
      <c r="AT496" s="231">
        <v>0</v>
      </c>
      <c r="AU496" s="231">
        <v>0</v>
      </c>
      <c r="AV496" s="231">
        <v>0</v>
      </c>
      <c r="AW496" s="231">
        <v>0</v>
      </c>
      <c r="AX496" s="231">
        <v>0</v>
      </c>
    </row>
    <row r="497" spans="2:50" ht="60" x14ac:dyDescent="0.2">
      <c r="B497" s="155" t="s">
        <v>816</v>
      </c>
      <c r="C497" s="332" t="s">
        <v>958</v>
      </c>
      <c r="D497" s="162"/>
      <c r="E497" s="75" t="s">
        <v>959</v>
      </c>
      <c r="F497" s="333">
        <v>2017730010029</v>
      </c>
      <c r="G497" s="334" t="s">
        <v>969</v>
      </c>
      <c r="H497" s="335" t="s">
        <v>967</v>
      </c>
      <c r="I497" s="70" t="s">
        <v>970</v>
      </c>
      <c r="J497" s="231">
        <v>1</v>
      </c>
      <c r="K497" s="155" t="s">
        <v>895</v>
      </c>
      <c r="L497" s="231">
        <f t="shared" si="14"/>
        <v>319000</v>
      </c>
      <c r="M497" s="231">
        <v>0</v>
      </c>
      <c r="N497" s="231">
        <v>319000</v>
      </c>
      <c r="O497" s="231">
        <v>0</v>
      </c>
      <c r="P497" s="231">
        <v>0</v>
      </c>
      <c r="Q497" s="231">
        <v>0</v>
      </c>
      <c r="R497" s="231">
        <v>0</v>
      </c>
      <c r="S497" s="231">
        <v>0</v>
      </c>
      <c r="T497" s="231">
        <v>0</v>
      </c>
      <c r="U497" s="231">
        <v>0</v>
      </c>
      <c r="V497" s="231">
        <v>0</v>
      </c>
      <c r="W497" s="231">
        <v>0</v>
      </c>
      <c r="X497" s="231">
        <v>0</v>
      </c>
      <c r="Y497" s="231">
        <v>0</v>
      </c>
      <c r="Z497" s="231">
        <v>0</v>
      </c>
      <c r="AA497" s="231">
        <v>0</v>
      </c>
      <c r="AB497" s="231">
        <v>0</v>
      </c>
      <c r="AC497" s="231">
        <v>0</v>
      </c>
      <c r="AD497" s="336" t="s">
        <v>187</v>
      </c>
      <c r="AE497" s="336" t="s">
        <v>963</v>
      </c>
      <c r="AF497" s="336" t="s">
        <v>964</v>
      </c>
      <c r="AG497" s="231">
        <f t="shared" si="15"/>
        <v>227400</v>
      </c>
      <c r="AH497" s="231">
        <v>0</v>
      </c>
      <c r="AI497" s="231">
        <v>227400</v>
      </c>
      <c r="AJ497" s="231">
        <v>0</v>
      </c>
      <c r="AK497" s="231">
        <v>0</v>
      </c>
      <c r="AL497" s="231">
        <v>0</v>
      </c>
      <c r="AM497" s="231">
        <v>0</v>
      </c>
      <c r="AN497" s="231">
        <v>0</v>
      </c>
      <c r="AO497" s="231">
        <v>0</v>
      </c>
      <c r="AP497" s="231">
        <v>0</v>
      </c>
      <c r="AQ497" s="231">
        <v>0</v>
      </c>
      <c r="AR497" s="231">
        <v>0</v>
      </c>
      <c r="AS497" s="231">
        <v>0</v>
      </c>
      <c r="AT497" s="231">
        <v>0</v>
      </c>
      <c r="AU497" s="231">
        <v>0</v>
      </c>
      <c r="AV497" s="231">
        <v>0</v>
      </c>
      <c r="AW497" s="231">
        <v>0</v>
      </c>
      <c r="AX497" s="231">
        <v>0</v>
      </c>
    </row>
    <row r="498" spans="2:50" ht="89.25" x14ac:dyDescent="0.2">
      <c r="B498" s="155" t="s">
        <v>816</v>
      </c>
      <c r="C498" s="332" t="s">
        <v>958</v>
      </c>
      <c r="D498" s="162"/>
      <c r="E498" s="75" t="s">
        <v>959</v>
      </c>
      <c r="F498" s="333">
        <v>2017730010111</v>
      </c>
      <c r="G498" s="334" t="s">
        <v>971</v>
      </c>
      <c r="H498" s="335" t="s">
        <v>972</v>
      </c>
      <c r="I498" s="70" t="s">
        <v>973</v>
      </c>
      <c r="J498" s="231">
        <v>1</v>
      </c>
      <c r="K498" s="155" t="s">
        <v>895</v>
      </c>
      <c r="L498" s="231">
        <f t="shared" si="14"/>
        <v>1389780</v>
      </c>
      <c r="M498" s="231">
        <v>0</v>
      </c>
      <c r="N498" s="231">
        <v>1389780</v>
      </c>
      <c r="O498" s="231">
        <v>0</v>
      </c>
      <c r="P498" s="231">
        <v>0</v>
      </c>
      <c r="Q498" s="231">
        <v>0</v>
      </c>
      <c r="R498" s="231">
        <v>0</v>
      </c>
      <c r="S498" s="231">
        <v>0</v>
      </c>
      <c r="T498" s="231">
        <v>0</v>
      </c>
      <c r="U498" s="231">
        <v>0</v>
      </c>
      <c r="V498" s="231">
        <v>0</v>
      </c>
      <c r="W498" s="231">
        <v>0</v>
      </c>
      <c r="X498" s="231">
        <v>0</v>
      </c>
      <c r="Y498" s="231">
        <v>0</v>
      </c>
      <c r="Z498" s="231">
        <v>0</v>
      </c>
      <c r="AA498" s="231">
        <v>0</v>
      </c>
      <c r="AB498" s="231">
        <v>0</v>
      </c>
      <c r="AC498" s="231">
        <v>0</v>
      </c>
      <c r="AD498" s="336" t="s">
        <v>187</v>
      </c>
      <c r="AE498" s="336" t="s">
        <v>963</v>
      </c>
      <c r="AF498" s="336" t="s">
        <v>964</v>
      </c>
      <c r="AG498" s="231">
        <f t="shared" si="15"/>
        <v>747230</v>
      </c>
      <c r="AH498" s="231">
        <v>0</v>
      </c>
      <c r="AI498" s="231">
        <v>747230</v>
      </c>
      <c r="AJ498" s="231">
        <v>0</v>
      </c>
      <c r="AK498" s="231">
        <v>0</v>
      </c>
      <c r="AL498" s="231">
        <v>0</v>
      </c>
      <c r="AM498" s="231">
        <v>0</v>
      </c>
      <c r="AN498" s="231">
        <v>0</v>
      </c>
      <c r="AO498" s="231">
        <v>0</v>
      </c>
      <c r="AP498" s="231">
        <v>0</v>
      </c>
      <c r="AQ498" s="231">
        <v>0</v>
      </c>
      <c r="AR498" s="231">
        <v>0</v>
      </c>
      <c r="AS498" s="231">
        <v>0</v>
      </c>
      <c r="AT498" s="231">
        <v>0</v>
      </c>
      <c r="AU498" s="231">
        <v>0</v>
      </c>
      <c r="AV498" s="231">
        <v>0</v>
      </c>
      <c r="AW498" s="231">
        <v>0</v>
      </c>
      <c r="AX498" s="231">
        <v>0</v>
      </c>
    </row>
    <row r="499" spans="2:50" ht="63.75" x14ac:dyDescent="0.2">
      <c r="B499" s="155" t="s">
        <v>816</v>
      </c>
      <c r="C499" s="332" t="s">
        <v>958</v>
      </c>
      <c r="D499" s="162"/>
      <c r="E499" s="75" t="s">
        <v>959</v>
      </c>
      <c r="F499" s="333">
        <v>2017730010025</v>
      </c>
      <c r="G499" s="334" t="s">
        <v>974</v>
      </c>
      <c r="H499" s="335" t="s">
        <v>975</v>
      </c>
      <c r="I499" s="70" t="s">
        <v>976</v>
      </c>
      <c r="J499" s="231">
        <v>8</v>
      </c>
      <c r="K499" s="155" t="s">
        <v>895</v>
      </c>
      <c r="L499" s="231">
        <f t="shared" si="14"/>
        <v>228800</v>
      </c>
      <c r="M499" s="231">
        <v>0</v>
      </c>
      <c r="N499" s="231">
        <v>228800</v>
      </c>
      <c r="O499" s="231">
        <v>0</v>
      </c>
      <c r="P499" s="231">
        <v>0</v>
      </c>
      <c r="Q499" s="231">
        <v>0</v>
      </c>
      <c r="R499" s="231">
        <v>0</v>
      </c>
      <c r="S499" s="231">
        <v>0</v>
      </c>
      <c r="T499" s="231">
        <v>0</v>
      </c>
      <c r="U499" s="231">
        <v>0</v>
      </c>
      <c r="V499" s="231">
        <v>0</v>
      </c>
      <c r="W499" s="231">
        <v>0</v>
      </c>
      <c r="X499" s="231">
        <v>0</v>
      </c>
      <c r="Y499" s="231">
        <v>0</v>
      </c>
      <c r="Z499" s="231">
        <v>0</v>
      </c>
      <c r="AA499" s="231">
        <v>0</v>
      </c>
      <c r="AB499" s="231">
        <v>0</v>
      </c>
      <c r="AC499" s="231">
        <v>0</v>
      </c>
      <c r="AD499" s="336" t="s">
        <v>187</v>
      </c>
      <c r="AE499" s="336" t="s">
        <v>963</v>
      </c>
      <c r="AF499" s="336" t="s">
        <v>964</v>
      </c>
      <c r="AG499" s="231">
        <f t="shared" si="15"/>
        <v>595300</v>
      </c>
      <c r="AH499" s="231">
        <v>0</v>
      </c>
      <c r="AI499" s="231">
        <f>548600+46700</f>
        <v>595300</v>
      </c>
      <c r="AJ499" s="231">
        <v>0</v>
      </c>
      <c r="AK499" s="231">
        <v>0</v>
      </c>
      <c r="AL499" s="231">
        <v>0</v>
      </c>
      <c r="AM499" s="231">
        <v>0</v>
      </c>
      <c r="AN499" s="231">
        <v>0</v>
      </c>
      <c r="AO499" s="231">
        <v>0</v>
      </c>
      <c r="AP499" s="231">
        <v>0</v>
      </c>
      <c r="AQ499" s="231">
        <v>0</v>
      </c>
      <c r="AR499" s="231">
        <v>0</v>
      </c>
      <c r="AS499" s="231">
        <v>0</v>
      </c>
      <c r="AT499" s="231">
        <v>0</v>
      </c>
      <c r="AU499" s="231">
        <v>0</v>
      </c>
      <c r="AV499" s="231">
        <v>0</v>
      </c>
      <c r="AW499" s="231">
        <v>0</v>
      </c>
      <c r="AX499" s="231">
        <v>0</v>
      </c>
    </row>
    <row r="500" spans="2:50" ht="63.75" x14ac:dyDescent="0.2">
      <c r="B500" s="155" t="s">
        <v>816</v>
      </c>
      <c r="C500" s="332" t="s">
        <v>958</v>
      </c>
      <c r="D500" s="162"/>
      <c r="E500" s="75" t="s">
        <v>959</v>
      </c>
      <c r="F500" s="333">
        <v>2017730010025</v>
      </c>
      <c r="G500" s="334" t="s">
        <v>974</v>
      </c>
      <c r="H500" s="335" t="s">
        <v>977</v>
      </c>
      <c r="I500" s="70" t="s">
        <v>978</v>
      </c>
      <c r="J500" s="231">
        <v>6</v>
      </c>
      <c r="K500" s="155" t="s">
        <v>895</v>
      </c>
      <c r="L500" s="231">
        <f t="shared" si="14"/>
        <v>774000</v>
      </c>
      <c r="M500" s="231">
        <v>0</v>
      </c>
      <c r="N500" s="231">
        <v>774000</v>
      </c>
      <c r="O500" s="231">
        <v>0</v>
      </c>
      <c r="P500" s="231">
        <v>0</v>
      </c>
      <c r="Q500" s="231">
        <v>0</v>
      </c>
      <c r="R500" s="231">
        <v>0</v>
      </c>
      <c r="S500" s="231">
        <v>0</v>
      </c>
      <c r="T500" s="231">
        <v>0</v>
      </c>
      <c r="U500" s="231">
        <v>0</v>
      </c>
      <c r="V500" s="231">
        <v>0</v>
      </c>
      <c r="W500" s="231">
        <v>0</v>
      </c>
      <c r="X500" s="231">
        <v>0</v>
      </c>
      <c r="Y500" s="231">
        <v>0</v>
      </c>
      <c r="Z500" s="231">
        <v>0</v>
      </c>
      <c r="AA500" s="231">
        <v>0</v>
      </c>
      <c r="AB500" s="231">
        <v>0</v>
      </c>
      <c r="AC500" s="231">
        <v>0</v>
      </c>
      <c r="AD500" s="336" t="s">
        <v>187</v>
      </c>
      <c r="AE500" s="336" t="s">
        <v>963</v>
      </c>
      <c r="AF500" s="336" t="s">
        <v>964</v>
      </c>
      <c r="AG500" s="231">
        <f t="shared" si="15"/>
        <v>0</v>
      </c>
      <c r="AH500" s="231">
        <v>0</v>
      </c>
      <c r="AI500" s="231"/>
      <c r="AJ500" s="231">
        <v>0</v>
      </c>
      <c r="AK500" s="231">
        <v>0</v>
      </c>
      <c r="AL500" s="231">
        <v>0</v>
      </c>
      <c r="AM500" s="231">
        <v>0</v>
      </c>
      <c r="AN500" s="231">
        <v>0</v>
      </c>
      <c r="AO500" s="231">
        <v>0</v>
      </c>
      <c r="AP500" s="231">
        <v>0</v>
      </c>
      <c r="AQ500" s="231">
        <v>0</v>
      </c>
      <c r="AR500" s="231">
        <v>0</v>
      </c>
      <c r="AS500" s="231">
        <v>0</v>
      </c>
      <c r="AT500" s="231">
        <v>0</v>
      </c>
      <c r="AU500" s="231">
        <v>0</v>
      </c>
      <c r="AV500" s="231">
        <v>0</v>
      </c>
      <c r="AW500" s="231">
        <v>0</v>
      </c>
      <c r="AX500" s="231">
        <v>0</v>
      </c>
    </row>
    <row r="501" spans="2:50" ht="63.75" x14ac:dyDescent="0.2">
      <c r="B501" s="155" t="s">
        <v>816</v>
      </c>
      <c r="C501" s="332" t="s">
        <v>958</v>
      </c>
      <c r="D501" s="162"/>
      <c r="E501" s="75" t="s">
        <v>959</v>
      </c>
      <c r="F501" s="333">
        <v>2017730010025</v>
      </c>
      <c r="G501" s="334" t="s">
        <v>974</v>
      </c>
      <c r="H501" s="335" t="s">
        <v>979</v>
      </c>
      <c r="I501" s="70" t="s">
        <v>980</v>
      </c>
      <c r="J501" s="231">
        <v>1</v>
      </c>
      <c r="K501" s="155" t="s">
        <v>895</v>
      </c>
      <c r="L501" s="231">
        <v>273000</v>
      </c>
      <c r="M501" s="231">
        <v>0</v>
      </c>
      <c r="N501" s="231">
        <v>273000</v>
      </c>
      <c r="O501" s="231">
        <v>0</v>
      </c>
      <c r="P501" s="231">
        <v>0</v>
      </c>
      <c r="Q501" s="231">
        <v>0</v>
      </c>
      <c r="R501" s="231">
        <v>0</v>
      </c>
      <c r="S501" s="231">
        <v>0</v>
      </c>
      <c r="T501" s="231">
        <v>0</v>
      </c>
      <c r="U501" s="231">
        <v>0</v>
      </c>
      <c r="V501" s="231">
        <v>0</v>
      </c>
      <c r="W501" s="231">
        <v>0</v>
      </c>
      <c r="X501" s="231">
        <v>0</v>
      </c>
      <c r="Y501" s="231">
        <v>0</v>
      </c>
      <c r="Z501" s="231">
        <v>0</v>
      </c>
      <c r="AA501" s="231">
        <v>0</v>
      </c>
      <c r="AB501" s="231">
        <v>0</v>
      </c>
      <c r="AC501" s="231">
        <v>0</v>
      </c>
      <c r="AD501" s="336" t="s">
        <v>187</v>
      </c>
      <c r="AE501" s="336" t="s">
        <v>963</v>
      </c>
      <c r="AF501" s="336" t="s">
        <v>964</v>
      </c>
      <c r="AG501" s="231">
        <f t="shared" si="15"/>
        <v>0</v>
      </c>
      <c r="AH501" s="231">
        <v>0</v>
      </c>
      <c r="AI501" s="231"/>
      <c r="AJ501" s="231">
        <v>0</v>
      </c>
      <c r="AK501" s="231">
        <v>0</v>
      </c>
      <c r="AL501" s="231">
        <v>0</v>
      </c>
      <c r="AM501" s="231">
        <v>0</v>
      </c>
      <c r="AN501" s="231">
        <v>0</v>
      </c>
      <c r="AO501" s="231">
        <v>0</v>
      </c>
      <c r="AP501" s="231">
        <v>0</v>
      </c>
      <c r="AQ501" s="231">
        <v>0</v>
      </c>
      <c r="AR501" s="231">
        <v>0</v>
      </c>
      <c r="AS501" s="231">
        <v>0</v>
      </c>
      <c r="AT501" s="231">
        <v>0</v>
      </c>
      <c r="AU501" s="231">
        <v>0</v>
      </c>
      <c r="AV501" s="231">
        <v>0</v>
      </c>
      <c r="AW501" s="231">
        <v>0</v>
      </c>
      <c r="AX501" s="231">
        <v>0</v>
      </c>
    </row>
    <row r="502" spans="2:50" ht="63.75" x14ac:dyDescent="0.2">
      <c r="B502" s="155" t="s">
        <v>816</v>
      </c>
      <c r="C502" s="332" t="s">
        <v>958</v>
      </c>
      <c r="D502" s="162"/>
      <c r="E502" s="75" t="s">
        <v>959</v>
      </c>
      <c r="F502" s="333">
        <v>2017730010025</v>
      </c>
      <c r="G502" s="334" t="s">
        <v>974</v>
      </c>
      <c r="H502" s="335" t="s">
        <v>981</v>
      </c>
      <c r="I502" s="70" t="s">
        <v>982</v>
      </c>
      <c r="J502" s="231">
        <v>1</v>
      </c>
      <c r="K502" s="155" t="s">
        <v>895</v>
      </c>
      <c r="L502" s="231">
        <f>SUM(M502:AF502)</f>
        <v>1345000</v>
      </c>
      <c r="M502" s="231">
        <f>100000+1245000</f>
        <v>1345000</v>
      </c>
      <c r="N502" s="231"/>
      <c r="O502" s="231">
        <v>0</v>
      </c>
      <c r="P502" s="231">
        <v>0</v>
      </c>
      <c r="Q502" s="231">
        <v>0</v>
      </c>
      <c r="R502" s="231">
        <v>0</v>
      </c>
      <c r="S502" s="231">
        <v>0</v>
      </c>
      <c r="T502" s="231">
        <v>0</v>
      </c>
      <c r="U502" s="231">
        <v>0</v>
      </c>
      <c r="V502" s="231">
        <v>0</v>
      </c>
      <c r="W502" s="231">
        <v>0</v>
      </c>
      <c r="X502" s="231">
        <v>0</v>
      </c>
      <c r="Y502" s="231">
        <v>0</v>
      </c>
      <c r="Z502" s="231">
        <v>0</v>
      </c>
      <c r="AA502" s="231">
        <v>0</v>
      </c>
      <c r="AB502" s="231">
        <v>0</v>
      </c>
      <c r="AC502" s="231">
        <v>0</v>
      </c>
      <c r="AD502" s="336" t="s">
        <v>187</v>
      </c>
      <c r="AE502" s="336" t="s">
        <v>963</v>
      </c>
      <c r="AF502" s="336" t="s">
        <v>964</v>
      </c>
      <c r="AG502" s="231">
        <f t="shared" si="15"/>
        <v>0</v>
      </c>
      <c r="AH502" s="231">
        <v>0</v>
      </c>
      <c r="AI502" s="231"/>
      <c r="AJ502" s="231">
        <v>0</v>
      </c>
      <c r="AK502" s="231">
        <v>0</v>
      </c>
      <c r="AL502" s="231">
        <v>0</v>
      </c>
      <c r="AM502" s="231">
        <v>0</v>
      </c>
      <c r="AN502" s="231">
        <v>0</v>
      </c>
      <c r="AO502" s="231">
        <v>0</v>
      </c>
      <c r="AP502" s="231">
        <v>0</v>
      </c>
      <c r="AQ502" s="231">
        <v>0</v>
      </c>
      <c r="AR502" s="231">
        <v>0</v>
      </c>
      <c r="AS502" s="231">
        <v>0</v>
      </c>
      <c r="AT502" s="231">
        <v>0</v>
      </c>
      <c r="AU502" s="231">
        <v>0</v>
      </c>
      <c r="AV502" s="231">
        <v>0</v>
      </c>
      <c r="AW502" s="231">
        <v>0</v>
      </c>
      <c r="AX502" s="231">
        <v>0</v>
      </c>
    </row>
    <row r="503" spans="2:50" ht="63.75" x14ac:dyDescent="0.2">
      <c r="B503" s="155" t="s">
        <v>816</v>
      </c>
      <c r="C503" s="332" t="s">
        <v>958</v>
      </c>
      <c r="D503" s="162"/>
      <c r="E503" s="75" t="s">
        <v>959</v>
      </c>
      <c r="F503" s="333">
        <v>2017730010025</v>
      </c>
      <c r="G503" s="334" t="s">
        <v>974</v>
      </c>
      <c r="H503" s="335" t="s">
        <v>983</v>
      </c>
      <c r="I503" s="70" t="s">
        <v>984</v>
      </c>
      <c r="J503" s="231">
        <v>1</v>
      </c>
      <c r="K503" s="155" t="s">
        <v>895</v>
      </c>
      <c r="L503" s="231">
        <f>SUM(M503:AF503)</f>
        <v>300100</v>
      </c>
      <c r="M503" s="231">
        <v>0</v>
      </c>
      <c r="N503" s="231">
        <f>100100+200000</f>
        <v>300100</v>
      </c>
      <c r="O503" s="231">
        <v>0</v>
      </c>
      <c r="P503" s="231">
        <v>0</v>
      </c>
      <c r="Q503" s="231">
        <v>0</v>
      </c>
      <c r="R503" s="231">
        <v>0</v>
      </c>
      <c r="S503" s="231">
        <v>0</v>
      </c>
      <c r="T503" s="231">
        <v>0</v>
      </c>
      <c r="U503" s="231">
        <v>0</v>
      </c>
      <c r="V503" s="231">
        <v>0</v>
      </c>
      <c r="W503" s="231">
        <v>0</v>
      </c>
      <c r="X503" s="231">
        <v>0</v>
      </c>
      <c r="Y503" s="231">
        <v>0</v>
      </c>
      <c r="Z503" s="231">
        <v>0</v>
      </c>
      <c r="AA503" s="231">
        <v>0</v>
      </c>
      <c r="AB503" s="231">
        <v>0</v>
      </c>
      <c r="AC503" s="231">
        <v>0</v>
      </c>
      <c r="AD503" s="336" t="s">
        <v>187</v>
      </c>
      <c r="AE503" s="336" t="s">
        <v>963</v>
      </c>
      <c r="AF503" s="336" t="s">
        <v>964</v>
      </c>
      <c r="AG503" s="231">
        <f t="shared" si="15"/>
        <v>285569</v>
      </c>
      <c r="AH503" s="231">
        <v>285569</v>
      </c>
      <c r="AI503" s="231"/>
      <c r="AJ503" s="231">
        <v>0</v>
      </c>
      <c r="AK503" s="231">
        <v>0</v>
      </c>
      <c r="AL503" s="231">
        <v>0</v>
      </c>
      <c r="AM503" s="231">
        <v>0</v>
      </c>
      <c r="AN503" s="231">
        <v>0</v>
      </c>
      <c r="AO503" s="231">
        <v>0</v>
      </c>
      <c r="AP503" s="231">
        <v>0</v>
      </c>
      <c r="AQ503" s="231">
        <v>0</v>
      </c>
      <c r="AR503" s="231">
        <v>0</v>
      </c>
      <c r="AS503" s="231">
        <v>0</v>
      </c>
      <c r="AT503" s="231">
        <v>0</v>
      </c>
      <c r="AU503" s="231">
        <v>0</v>
      </c>
      <c r="AV503" s="231">
        <v>0</v>
      </c>
      <c r="AW503" s="231">
        <v>0</v>
      </c>
      <c r="AX503" s="231">
        <v>0</v>
      </c>
    </row>
    <row r="504" spans="2:50" ht="63.75" x14ac:dyDescent="0.2">
      <c r="B504" s="155" t="s">
        <v>816</v>
      </c>
      <c r="C504" s="332" t="s">
        <v>958</v>
      </c>
      <c r="D504" s="162"/>
      <c r="E504" s="75" t="s">
        <v>959</v>
      </c>
      <c r="F504" s="333">
        <v>2017730010025</v>
      </c>
      <c r="G504" s="334" t="s">
        <v>974</v>
      </c>
      <c r="H504" s="335" t="s">
        <v>985</v>
      </c>
      <c r="I504" s="70" t="s">
        <v>986</v>
      </c>
      <c r="J504" s="231">
        <v>1</v>
      </c>
      <c r="K504" s="155" t="s">
        <v>895</v>
      </c>
      <c r="L504" s="231">
        <f t="shared" si="14"/>
        <v>79200</v>
      </c>
      <c r="M504" s="231">
        <v>0</v>
      </c>
      <c r="N504" s="231">
        <v>79200</v>
      </c>
      <c r="O504" s="231">
        <v>0</v>
      </c>
      <c r="P504" s="231">
        <v>0</v>
      </c>
      <c r="Q504" s="231">
        <v>0</v>
      </c>
      <c r="R504" s="231">
        <v>0</v>
      </c>
      <c r="S504" s="231">
        <v>0</v>
      </c>
      <c r="T504" s="231">
        <v>0</v>
      </c>
      <c r="U504" s="231">
        <v>0</v>
      </c>
      <c r="V504" s="231">
        <v>0</v>
      </c>
      <c r="W504" s="231">
        <v>0</v>
      </c>
      <c r="X504" s="231">
        <v>0</v>
      </c>
      <c r="Y504" s="231">
        <v>0</v>
      </c>
      <c r="Z504" s="231">
        <v>0</v>
      </c>
      <c r="AA504" s="231">
        <v>0</v>
      </c>
      <c r="AB504" s="231">
        <v>0</v>
      </c>
      <c r="AC504" s="231">
        <v>0</v>
      </c>
      <c r="AD504" s="336" t="s">
        <v>187</v>
      </c>
      <c r="AE504" s="336" t="s">
        <v>963</v>
      </c>
      <c r="AF504" s="336" t="s">
        <v>964</v>
      </c>
      <c r="AG504" s="231">
        <f t="shared" si="15"/>
        <v>0</v>
      </c>
      <c r="AH504" s="231">
        <v>0</v>
      </c>
      <c r="AI504" s="231"/>
      <c r="AJ504" s="231">
        <v>0</v>
      </c>
      <c r="AK504" s="231">
        <v>0</v>
      </c>
      <c r="AL504" s="231">
        <v>0</v>
      </c>
      <c r="AM504" s="231">
        <v>0</v>
      </c>
      <c r="AN504" s="231">
        <v>0</v>
      </c>
      <c r="AO504" s="231">
        <v>0</v>
      </c>
      <c r="AP504" s="231">
        <v>0</v>
      </c>
      <c r="AQ504" s="231">
        <v>0</v>
      </c>
      <c r="AR504" s="231">
        <v>0</v>
      </c>
      <c r="AS504" s="231">
        <v>0</v>
      </c>
      <c r="AT504" s="231">
        <v>0</v>
      </c>
      <c r="AU504" s="231">
        <v>0</v>
      </c>
      <c r="AV504" s="231">
        <v>0</v>
      </c>
      <c r="AW504" s="231">
        <v>0</v>
      </c>
      <c r="AX504" s="231">
        <v>0</v>
      </c>
    </row>
    <row r="505" spans="2:50" ht="63.75" x14ac:dyDescent="0.2">
      <c r="B505" s="155" t="s">
        <v>816</v>
      </c>
      <c r="C505" s="332" t="s">
        <v>958</v>
      </c>
      <c r="D505" s="162"/>
      <c r="E505" s="75" t="s">
        <v>959</v>
      </c>
      <c r="F505" s="333">
        <v>2017730010025</v>
      </c>
      <c r="G505" s="334" t="s">
        <v>974</v>
      </c>
      <c r="H505" s="335" t="s">
        <v>987</v>
      </c>
      <c r="I505" s="70" t="s">
        <v>988</v>
      </c>
      <c r="J505" s="231">
        <v>1</v>
      </c>
      <c r="K505" s="155" t="s">
        <v>895</v>
      </c>
      <c r="L505" s="231">
        <f t="shared" si="14"/>
        <v>63800</v>
      </c>
      <c r="M505" s="231">
        <v>0</v>
      </c>
      <c r="N505" s="231">
        <v>63800</v>
      </c>
      <c r="O505" s="231">
        <v>0</v>
      </c>
      <c r="P505" s="231">
        <v>0</v>
      </c>
      <c r="Q505" s="231">
        <v>0</v>
      </c>
      <c r="R505" s="231">
        <v>0</v>
      </c>
      <c r="S505" s="231">
        <v>0</v>
      </c>
      <c r="T505" s="231">
        <v>0</v>
      </c>
      <c r="U505" s="231">
        <v>0</v>
      </c>
      <c r="V505" s="231">
        <v>0</v>
      </c>
      <c r="W505" s="231">
        <v>0</v>
      </c>
      <c r="X505" s="231">
        <v>0</v>
      </c>
      <c r="Y505" s="231">
        <v>0</v>
      </c>
      <c r="Z505" s="231">
        <v>0</v>
      </c>
      <c r="AA505" s="231">
        <v>0</v>
      </c>
      <c r="AB505" s="231">
        <v>0</v>
      </c>
      <c r="AC505" s="231">
        <v>0</v>
      </c>
      <c r="AD505" s="336" t="s">
        <v>187</v>
      </c>
      <c r="AE505" s="336" t="s">
        <v>963</v>
      </c>
      <c r="AF505" s="336" t="s">
        <v>964</v>
      </c>
      <c r="AG505" s="231">
        <f t="shared" si="15"/>
        <v>0</v>
      </c>
      <c r="AH505" s="231">
        <v>0</v>
      </c>
      <c r="AI505" s="231"/>
      <c r="AJ505" s="231">
        <v>0</v>
      </c>
      <c r="AK505" s="231">
        <v>0</v>
      </c>
      <c r="AL505" s="231">
        <v>0</v>
      </c>
      <c r="AM505" s="231">
        <v>0</v>
      </c>
      <c r="AN505" s="231">
        <v>0</v>
      </c>
      <c r="AO505" s="231">
        <v>0</v>
      </c>
      <c r="AP505" s="231">
        <v>0</v>
      </c>
      <c r="AQ505" s="231">
        <v>0</v>
      </c>
      <c r="AR505" s="231">
        <v>0</v>
      </c>
      <c r="AS505" s="231">
        <v>0</v>
      </c>
      <c r="AT505" s="231">
        <v>0</v>
      </c>
      <c r="AU505" s="231">
        <v>0</v>
      </c>
      <c r="AV505" s="231">
        <v>0</v>
      </c>
      <c r="AW505" s="231">
        <v>0</v>
      </c>
      <c r="AX505" s="231">
        <v>0</v>
      </c>
    </row>
    <row r="506" spans="2:50" ht="63.75" x14ac:dyDescent="0.2">
      <c r="B506" s="155" t="s">
        <v>816</v>
      </c>
      <c r="C506" s="332" t="s">
        <v>958</v>
      </c>
      <c r="D506" s="162"/>
      <c r="E506" s="75" t="s">
        <v>959</v>
      </c>
      <c r="F506" s="333">
        <v>2017730010025</v>
      </c>
      <c r="G506" s="334" t="s">
        <v>974</v>
      </c>
      <c r="H506" s="335" t="s">
        <v>989</v>
      </c>
      <c r="I506" s="70" t="s">
        <v>990</v>
      </c>
      <c r="J506" s="231">
        <v>1</v>
      </c>
      <c r="K506" s="155" t="s">
        <v>895</v>
      </c>
      <c r="L506" s="231">
        <f t="shared" si="14"/>
        <v>93500</v>
      </c>
      <c r="M506" s="231">
        <v>0</v>
      </c>
      <c r="N506" s="231">
        <v>93500</v>
      </c>
      <c r="O506" s="231">
        <v>0</v>
      </c>
      <c r="P506" s="231">
        <v>0</v>
      </c>
      <c r="Q506" s="231">
        <v>0</v>
      </c>
      <c r="R506" s="231">
        <v>0</v>
      </c>
      <c r="S506" s="231">
        <v>0</v>
      </c>
      <c r="T506" s="231">
        <v>0</v>
      </c>
      <c r="U506" s="231">
        <v>0</v>
      </c>
      <c r="V506" s="231">
        <v>0</v>
      </c>
      <c r="W506" s="231">
        <v>0</v>
      </c>
      <c r="X506" s="231">
        <v>0</v>
      </c>
      <c r="Y506" s="231">
        <v>0</v>
      </c>
      <c r="Z506" s="231">
        <v>0</v>
      </c>
      <c r="AA506" s="231">
        <v>0</v>
      </c>
      <c r="AB506" s="231">
        <v>0</v>
      </c>
      <c r="AC506" s="231">
        <v>0</v>
      </c>
      <c r="AD506" s="336" t="s">
        <v>187</v>
      </c>
      <c r="AE506" s="336" t="s">
        <v>963</v>
      </c>
      <c r="AF506" s="336" t="s">
        <v>964</v>
      </c>
      <c r="AG506" s="231">
        <f t="shared" si="15"/>
        <v>0</v>
      </c>
      <c r="AH506" s="231">
        <v>0</v>
      </c>
      <c r="AI506" s="231"/>
      <c r="AJ506" s="231">
        <v>0</v>
      </c>
      <c r="AK506" s="231">
        <v>0</v>
      </c>
      <c r="AL506" s="231">
        <v>0</v>
      </c>
      <c r="AM506" s="231">
        <v>0</v>
      </c>
      <c r="AN506" s="231">
        <v>0</v>
      </c>
      <c r="AO506" s="231">
        <v>0</v>
      </c>
      <c r="AP506" s="231">
        <v>0</v>
      </c>
      <c r="AQ506" s="231">
        <v>0</v>
      </c>
      <c r="AR506" s="231">
        <v>0</v>
      </c>
      <c r="AS506" s="231">
        <v>0</v>
      </c>
      <c r="AT506" s="231">
        <v>0</v>
      </c>
      <c r="AU506" s="231">
        <v>0</v>
      </c>
      <c r="AV506" s="231">
        <v>0</v>
      </c>
      <c r="AW506" s="231">
        <v>0</v>
      </c>
      <c r="AX506" s="231">
        <v>0</v>
      </c>
    </row>
    <row r="507" spans="2:50" ht="63.75" x14ac:dyDescent="0.2">
      <c r="B507" s="155" t="s">
        <v>816</v>
      </c>
      <c r="C507" s="332" t="s">
        <v>958</v>
      </c>
      <c r="D507" s="162"/>
      <c r="E507" s="75" t="s">
        <v>959</v>
      </c>
      <c r="F507" s="333">
        <v>2017730010025</v>
      </c>
      <c r="G507" s="334" t="s">
        <v>974</v>
      </c>
      <c r="H507" s="335" t="s">
        <v>991</v>
      </c>
      <c r="I507" s="70" t="s">
        <v>992</v>
      </c>
      <c r="J507" s="231">
        <v>2</v>
      </c>
      <c r="K507" s="155" t="s">
        <v>895</v>
      </c>
      <c r="L507" s="231">
        <f t="shared" si="14"/>
        <v>297300</v>
      </c>
      <c r="M507" s="231">
        <v>0</v>
      </c>
      <c r="N507" s="231">
        <v>297300</v>
      </c>
      <c r="O507" s="231">
        <v>0</v>
      </c>
      <c r="P507" s="231">
        <v>0</v>
      </c>
      <c r="Q507" s="231">
        <v>0</v>
      </c>
      <c r="R507" s="231">
        <v>0</v>
      </c>
      <c r="S507" s="231">
        <v>0</v>
      </c>
      <c r="T507" s="231">
        <v>0</v>
      </c>
      <c r="U507" s="231">
        <v>0</v>
      </c>
      <c r="V507" s="231">
        <v>0</v>
      </c>
      <c r="W507" s="231">
        <v>0</v>
      </c>
      <c r="X507" s="231">
        <v>0</v>
      </c>
      <c r="Y507" s="231">
        <v>0</v>
      </c>
      <c r="Z507" s="231">
        <v>0</v>
      </c>
      <c r="AA507" s="231">
        <v>0</v>
      </c>
      <c r="AB507" s="231">
        <v>0</v>
      </c>
      <c r="AC507" s="231">
        <v>0</v>
      </c>
      <c r="AD507" s="336" t="s">
        <v>187</v>
      </c>
      <c r="AE507" s="336" t="s">
        <v>963</v>
      </c>
      <c r="AF507" s="336" t="s">
        <v>964</v>
      </c>
      <c r="AG507" s="231">
        <f t="shared" si="15"/>
        <v>0</v>
      </c>
      <c r="AH507" s="231">
        <v>0</v>
      </c>
      <c r="AI507" s="231"/>
      <c r="AJ507" s="231">
        <v>0</v>
      </c>
      <c r="AK507" s="231">
        <v>0</v>
      </c>
      <c r="AL507" s="231">
        <v>0</v>
      </c>
      <c r="AM507" s="231">
        <v>0</v>
      </c>
      <c r="AN507" s="231">
        <v>0</v>
      </c>
      <c r="AO507" s="231">
        <v>0</v>
      </c>
      <c r="AP507" s="231">
        <v>0</v>
      </c>
      <c r="AQ507" s="231">
        <v>0</v>
      </c>
      <c r="AR507" s="231">
        <v>0</v>
      </c>
      <c r="AS507" s="231">
        <v>0</v>
      </c>
      <c r="AT507" s="231">
        <v>0</v>
      </c>
      <c r="AU507" s="231">
        <v>0</v>
      </c>
      <c r="AV507" s="231">
        <v>0</v>
      </c>
      <c r="AW507" s="231">
        <v>0</v>
      </c>
      <c r="AX507" s="231">
        <v>0</v>
      </c>
    </row>
    <row r="508" spans="2:50" ht="63.75" x14ac:dyDescent="0.2">
      <c r="B508" s="155" t="s">
        <v>816</v>
      </c>
      <c r="C508" s="332" t="s">
        <v>958</v>
      </c>
      <c r="D508" s="162"/>
      <c r="E508" s="75" t="s">
        <v>959</v>
      </c>
      <c r="F508" s="333">
        <v>2017730010025</v>
      </c>
      <c r="G508" s="334" t="s">
        <v>974</v>
      </c>
      <c r="H508" s="335" t="s">
        <v>993</v>
      </c>
      <c r="I508" s="70" t="s">
        <v>994</v>
      </c>
      <c r="J508" s="231">
        <v>3</v>
      </c>
      <c r="K508" s="155" t="s">
        <v>895</v>
      </c>
      <c r="L508" s="231">
        <f t="shared" si="14"/>
        <v>81400</v>
      </c>
      <c r="M508" s="231">
        <v>0</v>
      </c>
      <c r="N508" s="231">
        <v>81400</v>
      </c>
      <c r="O508" s="231">
        <v>0</v>
      </c>
      <c r="P508" s="231">
        <v>0</v>
      </c>
      <c r="Q508" s="231">
        <v>0</v>
      </c>
      <c r="R508" s="231">
        <v>0</v>
      </c>
      <c r="S508" s="231">
        <v>0</v>
      </c>
      <c r="T508" s="231">
        <v>0</v>
      </c>
      <c r="U508" s="231">
        <v>0</v>
      </c>
      <c r="V508" s="231">
        <v>0</v>
      </c>
      <c r="W508" s="231">
        <v>0</v>
      </c>
      <c r="X508" s="231">
        <v>0</v>
      </c>
      <c r="Y508" s="231">
        <v>0</v>
      </c>
      <c r="Z508" s="231">
        <v>0</v>
      </c>
      <c r="AA508" s="231">
        <v>0</v>
      </c>
      <c r="AB508" s="231">
        <v>0</v>
      </c>
      <c r="AC508" s="231">
        <v>0</v>
      </c>
      <c r="AD508" s="336" t="s">
        <v>187</v>
      </c>
      <c r="AE508" s="336" t="s">
        <v>963</v>
      </c>
      <c r="AF508" s="336" t="s">
        <v>964</v>
      </c>
      <c r="AG508" s="231">
        <f t="shared" si="15"/>
        <v>0</v>
      </c>
      <c r="AH508" s="231">
        <v>0</v>
      </c>
      <c r="AI508" s="231"/>
      <c r="AJ508" s="231">
        <v>0</v>
      </c>
      <c r="AK508" s="231">
        <v>0</v>
      </c>
      <c r="AL508" s="231">
        <v>0</v>
      </c>
      <c r="AM508" s="231">
        <v>0</v>
      </c>
      <c r="AN508" s="231">
        <v>0</v>
      </c>
      <c r="AO508" s="231">
        <v>0</v>
      </c>
      <c r="AP508" s="231">
        <v>0</v>
      </c>
      <c r="AQ508" s="231">
        <v>0</v>
      </c>
      <c r="AR508" s="231">
        <v>0</v>
      </c>
      <c r="AS508" s="231">
        <v>0</v>
      </c>
      <c r="AT508" s="231">
        <v>0</v>
      </c>
      <c r="AU508" s="231">
        <v>0</v>
      </c>
      <c r="AV508" s="231">
        <v>0</v>
      </c>
      <c r="AW508" s="231">
        <v>0</v>
      </c>
      <c r="AX508" s="231">
        <v>0</v>
      </c>
    </row>
    <row r="509" spans="2:50" ht="63.75" x14ac:dyDescent="0.2">
      <c r="B509" s="155" t="s">
        <v>816</v>
      </c>
      <c r="C509" s="332" t="s">
        <v>958</v>
      </c>
      <c r="D509" s="162"/>
      <c r="E509" s="75" t="s">
        <v>959</v>
      </c>
      <c r="F509" s="333">
        <v>2017730010025</v>
      </c>
      <c r="G509" s="334" t="s">
        <v>974</v>
      </c>
      <c r="H509" s="335" t="s">
        <v>995</v>
      </c>
      <c r="I509" s="70" t="s">
        <v>996</v>
      </c>
      <c r="J509" s="231">
        <v>1</v>
      </c>
      <c r="K509" s="155" t="s">
        <v>895</v>
      </c>
      <c r="L509" s="231">
        <f t="shared" si="14"/>
        <v>108900</v>
      </c>
      <c r="M509" s="231">
        <v>0</v>
      </c>
      <c r="N509" s="231">
        <v>108900</v>
      </c>
      <c r="O509" s="231">
        <v>0</v>
      </c>
      <c r="P509" s="231">
        <v>0</v>
      </c>
      <c r="Q509" s="231">
        <v>0</v>
      </c>
      <c r="R509" s="231">
        <v>0</v>
      </c>
      <c r="S509" s="231">
        <v>0</v>
      </c>
      <c r="T509" s="231">
        <v>0</v>
      </c>
      <c r="U509" s="231">
        <v>0</v>
      </c>
      <c r="V509" s="231">
        <v>0</v>
      </c>
      <c r="W509" s="231">
        <v>0</v>
      </c>
      <c r="X509" s="231">
        <v>0</v>
      </c>
      <c r="Y509" s="231">
        <v>0</v>
      </c>
      <c r="Z509" s="231">
        <v>0</v>
      </c>
      <c r="AA509" s="231">
        <v>0</v>
      </c>
      <c r="AB509" s="231">
        <v>0</v>
      </c>
      <c r="AC509" s="231">
        <v>0</v>
      </c>
      <c r="AD509" s="336" t="s">
        <v>187</v>
      </c>
      <c r="AE509" s="336" t="s">
        <v>963</v>
      </c>
      <c r="AF509" s="336" t="s">
        <v>964</v>
      </c>
      <c r="AG509" s="231">
        <f t="shared" si="15"/>
        <v>0</v>
      </c>
      <c r="AH509" s="231">
        <v>0</v>
      </c>
      <c r="AI509" s="231"/>
      <c r="AJ509" s="231">
        <v>0</v>
      </c>
      <c r="AK509" s="231">
        <v>0</v>
      </c>
      <c r="AL509" s="231">
        <v>0</v>
      </c>
      <c r="AM509" s="231">
        <v>0</v>
      </c>
      <c r="AN509" s="231">
        <v>0</v>
      </c>
      <c r="AO509" s="231">
        <v>0</v>
      </c>
      <c r="AP509" s="231">
        <v>0</v>
      </c>
      <c r="AQ509" s="231">
        <v>0</v>
      </c>
      <c r="AR509" s="231">
        <v>0</v>
      </c>
      <c r="AS509" s="231">
        <v>0</v>
      </c>
      <c r="AT509" s="231">
        <v>0</v>
      </c>
      <c r="AU509" s="231">
        <v>0</v>
      </c>
      <c r="AV509" s="231">
        <v>0</v>
      </c>
      <c r="AW509" s="231">
        <v>0</v>
      </c>
      <c r="AX509" s="231">
        <v>0</v>
      </c>
    </row>
    <row r="510" spans="2:50" ht="63.75" x14ac:dyDescent="0.2">
      <c r="B510" s="155" t="s">
        <v>816</v>
      </c>
      <c r="C510" s="332" t="s">
        <v>958</v>
      </c>
      <c r="D510" s="162"/>
      <c r="E510" s="75" t="s">
        <v>959</v>
      </c>
      <c r="F510" s="333">
        <v>2017730010025</v>
      </c>
      <c r="G510" s="334" t="s">
        <v>974</v>
      </c>
      <c r="H510" s="335" t="s">
        <v>997</v>
      </c>
      <c r="I510" s="70" t="s">
        <v>998</v>
      </c>
      <c r="J510" s="231">
        <v>1</v>
      </c>
      <c r="K510" s="155" t="s">
        <v>895</v>
      </c>
      <c r="L510" s="231">
        <f t="shared" si="14"/>
        <v>150000</v>
      </c>
      <c r="M510" s="231">
        <v>0</v>
      </c>
      <c r="N510" s="231">
        <v>150000</v>
      </c>
      <c r="O510" s="231">
        <v>0</v>
      </c>
      <c r="P510" s="231">
        <v>0</v>
      </c>
      <c r="Q510" s="231">
        <v>0</v>
      </c>
      <c r="R510" s="231">
        <v>0</v>
      </c>
      <c r="S510" s="231">
        <v>0</v>
      </c>
      <c r="T510" s="231">
        <v>0</v>
      </c>
      <c r="U510" s="231">
        <v>0</v>
      </c>
      <c r="V510" s="231">
        <v>0</v>
      </c>
      <c r="W510" s="231">
        <v>0</v>
      </c>
      <c r="X510" s="231">
        <v>0</v>
      </c>
      <c r="Y510" s="231">
        <v>0</v>
      </c>
      <c r="Z510" s="231">
        <v>0</v>
      </c>
      <c r="AA510" s="231">
        <v>0</v>
      </c>
      <c r="AB510" s="231">
        <v>0</v>
      </c>
      <c r="AC510" s="231">
        <v>0</v>
      </c>
      <c r="AD510" s="336" t="s">
        <v>187</v>
      </c>
      <c r="AE510" s="336" t="s">
        <v>963</v>
      </c>
      <c r="AF510" s="336" t="s">
        <v>964</v>
      </c>
      <c r="AG510" s="231">
        <f t="shared" si="15"/>
        <v>0</v>
      </c>
      <c r="AH510" s="231">
        <v>0</v>
      </c>
      <c r="AI510" s="231"/>
      <c r="AJ510" s="231">
        <v>0</v>
      </c>
      <c r="AK510" s="231">
        <v>0</v>
      </c>
      <c r="AL510" s="231">
        <v>0</v>
      </c>
      <c r="AM510" s="231">
        <v>0</v>
      </c>
      <c r="AN510" s="231">
        <v>0</v>
      </c>
      <c r="AO510" s="231">
        <v>0</v>
      </c>
      <c r="AP510" s="231">
        <v>0</v>
      </c>
      <c r="AQ510" s="231">
        <v>0</v>
      </c>
      <c r="AR510" s="231">
        <v>0</v>
      </c>
      <c r="AS510" s="231">
        <v>0</v>
      </c>
      <c r="AT510" s="231">
        <v>0</v>
      </c>
      <c r="AU510" s="231">
        <v>0</v>
      </c>
      <c r="AV510" s="231">
        <v>0</v>
      </c>
      <c r="AW510" s="231">
        <v>0</v>
      </c>
      <c r="AX510" s="231">
        <v>0</v>
      </c>
    </row>
    <row r="511" spans="2:50" ht="63.75" x14ac:dyDescent="0.2">
      <c r="B511" s="155" t="s">
        <v>816</v>
      </c>
      <c r="C511" s="332" t="s">
        <v>958</v>
      </c>
      <c r="D511" s="162"/>
      <c r="E511" s="75" t="s">
        <v>959</v>
      </c>
      <c r="F511" s="333">
        <v>2017730010025</v>
      </c>
      <c r="G511" s="334" t="s">
        <v>974</v>
      </c>
      <c r="H511" s="335" t="s">
        <v>999</v>
      </c>
      <c r="I511" s="70" t="s">
        <v>1000</v>
      </c>
      <c r="J511" s="231">
        <v>1</v>
      </c>
      <c r="K511" s="155" t="s">
        <v>895</v>
      </c>
      <c r="L511" s="231">
        <f t="shared" si="14"/>
        <v>150000</v>
      </c>
      <c r="M511" s="231">
        <v>0</v>
      </c>
      <c r="N511" s="231">
        <v>150000</v>
      </c>
      <c r="O511" s="231">
        <v>0</v>
      </c>
      <c r="P511" s="231">
        <v>0</v>
      </c>
      <c r="Q511" s="231">
        <v>0</v>
      </c>
      <c r="R511" s="231">
        <v>0</v>
      </c>
      <c r="S511" s="231">
        <v>0</v>
      </c>
      <c r="T511" s="231">
        <v>0</v>
      </c>
      <c r="U511" s="231">
        <v>0</v>
      </c>
      <c r="V511" s="231">
        <v>0</v>
      </c>
      <c r="W511" s="231">
        <v>0</v>
      </c>
      <c r="X511" s="231">
        <v>0</v>
      </c>
      <c r="Y511" s="231">
        <v>0</v>
      </c>
      <c r="Z511" s="231">
        <v>0</v>
      </c>
      <c r="AA511" s="231">
        <v>0</v>
      </c>
      <c r="AB511" s="231">
        <v>0</v>
      </c>
      <c r="AC511" s="231">
        <v>0</v>
      </c>
      <c r="AD511" s="336" t="s">
        <v>187</v>
      </c>
      <c r="AE511" s="336" t="s">
        <v>963</v>
      </c>
      <c r="AF511" s="336" t="s">
        <v>964</v>
      </c>
      <c r="AG511" s="231">
        <f t="shared" si="15"/>
        <v>0</v>
      </c>
      <c r="AH511" s="231">
        <v>0</v>
      </c>
      <c r="AI511" s="231"/>
      <c r="AJ511" s="231">
        <v>0</v>
      </c>
      <c r="AK511" s="231">
        <v>0</v>
      </c>
      <c r="AL511" s="231">
        <v>0</v>
      </c>
      <c r="AM511" s="231">
        <v>0</v>
      </c>
      <c r="AN511" s="231">
        <v>0</v>
      </c>
      <c r="AO511" s="231">
        <v>0</v>
      </c>
      <c r="AP511" s="231">
        <v>0</v>
      </c>
      <c r="AQ511" s="231">
        <v>0</v>
      </c>
      <c r="AR511" s="231">
        <v>0</v>
      </c>
      <c r="AS511" s="231">
        <v>0</v>
      </c>
      <c r="AT511" s="231">
        <v>0</v>
      </c>
      <c r="AU511" s="231">
        <v>0</v>
      </c>
      <c r="AV511" s="231">
        <v>0</v>
      </c>
      <c r="AW511" s="231">
        <v>0</v>
      </c>
      <c r="AX511" s="231">
        <v>0</v>
      </c>
    </row>
    <row r="512" spans="2:50" ht="63.75" x14ac:dyDescent="0.2">
      <c r="B512" s="155" t="s">
        <v>816</v>
      </c>
      <c r="C512" s="332" t="s">
        <v>958</v>
      </c>
      <c r="D512" s="162"/>
      <c r="E512" s="75" t="s">
        <v>959</v>
      </c>
      <c r="F512" s="333">
        <v>2017730010025</v>
      </c>
      <c r="G512" s="334" t="s">
        <v>974</v>
      </c>
      <c r="H512" s="335" t="s">
        <v>989</v>
      </c>
      <c r="I512" s="70" t="s">
        <v>1001</v>
      </c>
      <c r="J512" s="231">
        <v>1</v>
      </c>
      <c r="K512" s="155" t="s">
        <v>895</v>
      </c>
      <c r="L512" s="231">
        <f t="shared" si="14"/>
        <v>462160</v>
      </c>
      <c r="M512" s="231">
        <v>462160</v>
      </c>
      <c r="N512" s="231">
        <v>0</v>
      </c>
      <c r="O512" s="231">
        <v>0</v>
      </c>
      <c r="P512" s="231">
        <v>0</v>
      </c>
      <c r="Q512" s="231">
        <v>0</v>
      </c>
      <c r="R512" s="231">
        <v>0</v>
      </c>
      <c r="S512" s="231">
        <v>0</v>
      </c>
      <c r="T512" s="231">
        <v>0</v>
      </c>
      <c r="U512" s="231">
        <v>0</v>
      </c>
      <c r="V512" s="231">
        <v>0</v>
      </c>
      <c r="W512" s="231">
        <v>0</v>
      </c>
      <c r="X512" s="231">
        <v>0</v>
      </c>
      <c r="Y512" s="231">
        <v>0</v>
      </c>
      <c r="Z512" s="231">
        <v>0</v>
      </c>
      <c r="AA512" s="231">
        <v>0</v>
      </c>
      <c r="AB512" s="231">
        <v>0</v>
      </c>
      <c r="AC512" s="231">
        <v>0</v>
      </c>
      <c r="AD512" s="336" t="s">
        <v>187</v>
      </c>
      <c r="AE512" s="336" t="s">
        <v>963</v>
      </c>
      <c r="AF512" s="336" t="s">
        <v>964</v>
      </c>
      <c r="AG512" s="231">
        <f t="shared" si="15"/>
        <v>74954</v>
      </c>
      <c r="AH512" s="231">
        <v>74954</v>
      </c>
      <c r="AI512" s="231"/>
      <c r="AJ512" s="231">
        <v>0</v>
      </c>
      <c r="AK512" s="231">
        <v>0</v>
      </c>
      <c r="AL512" s="231">
        <v>0</v>
      </c>
      <c r="AM512" s="231">
        <v>0</v>
      </c>
      <c r="AN512" s="231">
        <v>0</v>
      </c>
      <c r="AO512" s="231">
        <v>0</v>
      </c>
      <c r="AP512" s="231">
        <v>0</v>
      </c>
      <c r="AQ512" s="231">
        <v>0</v>
      </c>
      <c r="AR512" s="231">
        <v>0</v>
      </c>
      <c r="AS512" s="231">
        <v>0</v>
      </c>
      <c r="AT512" s="231">
        <v>0</v>
      </c>
      <c r="AU512" s="231">
        <v>0</v>
      </c>
      <c r="AV512" s="231">
        <v>0</v>
      </c>
      <c r="AW512" s="231">
        <v>0</v>
      </c>
      <c r="AX512" s="231">
        <v>0</v>
      </c>
    </row>
    <row r="513" spans="2:50" ht="60" x14ac:dyDescent="0.2">
      <c r="B513" s="155" t="s">
        <v>816</v>
      </c>
      <c r="C513" s="332" t="s">
        <v>958</v>
      </c>
      <c r="D513" s="162"/>
      <c r="E513" s="75" t="s">
        <v>959</v>
      </c>
      <c r="F513" s="333"/>
      <c r="G513" s="334" t="s">
        <v>1002</v>
      </c>
      <c r="H513" s="335"/>
      <c r="I513" s="70"/>
      <c r="J513" s="231"/>
      <c r="K513" s="155"/>
      <c r="L513" s="231">
        <f>+M513</f>
        <v>34472</v>
      </c>
      <c r="M513" s="231">
        <v>34472</v>
      </c>
      <c r="N513" s="231"/>
      <c r="O513" s="231">
        <v>0</v>
      </c>
      <c r="P513" s="231">
        <v>0</v>
      </c>
      <c r="Q513" s="231">
        <v>0</v>
      </c>
      <c r="R513" s="231">
        <v>0</v>
      </c>
      <c r="S513" s="231">
        <v>0</v>
      </c>
      <c r="T513" s="231">
        <v>0</v>
      </c>
      <c r="U513" s="231">
        <v>0</v>
      </c>
      <c r="V513" s="231">
        <v>0</v>
      </c>
      <c r="W513" s="231">
        <v>0</v>
      </c>
      <c r="X513" s="231">
        <v>0</v>
      </c>
      <c r="Y513" s="231">
        <v>0</v>
      </c>
      <c r="Z513" s="231">
        <v>0</v>
      </c>
      <c r="AA513" s="231">
        <v>0</v>
      </c>
      <c r="AB513" s="231">
        <v>0</v>
      </c>
      <c r="AC513" s="231">
        <v>0</v>
      </c>
      <c r="AD513" s="336" t="s">
        <v>187</v>
      </c>
      <c r="AE513" s="336" t="s">
        <v>963</v>
      </c>
      <c r="AF513" s="336" t="s">
        <v>964</v>
      </c>
      <c r="AG513" s="231">
        <f t="shared" si="15"/>
        <v>0</v>
      </c>
      <c r="AH513" s="231">
        <v>0</v>
      </c>
      <c r="AI513" s="231"/>
      <c r="AJ513" s="231">
        <v>0</v>
      </c>
      <c r="AK513" s="231">
        <v>0</v>
      </c>
      <c r="AL513" s="231">
        <v>0</v>
      </c>
      <c r="AM513" s="231">
        <v>0</v>
      </c>
      <c r="AN513" s="231">
        <v>0</v>
      </c>
      <c r="AO513" s="231">
        <v>0</v>
      </c>
      <c r="AP513" s="231">
        <v>0</v>
      </c>
      <c r="AQ513" s="231">
        <v>0</v>
      </c>
      <c r="AR513" s="231">
        <v>0</v>
      </c>
      <c r="AS513" s="231">
        <v>0</v>
      </c>
      <c r="AT513" s="231">
        <v>0</v>
      </c>
      <c r="AU513" s="231">
        <v>0</v>
      </c>
      <c r="AV513" s="231">
        <v>0</v>
      </c>
      <c r="AW513" s="231">
        <v>0</v>
      </c>
      <c r="AX513" s="231">
        <v>0</v>
      </c>
    </row>
    <row r="514" spans="2:50" ht="127.5" x14ac:dyDescent="0.2">
      <c r="B514" s="155" t="s">
        <v>816</v>
      </c>
      <c r="C514" s="332" t="s">
        <v>958</v>
      </c>
      <c r="D514" s="162"/>
      <c r="E514" s="75" t="s">
        <v>905</v>
      </c>
      <c r="F514" s="333">
        <v>2017730010022</v>
      </c>
      <c r="G514" s="334" t="s">
        <v>1003</v>
      </c>
      <c r="H514" s="335" t="s">
        <v>1004</v>
      </c>
      <c r="I514" s="70" t="s">
        <v>1005</v>
      </c>
      <c r="J514" s="231">
        <v>3</v>
      </c>
      <c r="K514" s="155" t="s">
        <v>1006</v>
      </c>
      <c r="L514" s="231">
        <f t="shared" si="14"/>
        <v>261600</v>
      </c>
      <c r="M514" s="231">
        <v>0</v>
      </c>
      <c r="N514" s="231">
        <v>261600</v>
      </c>
      <c r="O514" s="231">
        <v>0</v>
      </c>
      <c r="P514" s="231">
        <v>0</v>
      </c>
      <c r="Q514" s="231">
        <v>0</v>
      </c>
      <c r="R514" s="231">
        <v>0</v>
      </c>
      <c r="S514" s="231">
        <v>0</v>
      </c>
      <c r="T514" s="231">
        <v>0</v>
      </c>
      <c r="U514" s="231">
        <v>0</v>
      </c>
      <c r="V514" s="231">
        <v>0</v>
      </c>
      <c r="W514" s="231">
        <v>0</v>
      </c>
      <c r="X514" s="231">
        <v>0</v>
      </c>
      <c r="Y514" s="231">
        <v>0</v>
      </c>
      <c r="Z514" s="231">
        <v>0</v>
      </c>
      <c r="AA514" s="231">
        <v>0</v>
      </c>
      <c r="AB514" s="231">
        <v>0</v>
      </c>
      <c r="AC514" s="231">
        <v>0</v>
      </c>
      <c r="AD514" s="336" t="s">
        <v>187</v>
      </c>
      <c r="AE514" s="336" t="s">
        <v>963</v>
      </c>
      <c r="AF514" s="336" t="s">
        <v>964</v>
      </c>
      <c r="AG514" s="231">
        <f t="shared" si="15"/>
        <v>219200</v>
      </c>
      <c r="AH514" s="231">
        <v>0</v>
      </c>
      <c r="AI514" s="231">
        <v>219200</v>
      </c>
      <c r="AJ514" s="231">
        <v>0</v>
      </c>
      <c r="AK514" s="231">
        <v>0</v>
      </c>
      <c r="AL514" s="231">
        <v>0</v>
      </c>
      <c r="AM514" s="231">
        <v>0</v>
      </c>
      <c r="AN514" s="231">
        <v>0</v>
      </c>
      <c r="AO514" s="231">
        <v>0</v>
      </c>
      <c r="AP514" s="231">
        <v>0</v>
      </c>
      <c r="AQ514" s="231">
        <v>0</v>
      </c>
      <c r="AR514" s="231">
        <v>0</v>
      </c>
      <c r="AS514" s="231">
        <v>0</v>
      </c>
      <c r="AT514" s="231">
        <v>0</v>
      </c>
      <c r="AU514" s="231">
        <v>0</v>
      </c>
      <c r="AV514" s="231">
        <v>0</v>
      </c>
      <c r="AW514" s="231">
        <v>0</v>
      </c>
      <c r="AX514" s="231">
        <v>0</v>
      </c>
    </row>
    <row r="515" spans="2:50" ht="127.5" x14ac:dyDescent="0.2">
      <c r="B515" s="155" t="s">
        <v>816</v>
      </c>
      <c r="C515" s="332" t="s">
        <v>958</v>
      </c>
      <c r="D515" s="162"/>
      <c r="E515" s="75" t="s">
        <v>905</v>
      </c>
      <c r="F515" s="333">
        <v>2017730010022</v>
      </c>
      <c r="G515" s="334" t="s">
        <v>1007</v>
      </c>
      <c r="H515" s="335" t="s">
        <v>1008</v>
      </c>
      <c r="I515" s="70" t="s">
        <v>1009</v>
      </c>
      <c r="J515" s="231">
        <v>1</v>
      </c>
      <c r="K515" s="155" t="s">
        <v>895</v>
      </c>
      <c r="L515" s="231">
        <f t="shared" si="14"/>
        <v>60000</v>
      </c>
      <c r="M515" s="231">
        <v>0</v>
      </c>
      <c r="N515" s="231">
        <v>60000</v>
      </c>
      <c r="O515" s="231">
        <v>0</v>
      </c>
      <c r="P515" s="231">
        <v>0</v>
      </c>
      <c r="Q515" s="231">
        <v>0</v>
      </c>
      <c r="R515" s="231">
        <v>0</v>
      </c>
      <c r="S515" s="231">
        <v>0</v>
      </c>
      <c r="T515" s="231">
        <v>0</v>
      </c>
      <c r="U515" s="231">
        <v>0</v>
      </c>
      <c r="V515" s="231">
        <v>0</v>
      </c>
      <c r="W515" s="231">
        <v>0</v>
      </c>
      <c r="X515" s="231">
        <v>0</v>
      </c>
      <c r="Y515" s="231">
        <v>0</v>
      </c>
      <c r="Z515" s="231">
        <v>0</v>
      </c>
      <c r="AA515" s="231">
        <v>0</v>
      </c>
      <c r="AB515" s="231">
        <v>0</v>
      </c>
      <c r="AC515" s="231">
        <v>0</v>
      </c>
      <c r="AD515" s="336" t="s">
        <v>187</v>
      </c>
      <c r="AE515" s="336" t="s">
        <v>963</v>
      </c>
      <c r="AF515" s="336" t="s">
        <v>964</v>
      </c>
      <c r="AG515" s="231">
        <f t="shared" si="15"/>
        <v>0</v>
      </c>
      <c r="AH515" s="231">
        <v>0</v>
      </c>
      <c r="AI515" s="231"/>
      <c r="AJ515" s="231">
        <v>0</v>
      </c>
      <c r="AK515" s="231">
        <v>0</v>
      </c>
      <c r="AL515" s="231">
        <v>0</v>
      </c>
      <c r="AM515" s="231">
        <v>0</v>
      </c>
      <c r="AN515" s="231">
        <v>0</v>
      </c>
      <c r="AO515" s="231">
        <v>0</v>
      </c>
      <c r="AP515" s="231">
        <v>0</v>
      </c>
      <c r="AQ515" s="231">
        <v>0</v>
      </c>
      <c r="AR515" s="231">
        <v>0</v>
      </c>
      <c r="AS515" s="231">
        <v>0</v>
      </c>
      <c r="AT515" s="231">
        <v>0</v>
      </c>
      <c r="AU515" s="231">
        <v>0</v>
      </c>
      <c r="AV515" s="231">
        <v>0</v>
      </c>
      <c r="AW515" s="231">
        <v>0</v>
      </c>
      <c r="AX515" s="231">
        <v>0</v>
      </c>
    </row>
    <row r="516" spans="2:50" ht="127.5" x14ac:dyDescent="0.2">
      <c r="B516" s="155" t="s">
        <v>816</v>
      </c>
      <c r="C516" s="332" t="s">
        <v>958</v>
      </c>
      <c r="D516" s="162"/>
      <c r="E516" s="75" t="s">
        <v>1010</v>
      </c>
      <c r="F516" s="333">
        <v>2017730010022</v>
      </c>
      <c r="G516" s="334" t="s">
        <v>1007</v>
      </c>
      <c r="H516" s="335" t="s">
        <v>1008</v>
      </c>
      <c r="I516" s="70" t="s">
        <v>1009</v>
      </c>
      <c r="J516" s="231">
        <v>0.95850000000000002</v>
      </c>
      <c r="K516" s="155" t="s">
        <v>895</v>
      </c>
      <c r="L516" s="231">
        <f t="shared" si="14"/>
        <v>30800</v>
      </c>
      <c r="M516" s="231">
        <v>0</v>
      </c>
      <c r="N516" s="231">
        <v>30800</v>
      </c>
      <c r="O516" s="231">
        <v>0</v>
      </c>
      <c r="P516" s="231">
        <v>0</v>
      </c>
      <c r="Q516" s="231">
        <v>0</v>
      </c>
      <c r="R516" s="231">
        <v>0</v>
      </c>
      <c r="S516" s="231">
        <v>0</v>
      </c>
      <c r="T516" s="231">
        <v>0</v>
      </c>
      <c r="U516" s="231">
        <v>0</v>
      </c>
      <c r="V516" s="231">
        <v>0</v>
      </c>
      <c r="W516" s="231">
        <v>0</v>
      </c>
      <c r="X516" s="231">
        <v>0</v>
      </c>
      <c r="Y516" s="231">
        <v>0</v>
      </c>
      <c r="Z516" s="231">
        <v>0</v>
      </c>
      <c r="AA516" s="231">
        <v>0</v>
      </c>
      <c r="AB516" s="231">
        <v>0</v>
      </c>
      <c r="AC516" s="231">
        <v>0</v>
      </c>
      <c r="AD516" s="336" t="s">
        <v>187</v>
      </c>
      <c r="AE516" s="336" t="s">
        <v>963</v>
      </c>
      <c r="AF516" s="336" t="s">
        <v>964</v>
      </c>
      <c r="AG516" s="231">
        <f t="shared" si="15"/>
        <v>0</v>
      </c>
      <c r="AH516" s="231">
        <v>0</v>
      </c>
      <c r="AI516" s="231"/>
      <c r="AJ516" s="231">
        <v>0</v>
      </c>
      <c r="AK516" s="231">
        <v>0</v>
      </c>
      <c r="AL516" s="231">
        <v>0</v>
      </c>
      <c r="AM516" s="231">
        <v>0</v>
      </c>
      <c r="AN516" s="231">
        <v>0</v>
      </c>
      <c r="AO516" s="231">
        <v>0</v>
      </c>
      <c r="AP516" s="231">
        <v>0</v>
      </c>
      <c r="AQ516" s="231">
        <v>0</v>
      </c>
      <c r="AR516" s="231">
        <v>0</v>
      </c>
      <c r="AS516" s="231">
        <v>0</v>
      </c>
      <c r="AT516" s="231">
        <v>0</v>
      </c>
      <c r="AU516" s="231">
        <v>0</v>
      </c>
      <c r="AV516" s="231">
        <v>0</v>
      </c>
      <c r="AW516" s="231">
        <v>0</v>
      </c>
      <c r="AX516" s="231">
        <v>0</v>
      </c>
    </row>
    <row r="517" spans="2:50" ht="60" x14ac:dyDescent="0.2">
      <c r="B517" s="155" t="s">
        <v>816</v>
      </c>
      <c r="C517" s="332" t="s">
        <v>958</v>
      </c>
      <c r="D517" s="162"/>
      <c r="E517" s="75" t="s">
        <v>1011</v>
      </c>
      <c r="F517" s="333"/>
      <c r="G517" s="334" t="s">
        <v>1012</v>
      </c>
      <c r="H517" s="335" t="s">
        <v>1013</v>
      </c>
      <c r="I517" s="70" t="s">
        <v>1014</v>
      </c>
      <c r="J517" s="231"/>
      <c r="K517" s="155" t="s">
        <v>1015</v>
      </c>
      <c r="L517" s="231">
        <f t="shared" si="14"/>
        <v>4598080</v>
      </c>
      <c r="M517" s="231">
        <v>4598080</v>
      </c>
      <c r="N517" s="231"/>
      <c r="O517" s="231">
        <v>0</v>
      </c>
      <c r="P517" s="231">
        <v>0</v>
      </c>
      <c r="Q517" s="231">
        <v>0</v>
      </c>
      <c r="R517" s="231">
        <v>0</v>
      </c>
      <c r="S517" s="231">
        <v>0</v>
      </c>
      <c r="T517" s="231">
        <v>0</v>
      </c>
      <c r="U517" s="231">
        <v>0</v>
      </c>
      <c r="V517" s="231">
        <v>0</v>
      </c>
      <c r="W517" s="231">
        <v>0</v>
      </c>
      <c r="X517" s="231">
        <v>0</v>
      </c>
      <c r="Y517" s="231">
        <v>0</v>
      </c>
      <c r="Z517" s="231">
        <v>0</v>
      </c>
      <c r="AA517" s="231">
        <v>0</v>
      </c>
      <c r="AB517" s="231">
        <v>0</v>
      </c>
      <c r="AC517" s="231">
        <v>0</v>
      </c>
      <c r="AD517" s="336" t="s">
        <v>187</v>
      </c>
      <c r="AE517" s="336" t="s">
        <v>963</v>
      </c>
      <c r="AF517" s="336" t="s">
        <v>964</v>
      </c>
      <c r="AG517" s="231">
        <f t="shared" si="15"/>
        <v>0</v>
      </c>
      <c r="AH517" s="231">
        <v>0</v>
      </c>
      <c r="AI517" s="231"/>
      <c r="AJ517" s="231">
        <v>0</v>
      </c>
      <c r="AK517" s="231">
        <v>0</v>
      </c>
      <c r="AL517" s="231">
        <v>0</v>
      </c>
      <c r="AM517" s="231">
        <v>0</v>
      </c>
      <c r="AN517" s="231">
        <v>0</v>
      </c>
      <c r="AO517" s="231">
        <v>0</v>
      </c>
      <c r="AP517" s="231">
        <v>0</v>
      </c>
      <c r="AQ517" s="231">
        <v>0</v>
      </c>
      <c r="AR517" s="231">
        <v>0</v>
      </c>
      <c r="AS517" s="231">
        <v>0</v>
      </c>
      <c r="AT517" s="231">
        <v>0</v>
      </c>
      <c r="AU517" s="231">
        <v>0</v>
      </c>
      <c r="AV517" s="231">
        <v>0</v>
      </c>
      <c r="AW517" s="231">
        <v>0</v>
      </c>
      <c r="AX517" s="231">
        <v>0</v>
      </c>
    </row>
    <row r="518" spans="2:50" ht="60" x14ac:dyDescent="0.2">
      <c r="B518" s="155" t="s">
        <v>816</v>
      </c>
      <c r="C518" s="332" t="s">
        <v>958</v>
      </c>
      <c r="D518" s="162"/>
      <c r="E518" s="75" t="s">
        <v>1011</v>
      </c>
      <c r="F518" s="333">
        <v>2017730010048</v>
      </c>
      <c r="G518" s="334" t="s">
        <v>1016</v>
      </c>
      <c r="H518" s="335" t="s">
        <v>1013</v>
      </c>
      <c r="I518" s="70" t="s">
        <v>1017</v>
      </c>
      <c r="J518" s="231">
        <v>1</v>
      </c>
      <c r="K518" s="155" t="s">
        <v>1015</v>
      </c>
      <c r="L518" s="231">
        <f t="shared" si="14"/>
        <v>329000</v>
      </c>
      <c r="M518" s="231">
        <v>0</v>
      </c>
      <c r="N518" s="231">
        <v>329000</v>
      </c>
      <c r="O518" s="231">
        <v>0</v>
      </c>
      <c r="P518" s="231">
        <v>0</v>
      </c>
      <c r="Q518" s="231">
        <v>0</v>
      </c>
      <c r="R518" s="231">
        <v>0</v>
      </c>
      <c r="S518" s="231">
        <v>0</v>
      </c>
      <c r="T518" s="231">
        <v>0</v>
      </c>
      <c r="U518" s="231">
        <v>0</v>
      </c>
      <c r="V518" s="231">
        <v>0</v>
      </c>
      <c r="W518" s="231">
        <v>0</v>
      </c>
      <c r="X518" s="231">
        <v>0</v>
      </c>
      <c r="Y518" s="231">
        <v>0</v>
      </c>
      <c r="Z518" s="231">
        <v>0</v>
      </c>
      <c r="AA518" s="231">
        <v>0</v>
      </c>
      <c r="AB518" s="231">
        <v>0</v>
      </c>
      <c r="AC518" s="231">
        <v>0</v>
      </c>
      <c r="AD518" s="336" t="s">
        <v>187</v>
      </c>
      <c r="AE518" s="336" t="s">
        <v>963</v>
      </c>
      <c r="AF518" s="336" t="s">
        <v>964</v>
      </c>
      <c r="AG518" s="231">
        <f t="shared" si="15"/>
        <v>500463</v>
      </c>
      <c r="AH518" s="231">
        <v>0</v>
      </c>
      <c r="AI518" s="231">
        <v>500463</v>
      </c>
      <c r="AJ518" s="231">
        <v>0</v>
      </c>
      <c r="AK518" s="231">
        <v>0</v>
      </c>
      <c r="AL518" s="231">
        <v>0</v>
      </c>
      <c r="AM518" s="231">
        <v>0</v>
      </c>
      <c r="AN518" s="231">
        <v>0</v>
      </c>
      <c r="AO518" s="231">
        <v>0</v>
      </c>
      <c r="AP518" s="231">
        <v>0</v>
      </c>
      <c r="AQ518" s="231">
        <v>0</v>
      </c>
      <c r="AR518" s="231">
        <v>0</v>
      </c>
      <c r="AS518" s="231">
        <v>0</v>
      </c>
      <c r="AT518" s="231">
        <v>0</v>
      </c>
      <c r="AU518" s="231">
        <v>0</v>
      </c>
      <c r="AV518" s="231">
        <v>0</v>
      </c>
      <c r="AW518" s="231">
        <v>0</v>
      </c>
      <c r="AX518" s="231">
        <v>0</v>
      </c>
    </row>
    <row r="519" spans="2:50" ht="60" x14ac:dyDescent="0.2">
      <c r="B519" s="155" t="s">
        <v>816</v>
      </c>
      <c r="C519" s="332" t="s">
        <v>958</v>
      </c>
      <c r="D519" s="162"/>
      <c r="E519" s="75" t="s">
        <v>1011</v>
      </c>
      <c r="F519" s="333">
        <v>2017730010048</v>
      </c>
      <c r="G519" s="334" t="s">
        <v>1016</v>
      </c>
      <c r="H519" s="335" t="s">
        <v>1018</v>
      </c>
      <c r="I519" s="70" t="s">
        <v>1019</v>
      </c>
      <c r="J519" s="231">
        <v>1</v>
      </c>
      <c r="K519" s="155" t="s">
        <v>1015</v>
      </c>
      <c r="L519" s="231">
        <f t="shared" si="14"/>
        <v>80000</v>
      </c>
      <c r="M519" s="231">
        <v>0</v>
      </c>
      <c r="N519" s="231">
        <v>80000</v>
      </c>
      <c r="O519" s="231">
        <v>0</v>
      </c>
      <c r="P519" s="231">
        <v>0</v>
      </c>
      <c r="Q519" s="231">
        <v>0</v>
      </c>
      <c r="R519" s="231">
        <v>0</v>
      </c>
      <c r="S519" s="231">
        <v>0</v>
      </c>
      <c r="T519" s="231">
        <v>0</v>
      </c>
      <c r="U519" s="231">
        <v>0</v>
      </c>
      <c r="V519" s="231">
        <v>0</v>
      </c>
      <c r="W519" s="231">
        <v>0</v>
      </c>
      <c r="X519" s="231">
        <v>0</v>
      </c>
      <c r="Y519" s="231">
        <v>0</v>
      </c>
      <c r="Z519" s="231">
        <v>0</v>
      </c>
      <c r="AA519" s="231">
        <v>0</v>
      </c>
      <c r="AB519" s="231">
        <v>0</v>
      </c>
      <c r="AC519" s="231">
        <v>0</v>
      </c>
      <c r="AD519" s="336" t="s">
        <v>187</v>
      </c>
      <c r="AE519" s="336" t="s">
        <v>963</v>
      </c>
      <c r="AF519" s="336" t="s">
        <v>964</v>
      </c>
      <c r="AG519" s="231">
        <f t="shared" si="15"/>
        <v>0</v>
      </c>
      <c r="AH519" s="231">
        <v>0</v>
      </c>
      <c r="AI519" s="231"/>
      <c r="AJ519" s="231">
        <v>0</v>
      </c>
      <c r="AK519" s="231">
        <v>0</v>
      </c>
      <c r="AL519" s="231">
        <v>0</v>
      </c>
      <c r="AM519" s="231">
        <v>0</v>
      </c>
      <c r="AN519" s="231">
        <v>0</v>
      </c>
      <c r="AO519" s="231">
        <v>0</v>
      </c>
      <c r="AP519" s="231">
        <v>0</v>
      </c>
      <c r="AQ519" s="231">
        <v>0</v>
      </c>
      <c r="AR519" s="231">
        <v>0</v>
      </c>
      <c r="AS519" s="231">
        <v>0</v>
      </c>
      <c r="AT519" s="231">
        <v>0</v>
      </c>
      <c r="AU519" s="231">
        <v>0</v>
      </c>
      <c r="AV519" s="231">
        <v>0</v>
      </c>
      <c r="AW519" s="231">
        <v>0</v>
      </c>
      <c r="AX519" s="231">
        <v>0</v>
      </c>
    </row>
    <row r="520" spans="2:50" ht="60" x14ac:dyDescent="0.2">
      <c r="B520" s="155" t="s">
        <v>816</v>
      </c>
      <c r="C520" s="332" t="s">
        <v>958</v>
      </c>
      <c r="D520" s="162"/>
      <c r="E520" s="75" t="s">
        <v>1011</v>
      </c>
      <c r="F520" s="333">
        <v>2017730010048</v>
      </c>
      <c r="G520" s="334" t="s">
        <v>1016</v>
      </c>
      <c r="H520" s="335" t="s">
        <v>1020</v>
      </c>
      <c r="I520" s="70" t="s">
        <v>1021</v>
      </c>
      <c r="J520" s="231">
        <v>1</v>
      </c>
      <c r="K520" s="155" t="s">
        <v>1015</v>
      </c>
      <c r="L520" s="231">
        <f t="shared" si="14"/>
        <v>174800</v>
      </c>
      <c r="M520" s="231">
        <v>0</v>
      </c>
      <c r="N520" s="231">
        <v>174800</v>
      </c>
      <c r="O520" s="231">
        <v>0</v>
      </c>
      <c r="P520" s="231">
        <v>0</v>
      </c>
      <c r="Q520" s="231">
        <v>0</v>
      </c>
      <c r="R520" s="231">
        <v>0</v>
      </c>
      <c r="S520" s="231">
        <v>0</v>
      </c>
      <c r="T520" s="231">
        <v>0</v>
      </c>
      <c r="U520" s="231">
        <v>0</v>
      </c>
      <c r="V520" s="231">
        <v>0</v>
      </c>
      <c r="W520" s="231">
        <v>0</v>
      </c>
      <c r="X520" s="231">
        <v>0</v>
      </c>
      <c r="Y520" s="231">
        <v>0</v>
      </c>
      <c r="Z520" s="231">
        <v>0</v>
      </c>
      <c r="AA520" s="231">
        <v>0</v>
      </c>
      <c r="AB520" s="231">
        <v>0</v>
      </c>
      <c r="AC520" s="231">
        <v>0</v>
      </c>
      <c r="AD520" s="336" t="s">
        <v>187</v>
      </c>
      <c r="AE520" s="336" t="s">
        <v>963</v>
      </c>
      <c r="AF520" s="336" t="s">
        <v>964</v>
      </c>
      <c r="AG520" s="231">
        <f t="shared" si="15"/>
        <v>0</v>
      </c>
      <c r="AH520" s="231">
        <v>0</v>
      </c>
      <c r="AI520" s="231"/>
      <c r="AJ520" s="231">
        <v>0</v>
      </c>
      <c r="AK520" s="231">
        <v>0</v>
      </c>
      <c r="AL520" s="231">
        <v>0</v>
      </c>
      <c r="AM520" s="231">
        <v>0</v>
      </c>
      <c r="AN520" s="231">
        <v>0</v>
      </c>
      <c r="AO520" s="231">
        <v>0</v>
      </c>
      <c r="AP520" s="231">
        <v>0</v>
      </c>
      <c r="AQ520" s="231">
        <v>0</v>
      </c>
      <c r="AR520" s="231">
        <v>0</v>
      </c>
      <c r="AS520" s="231">
        <v>0</v>
      </c>
      <c r="AT520" s="231">
        <v>0</v>
      </c>
      <c r="AU520" s="231">
        <v>0</v>
      </c>
      <c r="AV520" s="231">
        <v>0</v>
      </c>
      <c r="AW520" s="231">
        <v>0</v>
      </c>
      <c r="AX520" s="231">
        <v>0</v>
      </c>
    </row>
    <row r="521" spans="2:50" ht="60" x14ac:dyDescent="0.2">
      <c r="B521" s="155" t="s">
        <v>816</v>
      </c>
      <c r="C521" s="332" t="s">
        <v>958</v>
      </c>
      <c r="D521" s="162"/>
      <c r="E521" s="75" t="s">
        <v>1011</v>
      </c>
      <c r="F521" s="333">
        <v>2017730010048</v>
      </c>
      <c r="G521" s="334" t="s">
        <v>1016</v>
      </c>
      <c r="H521" s="335" t="s">
        <v>1022</v>
      </c>
      <c r="I521" s="70" t="s">
        <v>1023</v>
      </c>
      <c r="J521" s="231">
        <v>30</v>
      </c>
      <c r="K521" s="155" t="s">
        <v>1015</v>
      </c>
      <c r="L521" s="231">
        <f t="shared" si="14"/>
        <v>42900</v>
      </c>
      <c r="M521" s="231">
        <v>0</v>
      </c>
      <c r="N521" s="231">
        <v>42900</v>
      </c>
      <c r="O521" s="231">
        <v>0</v>
      </c>
      <c r="P521" s="231">
        <v>0</v>
      </c>
      <c r="Q521" s="231">
        <v>0</v>
      </c>
      <c r="R521" s="231">
        <v>0</v>
      </c>
      <c r="S521" s="231">
        <v>0</v>
      </c>
      <c r="T521" s="231">
        <v>0</v>
      </c>
      <c r="U521" s="231">
        <v>0</v>
      </c>
      <c r="V521" s="231">
        <v>0</v>
      </c>
      <c r="W521" s="231">
        <v>0</v>
      </c>
      <c r="X521" s="231">
        <v>0</v>
      </c>
      <c r="Y521" s="231">
        <v>0</v>
      </c>
      <c r="Z521" s="231">
        <v>0</v>
      </c>
      <c r="AA521" s="231">
        <v>0</v>
      </c>
      <c r="AB521" s="231">
        <v>0</v>
      </c>
      <c r="AC521" s="231">
        <v>0</v>
      </c>
      <c r="AD521" s="336" t="s">
        <v>187</v>
      </c>
      <c r="AE521" s="336" t="s">
        <v>963</v>
      </c>
      <c r="AF521" s="336" t="s">
        <v>964</v>
      </c>
      <c r="AG521" s="231">
        <f t="shared" si="15"/>
        <v>0</v>
      </c>
      <c r="AH521" s="231">
        <v>0</v>
      </c>
      <c r="AI521" s="231"/>
      <c r="AJ521" s="231">
        <v>0</v>
      </c>
      <c r="AK521" s="231">
        <v>0</v>
      </c>
      <c r="AL521" s="231">
        <v>0</v>
      </c>
      <c r="AM521" s="231">
        <v>0</v>
      </c>
      <c r="AN521" s="231">
        <v>0</v>
      </c>
      <c r="AO521" s="231">
        <v>0</v>
      </c>
      <c r="AP521" s="231">
        <v>0</v>
      </c>
      <c r="AQ521" s="231">
        <v>0</v>
      </c>
      <c r="AR521" s="231">
        <v>0</v>
      </c>
      <c r="AS521" s="231">
        <v>0</v>
      </c>
      <c r="AT521" s="231">
        <v>0</v>
      </c>
      <c r="AU521" s="231">
        <v>0</v>
      </c>
      <c r="AV521" s="231">
        <v>0</v>
      </c>
      <c r="AW521" s="231">
        <v>0</v>
      </c>
      <c r="AX521" s="231">
        <v>0</v>
      </c>
    </row>
    <row r="522" spans="2:50" ht="60" x14ac:dyDescent="0.2">
      <c r="B522" s="155" t="s">
        <v>816</v>
      </c>
      <c r="C522" s="332" t="s">
        <v>958</v>
      </c>
      <c r="D522" s="162"/>
      <c r="E522" s="75" t="s">
        <v>1011</v>
      </c>
      <c r="F522" s="333">
        <v>2017730010048</v>
      </c>
      <c r="G522" s="334" t="s">
        <v>1016</v>
      </c>
      <c r="H522" s="335" t="s">
        <v>1024</v>
      </c>
      <c r="I522" s="70" t="s">
        <v>1025</v>
      </c>
      <c r="J522" s="231">
        <v>17</v>
      </c>
      <c r="K522" s="155" t="s">
        <v>1015</v>
      </c>
      <c r="L522" s="231">
        <f t="shared" si="14"/>
        <v>62700</v>
      </c>
      <c r="M522" s="231">
        <v>0</v>
      </c>
      <c r="N522" s="231">
        <v>62700</v>
      </c>
      <c r="O522" s="231">
        <v>0</v>
      </c>
      <c r="P522" s="231">
        <v>0</v>
      </c>
      <c r="Q522" s="231">
        <v>0</v>
      </c>
      <c r="R522" s="231">
        <v>0</v>
      </c>
      <c r="S522" s="231">
        <v>0</v>
      </c>
      <c r="T522" s="231">
        <v>0</v>
      </c>
      <c r="U522" s="231">
        <v>0</v>
      </c>
      <c r="V522" s="231">
        <v>0</v>
      </c>
      <c r="W522" s="231">
        <v>0</v>
      </c>
      <c r="X522" s="231">
        <v>0</v>
      </c>
      <c r="Y522" s="231">
        <v>0</v>
      </c>
      <c r="Z522" s="231">
        <v>0</v>
      </c>
      <c r="AA522" s="231">
        <v>0</v>
      </c>
      <c r="AB522" s="231">
        <v>0</v>
      </c>
      <c r="AC522" s="231">
        <v>0</v>
      </c>
      <c r="AD522" s="336" t="s">
        <v>187</v>
      </c>
      <c r="AE522" s="336" t="s">
        <v>963</v>
      </c>
      <c r="AF522" s="336" t="s">
        <v>964</v>
      </c>
      <c r="AG522" s="231">
        <f t="shared" si="15"/>
        <v>0</v>
      </c>
      <c r="AH522" s="231">
        <v>0</v>
      </c>
      <c r="AI522" s="231"/>
      <c r="AJ522" s="231">
        <v>0</v>
      </c>
      <c r="AK522" s="231">
        <v>0</v>
      </c>
      <c r="AL522" s="231">
        <v>0</v>
      </c>
      <c r="AM522" s="231">
        <v>0</v>
      </c>
      <c r="AN522" s="231">
        <v>0</v>
      </c>
      <c r="AO522" s="231">
        <v>0</v>
      </c>
      <c r="AP522" s="231">
        <v>0</v>
      </c>
      <c r="AQ522" s="231">
        <v>0</v>
      </c>
      <c r="AR522" s="231">
        <v>0</v>
      </c>
      <c r="AS522" s="231">
        <v>0</v>
      </c>
      <c r="AT522" s="231">
        <v>0</v>
      </c>
      <c r="AU522" s="231">
        <v>0</v>
      </c>
      <c r="AV522" s="231">
        <v>0</v>
      </c>
      <c r="AW522" s="231">
        <v>0</v>
      </c>
      <c r="AX522" s="231">
        <v>0</v>
      </c>
    </row>
    <row r="523" spans="2:50" ht="60" x14ac:dyDescent="0.2">
      <c r="B523" s="155" t="s">
        <v>816</v>
      </c>
      <c r="C523" s="332" t="s">
        <v>958</v>
      </c>
      <c r="D523" s="162"/>
      <c r="E523" s="75" t="s">
        <v>1011</v>
      </c>
      <c r="F523" s="333">
        <v>2017730010048</v>
      </c>
      <c r="G523" s="334" t="s">
        <v>1016</v>
      </c>
      <c r="H523" s="335" t="s">
        <v>1026</v>
      </c>
      <c r="I523" s="70" t="s">
        <v>1027</v>
      </c>
      <c r="J523" s="231">
        <v>2</v>
      </c>
      <c r="K523" s="155" t="s">
        <v>1015</v>
      </c>
      <c r="L523" s="231">
        <f t="shared" si="14"/>
        <v>28600</v>
      </c>
      <c r="M523" s="231">
        <v>0</v>
      </c>
      <c r="N523" s="231">
        <v>28600</v>
      </c>
      <c r="O523" s="231">
        <v>0</v>
      </c>
      <c r="P523" s="231">
        <v>0</v>
      </c>
      <c r="Q523" s="231">
        <v>0</v>
      </c>
      <c r="R523" s="231">
        <v>0</v>
      </c>
      <c r="S523" s="231">
        <v>0</v>
      </c>
      <c r="T523" s="231">
        <v>0</v>
      </c>
      <c r="U523" s="231">
        <v>0</v>
      </c>
      <c r="V523" s="231">
        <v>0</v>
      </c>
      <c r="W523" s="231">
        <v>0</v>
      </c>
      <c r="X523" s="231">
        <v>0</v>
      </c>
      <c r="Y523" s="231">
        <v>0</v>
      </c>
      <c r="Z523" s="231">
        <v>0</v>
      </c>
      <c r="AA523" s="231">
        <v>0</v>
      </c>
      <c r="AB523" s="231">
        <v>0</v>
      </c>
      <c r="AC523" s="231">
        <v>0</v>
      </c>
      <c r="AD523" s="336" t="s">
        <v>187</v>
      </c>
      <c r="AE523" s="336" t="s">
        <v>963</v>
      </c>
      <c r="AF523" s="336" t="s">
        <v>964</v>
      </c>
      <c r="AG523" s="231">
        <f t="shared" si="15"/>
        <v>0</v>
      </c>
      <c r="AH523" s="231">
        <v>0</v>
      </c>
      <c r="AI523" s="231"/>
      <c r="AJ523" s="231">
        <v>0</v>
      </c>
      <c r="AK523" s="231">
        <v>0</v>
      </c>
      <c r="AL523" s="231">
        <v>0</v>
      </c>
      <c r="AM523" s="231">
        <v>0</v>
      </c>
      <c r="AN523" s="231">
        <v>0</v>
      </c>
      <c r="AO523" s="231">
        <v>0</v>
      </c>
      <c r="AP523" s="231">
        <v>0</v>
      </c>
      <c r="AQ523" s="231">
        <v>0</v>
      </c>
      <c r="AR523" s="231">
        <v>0</v>
      </c>
      <c r="AS523" s="231">
        <v>0</v>
      </c>
      <c r="AT523" s="231">
        <v>0</v>
      </c>
      <c r="AU523" s="231">
        <v>0</v>
      </c>
      <c r="AV523" s="231">
        <v>0</v>
      </c>
      <c r="AW523" s="231">
        <v>0</v>
      </c>
      <c r="AX523" s="231">
        <v>0</v>
      </c>
    </row>
    <row r="524" spans="2:50" ht="76.5" x14ac:dyDescent="0.2">
      <c r="B524" s="155" t="s">
        <v>816</v>
      </c>
      <c r="C524" s="332" t="s">
        <v>958</v>
      </c>
      <c r="D524" s="162"/>
      <c r="E524" s="75" t="s">
        <v>1028</v>
      </c>
      <c r="F524" s="333">
        <v>2017730010026</v>
      </c>
      <c r="G524" s="334" t="s">
        <v>1029</v>
      </c>
      <c r="H524" s="335" t="s">
        <v>1030</v>
      </c>
      <c r="I524" s="70" t="s">
        <v>1031</v>
      </c>
      <c r="J524" s="231">
        <v>2</v>
      </c>
      <c r="K524" s="155" t="s">
        <v>1032</v>
      </c>
      <c r="L524" s="231">
        <f t="shared" si="14"/>
        <v>0</v>
      </c>
      <c r="M524" s="231">
        <v>0</v>
      </c>
      <c r="N524" s="231"/>
      <c r="O524" s="231">
        <v>0</v>
      </c>
      <c r="P524" s="231">
        <v>0</v>
      </c>
      <c r="Q524" s="231">
        <v>0</v>
      </c>
      <c r="R524" s="231">
        <v>0</v>
      </c>
      <c r="S524" s="231">
        <v>0</v>
      </c>
      <c r="T524" s="231">
        <v>0</v>
      </c>
      <c r="U524" s="231">
        <v>0</v>
      </c>
      <c r="V524" s="231">
        <v>0</v>
      </c>
      <c r="W524" s="231">
        <v>0</v>
      </c>
      <c r="X524" s="231">
        <v>0</v>
      </c>
      <c r="Y524" s="231">
        <v>0</v>
      </c>
      <c r="Z524" s="231">
        <v>0</v>
      </c>
      <c r="AA524" s="231">
        <v>0</v>
      </c>
      <c r="AB524" s="231">
        <v>0</v>
      </c>
      <c r="AC524" s="231">
        <v>0</v>
      </c>
      <c r="AD524" s="336" t="s">
        <v>187</v>
      </c>
      <c r="AE524" s="336" t="s">
        <v>963</v>
      </c>
      <c r="AF524" s="336" t="s">
        <v>964</v>
      </c>
      <c r="AG524" s="231">
        <f t="shared" si="15"/>
        <v>0</v>
      </c>
      <c r="AH524" s="231">
        <v>0</v>
      </c>
      <c r="AI524" s="231"/>
      <c r="AJ524" s="231">
        <v>0</v>
      </c>
      <c r="AK524" s="231">
        <v>0</v>
      </c>
      <c r="AL524" s="231">
        <v>0</v>
      </c>
      <c r="AM524" s="231">
        <v>0</v>
      </c>
      <c r="AN524" s="231">
        <v>0</v>
      </c>
      <c r="AO524" s="231">
        <v>0</v>
      </c>
      <c r="AP524" s="231">
        <v>0</v>
      </c>
      <c r="AQ524" s="231">
        <v>0</v>
      </c>
      <c r="AR524" s="231">
        <v>0</v>
      </c>
      <c r="AS524" s="231">
        <v>0</v>
      </c>
      <c r="AT524" s="231">
        <v>0</v>
      </c>
      <c r="AU524" s="231">
        <v>0</v>
      </c>
      <c r="AV524" s="231">
        <v>0</v>
      </c>
      <c r="AW524" s="231">
        <v>0</v>
      </c>
      <c r="AX524" s="231">
        <v>0</v>
      </c>
    </row>
    <row r="525" spans="2:50" ht="76.5" x14ac:dyDescent="0.2">
      <c r="B525" s="155" t="s">
        <v>816</v>
      </c>
      <c r="C525" s="332" t="s">
        <v>958</v>
      </c>
      <c r="D525" s="162"/>
      <c r="E525" s="75" t="s">
        <v>1033</v>
      </c>
      <c r="F525" s="333">
        <v>2017730010027</v>
      </c>
      <c r="G525" s="334" t="s">
        <v>1034</v>
      </c>
      <c r="H525" s="335" t="s">
        <v>1035</v>
      </c>
      <c r="I525" s="70" t="s">
        <v>1036</v>
      </c>
      <c r="J525" s="231">
        <v>1</v>
      </c>
      <c r="K525" s="155" t="s">
        <v>1032</v>
      </c>
      <c r="L525" s="231">
        <f t="shared" si="14"/>
        <v>85620</v>
      </c>
      <c r="M525" s="231">
        <v>0</v>
      </c>
      <c r="N525" s="231">
        <v>85620</v>
      </c>
      <c r="O525" s="231">
        <v>0</v>
      </c>
      <c r="P525" s="231">
        <v>0</v>
      </c>
      <c r="Q525" s="231">
        <v>0</v>
      </c>
      <c r="R525" s="231">
        <v>0</v>
      </c>
      <c r="S525" s="231">
        <v>0</v>
      </c>
      <c r="T525" s="231">
        <v>0</v>
      </c>
      <c r="U525" s="231">
        <v>0</v>
      </c>
      <c r="V525" s="231">
        <v>0</v>
      </c>
      <c r="W525" s="231">
        <v>0</v>
      </c>
      <c r="X525" s="231">
        <v>0</v>
      </c>
      <c r="Y525" s="231">
        <v>0</v>
      </c>
      <c r="Z525" s="231">
        <v>0</v>
      </c>
      <c r="AA525" s="231">
        <v>0</v>
      </c>
      <c r="AB525" s="231">
        <v>0</v>
      </c>
      <c r="AC525" s="231">
        <v>0</v>
      </c>
      <c r="AD525" s="336" t="s">
        <v>187</v>
      </c>
      <c r="AE525" s="336" t="s">
        <v>963</v>
      </c>
      <c r="AF525" s="336" t="s">
        <v>964</v>
      </c>
      <c r="AG525" s="231">
        <f t="shared" si="15"/>
        <v>0</v>
      </c>
      <c r="AH525" s="231">
        <v>0</v>
      </c>
      <c r="AI525" s="231"/>
      <c r="AJ525" s="231">
        <v>0</v>
      </c>
      <c r="AK525" s="231">
        <v>0</v>
      </c>
      <c r="AL525" s="231">
        <v>0</v>
      </c>
      <c r="AM525" s="231">
        <v>0</v>
      </c>
      <c r="AN525" s="231">
        <v>0</v>
      </c>
      <c r="AO525" s="231">
        <v>0</v>
      </c>
      <c r="AP525" s="231">
        <v>0</v>
      </c>
      <c r="AQ525" s="231">
        <v>0</v>
      </c>
      <c r="AR525" s="231">
        <v>0</v>
      </c>
      <c r="AS525" s="231">
        <v>0</v>
      </c>
      <c r="AT525" s="231">
        <v>0</v>
      </c>
      <c r="AU525" s="231">
        <v>0</v>
      </c>
      <c r="AV525" s="231">
        <v>0</v>
      </c>
      <c r="AW525" s="231">
        <v>0</v>
      </c>
      <c r="AX525" s="231">
        <v>0</v>
      </c>
    </row>
    <row r="526" spans="2:50" ht="63.75" x14ac:dyDescent="0.2">
      <c r="B526" s="155" t="s">
        <v>821</v>
      </c>
      <c r="C526" s="332" t="s">
        <v>1037</v>
      </c>
      <c r="D526" s="162"/>
      <c r="E526" s="75" t="s">
        <v>1038</v>
      </c>
      <c r="F526" s="333"/>
      <c r="G526" s="334" t="s">
        <v>1039</v>
      </c>
      <c r="H526" s="335" t="s">
        <v>1040</v>
      </c>
      <c r="I526" s="70" t="s">
        <v>1041</v>
      </c>
      <c r="J526" s="231">
        <v>1</v>
      </c>
      <c r="K526" s="155" t="s">
        <v>1042</v>
      </c>
      <c r="L526" s="231">
        <f t="shared" si="14"/>
        <v>0</v>
      </c>
      <c r="M526" s="231">
        <v>0</v>
      </c>
      <c r="N526" s="231"/>
      <c r="O526" s="231">
        <v>0</v>
      </c>
      <c r="P526" s="231">
        <v>0</v>
      </c>
      <c r="Q526" s="231">
        <v>0</v>
      </c>
      <c r="R526" s="231">
        <v>0</v>
      </c>
      <c r="S526" s="231">
        <v>0</v>
      </c>
      <c r="T526" s="231">
        <v>0</v>
      </c>
      <c r="U526" s="231">
        <v>0</v>
      </c>
      <c r="V526" s="231">
        <v>0</v>
      </c>
      <c r="W526" s="231">
        <v>0</v>
      </c>
      <c r="X526" s="231">
        <v>0</v>
      </c>
      <c r="Y526" s="231">
        <v>0</v>
      </c>
      <c r="Z526" s="231">
        <v>0</v>
      </c>
      <c r="AA526" s="231">
        <v>0</v>
      </c>
      <c r="AB526" s="231">
        <v>0</v>
      </c>
      <c r="AC526" s="231">
        <v>0</v>
      </c>
      <c r="AD526" s="336" t="s">
        <v>187</v>
      </c>
      <c r="AE526" s="336" t="s">
        <v>963</v>
      </c>
      <c r="AF526" s="336" t="s">
        <v>964</v>
      </c>
      <c r="AG526" s="231">
        <f t="shared" si="15"/>
        <v>0</v>
      </c>
      <c r="AH526" s="231">
        <v>0</v>
      </c>
      <c r="AI526" s="231"/>
      <c r="AJ526" s="231">
        <v>0</v>
      </c>
      <c r="AK526" s="231">
        <v>0</v>
      </c>
      <c r="AL526" s="231">
        <v>0</v>
      </c>
      <c r="AM526" s="231">
        <v>0</v>
      </c>
      <c r="AN526" s="231">
        <v>0</v>
      </c>
      <c r="AO526" s="231">
        <v>0</v>
      </c>
      <c r="AP526" s="231">
        <v>0</v>
      </c>
      <c r="AQ526" s="231">
        <v>0</v>
      </c>
      <c r="AR526" s="231">
        <v>0</v>
      </c>
      <c r="AS526" s="231">
        <v>0</v>
      </c>
      <c r="AT526" s="231">
        <v>0</v>
      </c>
      <c r="AU526" s="231">
        <v>0</v>
      </c>
      <c r="AV526" s="231">
        <v>0</v>
      </c>
      <c r="AW526" s="231">
        <v>0</v>
      </c>
      <c r="AX526" s="231">
        <v>0</v>
      </c>
    </row>
    <row r="527" spans="2:50" ht="60" x14ac:dyDescent="0.2">
      <c r="B527" s="155" t="s">
        <v>816</v>
      </c>
      <c r="C527" s="332" t="s">
        <v>958</v>
      </c>
      <c r="D527" s="162"/>
      <c r="E527" s="75" t="s">
        <v>891</v>
      </c>
      <c r="F527" s="333">
        <v>2017730010021</v>
      </c>
      <c r="G527" s="334" t="s">
        <v>1043</v>
      </c>
      <c r="H527" s="335" t="s">
        <v>1044</v>
      </c>
      <c r="I527" s="70" t="s">
        <v>1045</v>
      </c>
      <c r="J527" s="231">
        <v>1</v>
      </c>
      <c r="K527" s="155" t="s">
        <v>895</v>
      </c>
      <c r="L527" s="231">
        <f t="shared" si="14"/>
        <v>40000</v>
      </c>
      <c r="M527" s="231">
        <v>0</v>
      </c>
      <c r="N527" s="231">
        <v>40000</v>
      </c>
      <c r="O527" s="231">
        <v>0</v>
      </c>
      <c r="P527" s="231">
        <v>0</v>
      </c>
      <c r="Q527" s="231">
        <v>0</v>
      </c>
      <c r="R527" s="231">
        <v>0</v>
      </c>
      <c r="S527" s="231">
        <v>0</v>
      </c>
      <c r="T527" s="231">
        <v>0</v>
      </c>
      <c r="U527" s="231">
        <v>0</v>
      </c>
      <c r="V527" s="231">
        <v>0</v>
      </c>
      <c r="W527" s="231">
        <v>0</v>
      </c>
      <c r="X527" s="231">
        <v>0</v>
      </c>
      <c r="Y527" s="231">
        <v>0</v>
      </c>
      <c r="Z527" s="231">
        <v>0</v>
      </c>
      <c r="AA527" s="231">
        <v>0</v>
      </c>
      <c r="AB527" s="231">
        <v>0</v>
      </c>
      <c r="AC527" s="231">
        <v>0</v>
      </c>
      <c r="AD527" s="336" t="s">
        <v>187</v>
      </c>
      <c r="AE527" s="336" t="s">
        <v>963</v>
      </c>
      <c r="AF527" s="336" t="s">
        <v>964</v>
      </c>
      <c r="AG527" s="231">
        <f t="shared" si="15"/>
        <v>27200</v>
      </c>
      <c r="AH527" s="231">
        <v>0</v>
      </c>
      <c r="AI527" s="231">
        <v>27200</v>
      </c>
      <c r="AJ527" s="231">
        <v>0</v>
      </c>
      <c r="AK527" s="231">
        <v>0</v>
      </c>
      <c r="AL527" s="231">
        <v>0</v>
      </c>
      <c r="AM527" s="231">
        <v>0</v>
      </c>
      <c r="AN527" s="231">
        <v>0</v>
      </c>
      <c r="AO527" s="231">
        <v>0</v>
      </c>
      <c r="AP527" s="231">
        <v>0</v>
      </c>
      <c r="AQ527" s="231">
        <v>0</v>
      </c>
      <c r="AR527" s="231">
        <v>0</v>
      </c>
      <c r="AS527" s="231">
        <v>0</v>
      </c>
      <c r="AT527" s="231">
        <v>0</v>
      </c>
      <c r="AU527" s="231">
        <v>0</v>
      </c>
      <c r="AV527" s="231">
        <v>0</v>
      </c>
      <c r="AW527" s="231">
        <v>0</v>
      </c>
      <c r="AX527" s="231">
        <v>0</v>
      </c>
    </row>
    <row r="528" spans="2:50" ht="76.5" x14ac:dyDescent="0.2">
      <c r="B528" s="155" t="s">
        <v>821</v>
      </c>
      <c r="C528" s="332" t="s">
        <v>1037</v>
      </c>
      <c r="D528" s="162"/>
      <c r="E528" s="75" t="s">
        <v>1046</v>
      </c>
      <c r="F528" s="333">
        <v>2017730010073</v>
      </c>
      <c r="G528" s="334" t="s">
        <v>1047</v>
      </c>
      <c r="H528" s="335" t="s">
        <v>1048</v>
      </c>
      <c r="I528" s="70" t="s">
        <v>1049</v>
      </c>
      <c r="J528" s="231">
        <v>1</v>
      </c>
      <c r="K528" s="155" t="s">
        <v>1050</v>
      </c>
      <c r="L528" s="231">
        <f t="shared" si="14"/>
        <v>710050</v>
      </c>
      <c r="M528" s="231">
        <v>0</v>
      </c>
      <c r="N528" s="231">
        <v>710050</v>
      </c>
      <c r="O528" s="231">
        <v>0</v>
      </c>
      <c r="P528" s="231">
        <v>0</v>
      </c>
      <c r="Q528" s="231">
        <v>0</v>
      </c>
      <c r="R528" s="231">
        <v>0</v>
      </c>
      <c r="S528" s="231">
        <v>0</v>
      </c>
      <c r="T528" s="231">
        <v>0</v>
      </c>
      <c r="U528" s="231">
        <v>0</v>
      </c>
      <c r="V528" s="231">
        <v>0</v>
      </c>
      <c r="W528" s="231">
        <v>0</v>
      </c>
      <c r="X528" s="231">
        <v>0</v>
      </c>
      <c r="Y528" s="231">
        <v>0</v>
      </c>
      <c r="Z528" s="231">
        <v>0</v>
      </c>
      <c r="AA528" s="231">
        <v>0</v>
      </c>
      <c r="AB528" s="231">
        <v>0</v>
      </c>
      <c r="AC528" s="231">
        <v>0</v>
      </c>
      <c r="AD528" s="336" t="s">
        <v>187</v>
      </c>
      <c r="AE528" s="336" t="s">
        <v>963</v>
      </c>
      <c r="AF528" s="336" t="s">
        <v>964</v>
      </c>
      <c r="AG528" s="231">
        <f t="shared" si="15"/>
        <v>513200</v>
      </c>
      <c r="AH528" s="231">
        <v>0</v>
      </c>
      <c r="AI528" s="231">
        <v>513200</v>
      </c>
      <c r="AJ528" s="231">
        <v>0</v>
      </c>
      <c r="AK528" s="231">
        <v>0</v>
      </c>
      <c r="AL528" s="231">
        <v>0</v>
      </c>
      <c r="AM528" s="231">
        <v>0</v>
      </c>
      <c r="AN528" s="231">
        <v>0</v>
      </c>
      <c r="AO528" s="231">
        <v>0</v>
      </c>
      <c r="AP528" s="231">
        <v>0</v>
      </c>
      <c r="AQ528" s="231">
        <v>0</v>
      </c>
      <c r="AR528" s="231">
        <v>0</v>
      </c>
      <c r="AS528" s="231">
        <v>0</v>
      </c>
      <c r="AT528" s="231">
        <v>0</v>
      </c>
      <c r="AU528" s="231">
        <v>0</v>
      </c>
      <c r="AV528" s="231">
        <v>0</v>
      </c>
      <c r="AW528" s="231">
        <v>0</v>
      </c>
      <c r="AX528" s="231">
        <v>0</v>
      </c>
    </row>
    <row r="538" spans="33:34" ht="33" customHeight="1" x14ac:dyDescent="0.2">
      <c r="AG538" s="623">
        <v>319299386</v>
      </c>
    </row>
    <row r="539" spans="33:34" ht="41.25" customHeight="1" x14ac:dyDescent="0.2">
      <c r="AG539" s="623">
        <v>593743744</v>
      </c>
      <c r="AH539" s="624">
        <f>AG538/AG539</f>
        <v>0.53777305315068713</v>
      </c>
    </row>
  </sheetData>
  <autoFilter ref="A14:AY14"/>
  <mergeCells count="36">
    <mergeCell ref="C8:AC8"/>
    <mergeCell ref="C9:AC9"/>
    <mergeCell ref="C11:E11"/>
    <mergeCell ref="B12:G12"/>
    <mergeCell ref="K12:K14"/>
    <mergeCell ref="L12:L14"/>
    <mergeCell ref="M12:AC12"/>
    <mergeCell ref="I13:I14"/>
    <mergeCell ref="J13:J14"/>
    <mergeCell ref="M13:N13"/>
    <mergeCell ref="AC13:AC14"/>
    <mergeCell ref="AD12:AF12"/>
    <mergeCell ref="AG12:AG14"/>
    <mergeCell ref="AH12:AX12"/>
    <mergeCell ref="B13:B14"/>
    <mergeCell ref="C13:C14"/>
    <mergeCell ref="D13:D14"/>
    <mergeCell ref="E13:E14"/>
    <mergeCell ref="F13:F14"/>
    <mergeCell ref="G13:G14"/>
    <mergeCell ref="H13:H14"/>
    <mergeCell ref="O13:P13"/>
    <mergeCell ref="Q13:X13"/>
    <mergeCell ref="Z13:Z14"/>
    <mergeCell ref="AA13:AA14"/>
    <mergeCell ref="AB13:AB14"/>
    <mergeCell ref="AU13:AU14"/>
    <mergeCell ref="AV13:AV14"/>
    <mergeCell ref="AW13:AW14"/>
    <mergeCell ref="AX13:AX14"/>
    <mergeCell ref="AD13:AD14"/>
    <mergeCell ref="AE13:AE14"/>
    <mergeCell ref="AF13:AF14"/>
    <mergeCell ref="AH13:AI13"/>
    <mergeCell ref="AJ13:AK13"/>
    <mergeCell ref="AL13:AS1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EDUCACION 2019</vt:lpstr>
      <vt:lpstr>Salud</vt:lpstr>
      <vt:lpstr>Cultura</vt:lpstr>
      <vt:lpstr>IMDRI</vt:lpstr>
      <vt:lpstr>Desarrollo Social</vt:lpstr>
      <vt:lpstr>DESARROLLO RURAL Y ME</vt:lpstr>
      <vt:lpstr>DESARROLLO ECONÓMICO</vt:lpstr>
      <vt:lpstr>GOBIERNO 2019</vt:lpstr>
      <vt:lpstr>ADMINISTRATIVA</vt:lpstr>
      <vt:lpstr>TIC</vt:lpstr>
      <vt:lpstr>INFRAESTRUCTURA</vt:lpstr>
      <vt:lpstr>MOVILIDAD</vt:lpstr>
      <vt:lpstr>HACIENDA</vt:lpstr>
      <vt:lpstr>SRIA DE PLANEACIÓN</vt:lpstr>
      <vt:lpstr>CONSOLIDADO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GARCIA</dc:creator>
  <cp:lastModifiedBy>alcaldia</cp:lastModifiedBy>
  <dcterms:created xsi:type="dcterms:W3CDTF">2018-09-07T21:40:31Z</dcterms:created>
  <dcterms:modified xsi:type="dcterms:W3CDTF">2020-12-15T20:44:19Z</dcterms:modified>
</cp:coreProperties>
</file>