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50" windowWidth="20730" windowHeight="8880"/>
  </bookViews>
  <sheets>
    <sheet name="EDUCACIÓN" sheetId="10" r:id="rId1"/>
    <sheet name="CULTURA" sheetId="11" r:id="rId2"/>
    <sheet name="SALUD" sheetId="9" r:id="rId3"/>
    <sheet name="DESARROLLO SOCIAL" sheetId="5" r:id="rId4"/>
    <sheet name="INFRAESTRUCTURA" sheetId="4" r:id="rId5"/>
    <sheet name="MOVILIDAD" sheetId="7" r:id="rId6"/>
    <sheet name="AGRICULTURA Y DESARROLLO RURAL" sheetId="13" r:id="rId7"/>
    <sheet name="AMBIENTE Y GESTIÓN DEL RIESGO" sheetId="16" r:id="rId8"/>
    <sheet name="GENERAL" sheetId="1" r:id="rId9"/>
    <sheet name="ADMINISTRATIVA" sheetId="3" r:id="rId10"/>
    <sheet name="HACIENDA" sheetId="6" r:id="rId11"/>
    <sheet name="GOBIERNO" sheetId="8" r:id="rId12"/>
    <sheet name="PLANEACIÓN" sheetId="14" r:id="rId13"/>
  </sheets>
  <calcPr calcId="144525" concurrentCalc="0"/>
</workbook>
</file>

<file path=xl/calcChain.xml><?xml version="1.0" encoding="utf-8"?>
<calcChain xmlns="http://schemas.openxmlformats.org/spreadsheetml/2006/main">
  <c r="N20" i="14" l="1"/>
  <c r="AA12" i="14"/>
  <c r="N13" i="14"/>
  <c r="AA17" i="14"/>
  <c r="Y17" i="14"/>
  <c r="N27" i="14"/>
  <c r="N26" i="14"/>
  <c r="N25" i="14"/>
  <c r="N24" i="14"/>
  <c r="N23" i="14"/>
  <c r="N22" i="14"/>
  <c r="AA28" i="14"/>
  <c r="Y11" i="14"/>
  <c r="Y12" i="14"/>
  <c r="Y13" i="14"/>
  <c r="Y14" i="14"/>
  <c r="Y15" i="14"/>
  <c r="Y16" i="14"/>
  <c r="Y18" i="14"/>
  <c r="Y19" i="14"/>
  <c r="Y20" i="14"/>
  <c r="Y21" i="14"/>
  <c r="Y28" i="14"/>
  <c r="N28" i="14"/>
  <c r="M28" i="14"/>
  <c r="L11" i="14"/>
  <c r="L12" i="14"/>
  <c r="L13" i="14"/>
  <c r="L14" i="14"/>
  <c r="L15" i="14"/>
  <c r="L16" i="14"/>
  <c r="L17" i="14"/>
  <c r="L18" i="14"/>
  <c r="L19" i="14"/>
  <c r="L20" i="14"/>
  <c r="L21" i="14"/>
  <c r="L28" i="14"/>
  <c r="K21" i="11"/>
  <c r="L20" i="11"/>
  <c r="X20" i="11"/>
  <c r="K20" i="11"/>
  <c r="X19" i="11"/>
  <c r="R19" i="11"/>
  <c r="M19" i="11"/>
  <c r="L19" i="11"/>
  <c r="K19" i="11"/>
  <c r="R18" i="11"/>
  <c r="K18" i="11"/>
  <c r="R17" i="11"/>
  <c r="K17" i="11"/>
  <c r="K16" i="11"/>
  <c r="J16" i="11"/>
  <c r="F16" i="11"/>
  <c r="K15" i="11"/>
  <c r="K14" i="11"/>
  <c r="R13" i="11"/>
  <c r="M13" i="11"/>
  <c r="X13" i="11"/>
  <c r="K13" i="11"/>
  <c r="K12" i="11"/>
  <c r="AD3" i="9"/>
  <c r="AD4" i="9"/>
  <c r="AD5" i="9"/>
  <c r="AD6" i="9"/>
  <c r="AD7" i="9"/>
  <c r="AD8" i="9"/>
  <c r="AD9" i="9"/>
  <c r="AD10" i="9"/>
  <c r="AD11" i="9"/>
  <c r="AD12" i="9"/>
  <c r="AD13" i="9"/>
  <c r="AD14" i="9"/>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48" i="9"/>
  <c r="AD49" i="9"/>
  <c r="AD50" i="9"/>
  <c r="AD51" i="9"/>
  <c r="AD52" i="9"/>
  <c r="AD53" i="9"/>
  <c r="AD54" i="9"/>
  <c r="AD55" i="9"/>
  <c r="AD56" i="9"/>
  <c r="AD57" i="9"/>
  <c r="AD58" i="9"/>
  <c r="AD59" i="9"/>
  <c r="AD60" i="9"/>
  <c r="AD61" i="9"/>
  <c r="AD62" i="9"/>
  <c r="AD63" i="9"/>
  <c r="AD64" i="9"/>
  <c r="AD65" i="9"/>
  <c r="AD66" i="9"/>
  <c r="AD67" i="9"/>
  <c r="AD68" i="9"/>
  <c r="AD69" i="9"/>
  <c r="AD70" i="9"/>
  <c r="AD71" i="9"/>
  <c r="AD72" i="9"/>
  <c r="AD73" i="9"/>
  <c r="AD74" i="9"/>
  <c r="AD75" i="9"/>
  <c r="AD76" i="9"/>
  <c r="AD77" i="9"/>
  <c r="AD78" i="9"/>
  <c r="AD79" i="9"/>
  <c r="AD80" i="9"/>
  <c r="AD81" i="9"/>
  <c r="AD82" i="9"/>
  <c r="AD83" i="9"/>
  <c r="AD84" i="9"/>
  <c r="AD85" i="9"/>
  <c r="AD86" i="9"/>
  <c r="AD87" i="9"/>
  <c r="AD88" i="9"/>
  <c r="AD89" i="9"/>
  <c r="AD90" i="9"/>
  <c r="AD91" i="9"/>
  <c r="AD92" i="9"/>
  <c r="AD93" i="9"/>
  <c r="AD94" i="9"/>
  <c r="AD95" i="9"/>
  <c r="AD96" i="9"/>
  <c r="AD97" i="9"/>
  <c r="AD98" i="9"/>
  <c r="AD99" i="9"/>
  <c r="AD100" i="9"/>
  <c r="AD101" i="9"/>
  <c r="AD102" i="9"/>
  <c r="AD103" i="9"/>
  <c r="AD104" i="9"/>
  <c r="AD105" i="9"/>
  <c r="AD106" i="9"/>
  <c r="AD107" i="9"/>
  <c r="AD108" i="9"/>
  <c r="AD109" i="9"/>
  <c r="AD110" i="9"/>
  <c r="AD111" i="9"/>
  <c r="AD112" i="9"/>
  <c r="AD113" i="9"/>
  <c r="AD114" i="9"/>
  <c r="AD115" i="9"/>
  <c r="AD116" i="9"/>
  <c r="AD117" i="9"/>
  <c r="AD118" i="9"/>
  <c r="AD119" i="9"/>
  <c r="AD120" i="9"/>
  <c r="AD121" i="9"/>
  <c r="AD122" i="9"/>
  <c r="AD123" i="9"/>
  <c r="AD124" i="9"/>
  <c r="AD125" i="9"/>
  <c r="AD126" i="9"/>
  <c r="AD127" i="9"/>
  <c r="AD128" i="9"/>
  <c r="AD129" i="9"/>
  <c r="AD130" i="9"/>
  <c r="AD131" i="9"/>
  <c r="AD132" i="9"/>
  <c r="AD133" i="9"/>
  <c r="AD134" i="9"/>
  <c r="AD135" i="9"/>
  <c r="AD136" i="9"/>
  <c r="AD137" i="9"/>
  <c r="AD138" i="9"/>
  <c r="AD139" i="9"/>
  <c r="AD140" i="9"/>
  <c r="AD141" i="9"/>
  <c r="AD142" i="9"/>
  <c r="AD143" i="9"/>
  <c r="AD144" i="9"/>
  <c r="AD145" i="9"/>
  <c r="AD146" i="9"/>
  <c r="AD147" i="9"/>
  <c r="AD148" i="9"/>
  <c r="AD149" i="9"/>
  <c r="AD150" i="9"/>
  <c r="AD151" i="9"/>
  <c r="AD152" i="9"/>
  <c r="AD153" i="9"/>
  <c r="AD154" i="9"/>
  <c r="AD155" i="9"/>
  <c r="AD156" i="9"/>
  <c r="AD157" i="9"/>
  <c r="AD158" i="9"/>
  <c r="AD159" i="9"/>
  <c r="AD160" i="9"/>
  <c r="AD161" i="9"/>
  <c r="AD162" i="9"/>
  <c r="AD163" i="9"/>
  <c r="AD164" i="9"/>
  <c r="AD165" i="9"/>
  <c r="AD166" i="9"/>
  <c r="AD167" i="9"/>
  <c r="AD168" i="9"/>
  <c r="AD169" i="9"/>
  <c r="AD170" i="9"/>
  <c r="AD171" i="9"/>
  <c r="AD172" i="9"/>
  <c r="AD173" i="9"/>
  <c r="AD174" i="9"/>
  <c r="AD175" i="9"/>
  <c r="AD176" i="9"/>
  <c r="AD177" i="9"/>
  <c r="AD178" i="9"/>
  <c r="AD179" i="9"/>
  <c r="AD180" i="9"/>
  <c r="AD181" i="9"/>
  <c r="AD182" i="9"/>
  <c r="AD183" i="9"/>
  <c r="AD184" i="9"/>
  <c r="AD185" i="9"/>
  <c r="AD186" i="9"/>
  <c r="AD187" i="9"/>
  <c r="AD188" i="9"/>
  <c r="AD189" i="9"/>
  <c r="AD190" i="9"/>
  <c r="AD191" i="9"/>
  <c r="AD192" i="9"/>
  <c r="AD193" i="9"/>
  <c r="AD194" i="9"/>
  <c r="AD195" i="9"/>
  <c r="AD196" i="9"/>
  <c r="AD197" i="9"/>
  <c r="AD198" i="9"/>
  <c r="AD199" i="9"/>
  <c r="AD200" i="9"/>
  <c r="AD201" i="9"/>
  <c r="AD202" i="9"/>
  <c r="AD203" i="9"/>
  <c r="AD204" i="9"/>
  <c r="AD205" i="9"/>
  <c r="AD206" i="9"/>
  <c r="AD207" i="9"/>
  <c r="AD208" i="9"/>
  <c r="AD209" i="9"/>
  <c r="AD210" i="9"/>
  <c r="AD211" i="9"/>
  <c r="AD212" i="9"/>
  <c r="AD213" i="9"/>
  <c r="AD214" i="9"/>
  <c r="AD215" i="9"/>
  <c r="AD217" i="9"/>
  <c r="T3" i="9"/>
  <c r="T4" i="9"/>
  <c r="T5" i="9"/>
  <c r="T6" i="9"/>
  <c r="T7" i="9"/>
  <c r="T8" i="9"/>
  <c r="T9" i="9"/>
  <c r="T10" i="9"/>
  <c r="T11" i="9"/>
  <c r="T12" i="9"/>
  <c r="N13" i="9"/>
  <c r="T13" i="9"/>
  <c r="T14" i="9"/>
  <c r="P15" i="9"/>
  <c r="R15" i="9"/>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195" i="9"/>
  <c r="T196" i="9"/>
  <c r="T197" i="9"/>
  <c r="T198" i="9"/>
  <c r="T199" i="9"/>
  <c r="T200" i="9"/>
  <c r="T201" i="9"/>
  <c r="T202" i="9"/>
  <c r="T203" i="9"/>
  <c r="T204" i="9"/>
  <c r="T205" i="9"/>
  <c r="T206" i="9"/>
  <c r="T207" i="9"/>
  <c r="T208" i="9"/>
  <c r="T209" i="9"/>
  <c r="T210" i="9"/>
  <c r="T211" i="9"/>
  <c r="T212" i="9"/>
  <c r="T213" i="9"/>
  <c r="T214" i="9"/>
  <c r="T215" i="9"/>
  <c r="T216" i="9"/>
  <c r="AE17" i="9"/>
  <c r="AE18" i="9"/>
  <c r="Z29" i="7"/>
  <c r="Y29" i="7"/>
  <c r="X8" i="7"/>
  <c r="X9" i="7"/>
  <c r="X10" i="7"/>
  <c r="X11" i="7"/>
  <c r="X12" i="7"/>
  <c r="X13" i="7"/>
  <c r="X14" i="7"/>
  <c r="X15" i="7"/>
  <c r="X16" i="7"/>
  <c r="X17" i="7"/>
  <c r="X18" i="7"/>
  <c r="X19" i="7"/>
  <c r="X20" i="7"/>
  <c r="X21" i="7"/>
  <c r="X22" i="7"/>
  <c r="X23" i="7"/>
  <c r="X24" i="7"/>
  <c r="X25" i="7"/>
  <c r="X26" i="7"/>
  <c r="X27" i="7"/>
  <c r="X28" i="7"/>
  <c r="X29" i="7"/>
  <c r="E8" i="7"/>
  <c r="E9" i="7"/>
  <c r="E10" i="7"/>
  <c r="E11" i="7"/>
  <c r="E12" i="7"/>
  <c r="E13" i="7"/>
  <c r="E14" i="7"/>
  <c r="E15" i="7"/>
  <c r="E16" i="7"/>
  <c r="E17" i="7"/>
  <c r="E18" i="7"/>
  <c r="E19" i="7"/>
  <c r="E20" i="7"/>
  <c r="E21" i="7"/>
  <c r="E22" i="7"/>
  <c r="E23" i="7"/>
  <c r="E24" i="7"/>
  <c r="E25" i="7"/>
  <c r="E26" i="7"/>
  <c r="E27" i="7"/>
  <c r="E28" i="7"/>
  <c r="E29" i="7"/>
  <c r="Z42" i="1"/>
  <c r="Y42" i="1"/>
  <c r="X42" i="1"/>
  <c r="W42" i="1"/>
  <c r="V42" i="1"/>
  <c r="U42" i="1"/>
  <c r="T42" i="1"/>
  <c r="S42" i="1"/>
  <c r="R42" i="1"/>
  <c r="Q42" i="1"/>
  <c r="P42" i="1"/>
  <c r="O42" i="1"/>
  <c r="N42" i="1"/>
</calcChain>
</file>

<file path=xl/sharedStrings.xml><?xml version="1.0" encoding="utf-8"?>
<sst xmlns="http://schemas.openxmlformats.org/spreadsheetml/2006/main" count="3455" uniqueCount="968">
  <si>
    <t>PLAN DE DESARROLLO "IBAGUÉ VIBRA 2020 - 2023"</t>
  </si>
  <si>
    <t>DEPARTAMENTO: TOLIMA / MUNICIPIO DE IBAGUÉ</t>
  </si>
  <si>
    <t>SECRETARÍA GENERAL</t>
  </si>
  <si>
    <t>Parte estratégica: proyectos de inversión de la vigencia</t>
  </si>
  <si>
    <t xml:space="preserve">Apropiación Definitiva </t>
  </si>
  <si>
    <t>Fuentes de financaicón para la vigencia</t>
  </si>
  <si>
    <t>Responsables</t>
  </si>
  <si>
    <t>Código</t>
  </si>
  <si>
    <t xml:space="preserve"> Dimensión</t>
  </si>
  <si>
    <t>Sector</t>
  </si>
  <si>
    <t>Programa</t>
  </si>
  <si>
    <t>Subprograma</t>
  </si>
  <si>
    <t>Código BPIM</t>
  </si>
  <si>
    <t>Rubro Presupuestal</t>
  </si>
  <si>
    <t>Proyecto</t>
  </si>
  <si>
    <t>Código Meta</t>
  </si>
  <si>
    <t>META PLAN DE DESARROLLO</t>
  </si>
  <si>
    <t>Meta programada en la vigencia (P.I.)</t>
  </si>
  <si>
    <t>Recursos propios</t>
  </si>
  <si>
    <t>Sistema General de Participaciones (SGP)</t>
  </si>
  <si>
    <t>Regalías</t>
  </si>
  <si>
    <t>Crédito</t>
  </si>
  <si>
    <t>Cofinanaciación</t>
  </si>
  <si>
    <t>Otros</t>
  </si>
  <si>
    <t>Acitividades Desarrolladas</t>
  </si>
  <si>
    <t>Secretaría y/o Entidad</t>
  </si>
  <si>
    <t>Dirección</t>
  </si>
  <si>
    <t>Nombre Responsable</t>
  </si>
  <si>
    <t>Con destinación específica</t>
  </si>
  <si>
    <t>Sin destinación específica</t>
  </si>
  <si>
    <t>Educación</t>
  </si>
  <si>
    <t>Salud</t>
  </si>
  <si>
    <t>Agua potable y saneamiento básico</t>
  </si>
  <si>
    <t>Propósito general
Libre inversión</t>
  </si>
  <si>
    <t>Propósito general
Forzosa inversión</t>
  </si>
  <si>
    <t>Programa alimentación escolar y ribereños del río Magdalena</t>
  </si>
  <si>
    <t>IBAGUÉ NUESTRO COMPROMISO INSTITUCIONAL</t>
  </si>
  <si>
    <t>FORTALECIMIENTO INSTITUCIONAL</t>
  </si>
  <si>
    <t>FORTALECIMIENTO DE LA GESTIÓN Y DIRECCIÓN DE LA ADMINISTRACIÓN PÚBLICA TERRITORIAL
(Código KPT: 4599)</t>
  </si>
  <si>
    <t xml:space="preserve">Gobierno Eficiente y Transparente </t>
  </si>
  <si>
    <r>
      <rPr>
        <b/>
        <sz val="10"/>
        <color rgb="FFFF0000"/>
        <rFont val="Arial"/>
        <family val="2"/>
      </rPr>
      <t xml:space="preserve">215311901839 </t>
    </r>
    <r>
      <rPr>
        <sz val="10"/>
        <color rgb="FFFF0000"/>
        <rFont val="Arial"/>
        <family val="2"/>
      </rPr>
      <t xml:space="preserve">Fortalecimiento e implementación de la estrategia de comunicación </t>
    </r>
  </si>
  <si>
    <t>FORTALECIMIENTO E IMPLEMENTACIÓN DE LA ESTRATEGIA DE COMUNICACIONES EN IBAGUÉ</t>
  </si>
  <si>
    <t xml:space="preserve">Fortalecer e implmentar la estrategia de comunicaciones </t>
  </si>
  <si>
    <t>Secretaría General Oficina de Comunicaciones</t>
  </si>
  <si>
    <t xml:space="preserve">Eyber Javier Triana Parra </t>
  </si>
  <si>
    <r>
      <rPr>
        <b/>
        <sz val="10"/>
        <color rgb="FFFF0000"/>
        <rFont val="Arial"/>
        <family val="2"/>
      </rPr>
      <t xml:space="preserve">215311901840 </t>
    </r>
    <r>
      <rPr>
        <sz val="10"/>
        <color rgb="FFFF0000"/>
        <rFont val="Arial"/>
        <family val="2"/>
      </rPr>
      <t xml:space="preserve">Fortalecimiento a la  gestión institucional para la eficiente atención al ciudadano </t>
    </r>
  </si>
  <si>
    <t xml:space="preserve">FORTALECIMIENTO A LA GESTION INSTITUCIONAL PARA UNA EFICIENTE ATENCION AL CIUDADANO </t>
  </si>
  <si>
    <t xml:space="preserve">Dotar 4 oficinas para la atención y orientación al ciudadano </t>
  </si>
  <si>
    <t>Secretaría General</t>
  </si>
  <si>
    <t xml:space="preserve">Atención al Ciudadano </t>
  </si>
  <si>
    <t>NO HAY RUBRO</t>
  </si>
  <si>
    <t>FORTALECIMIENTO DE LA ESTRATEGIA DE COOPERACIÓN INTERNACIONAL DE LA ALCALDÍA MUNICIPAL DE IBAGUÉ</t>
  </si>
  <si>
    <t xml:space="preserve">Fortalecer la estrategia de cooperación internacional y/o con entidades públicas y/o privadas </t>
  </si>
  <si>
    <t>Despacho</t>
  </si>
  <si>
    <t>TOTALES</t>
  </si>
  <si>
    <t>TOTAL</t>
  </si>
  <si>
    <t xml:space="preserve">Eje Definitiva </t>
  </si>
  <si>
    <t>SECRETARÍA ADMINISTRATIVA</t>
  </si>
  <si>
    <t>VIGENCIA: 31 DE DICIEMBRE DE 2020</t>
  </si>
  <si>
    <t>EJECUCIÓN</t>
  </si>
  <si>
    <t>TOTAL EJECUTADO
31/12/2020</t>
  </si>
  <si>
    <t xml:space="preserve">OBSERVACIONES </t>
  </si>
  <si>
    <t>FORTALECIMIENTO DEL PROGRAMA DE GESTIÓN DOCUMENTAL E IMPLEMENTACIÓN DEL PLAN INSTITUCIONAL DE ARCHIVO DE LA ALCALDÍA DE IBAGUÉ</t>
  </si>
  <si>
    <t>AUMENTAR EL INDICE DE DESEMPEÑO INSTITUCIONAL</t>
  </si>
  <si>
    <t>DIRECCIÓN DE RECURSOS FISICOS</t>
  </si>
  <si>
    <t>DIANA CAROLINA MONTAÑA SANCHEZ</t>
  </si>
  <si>
    <t>Según la ejecucion presupuestal a Dic 2020 el proyecto FORTALECIMIENTO DEL PROGRAMA DE GESTIÓN DOCUMENTAL E IMPLEMENTACIÓN DEL PLAN INSTITUCIONAL DE ARCHIVO DE LA ALCALDÍA DE IBAGUÉ. Tiene una ejecucion de $631.936.649</t>
  </si>
  <si>
    <t>IDENTIFICACIÓN, LEGALIZACIÓN, DEPURACIÓN, ADMINISTRACIÓN Y ACTUALIZACIÓN DE LOS BIENES FISCALES Y DE USO PÚBLICO DEL MUNICIPIO DE IBAGUÉ.</t>
  </si>
  <si>
    <t>Según la ejecucion presupuestal a Dic 2020 el proyecto IDENTIFICACIÓN, LEGALIZACIÓN, DEPURACIÓN, ADMINISTRACIÓN Y ACTUALIZACIÓN DE LOS BIENES FISCALES Y DE USO PÚBLICO DEL MUNICIPIO DE IBAGUÉ, tiene una ejecucion de $499.150.000</t>
  </si>
  <si>
    <t>SECRETARÍA DE INFRAESTRUCTURA</t>
  </si>
  <si>
    <t>Fuentes de financación para la vigencia (Miles de Pesos)</t>
  </si>
  <si>
    <r>
      <t xml:space="preserve">VALOR EJECUTADO AL  </t>
    </r>
    <r>
      <rPr>
        <b/>
        <sz val="10"/>
        <color indexed="10"/>
        <rFont val="Arial"/>
        <family val="2"/>
      </rPr>
      <t>31/12/20</t>
    </r>
  </si>
  <si>
    <t>Meta Ejecutada en la vigencia (P.I.)</t>
  </si>
  <si>
    <t>Otros (Convenio)</t>
  </si>
  <si>
    <t>Recursos Propios 2020</t>
  </si>
  <si>
    <t>SGP Libre Inversión 2020</t>
  </si>
  <si>
    <t>Convenio</t>
  </si>
  <si>
    <t>Crédito  2020</t>
  </si>
  <si>
    <t>Convenio  2020</t>
  </si>
  <si>
    <t>Total</t>
  </si>
  <si>
    <t>IBAGUÉ SOCIOCULTURAL</t>
  </si>
  <si>
    <t>EL DEPORTE Y LA RECREACIÓN VIBRAN CON OPORTUNIDAD Y BIENESTAR</t>
  </si>
  <si>
    <t>FORMACIÓN Y PREPARACIÓN DE DEPORTISTAS 
(Cód KPT 4302)</t>
  </si>
  <si>
    <t>Formación y Preparación de Deportistas</t>
  </si>
  <si>
    <t>Estudios y diseños. Construcción, remodelación y/io mejoramiento de los escenarios deportivos del  Mpio de Ibagué</t>
  </si>
  <si>
    <t>Construcción de escenarios deportivos</t>
  </si>
  <si>
    <t>Infraestructura</t>
  </si>
  <si>
    <t>Tecnica</t>
  </si>
  <si>
    <t>Juan Carlos Nuñez Gonzalez / Diego Fdo. Herran Triana</t>
  </si>
  <si>
    <t>213314501838 213314541961</t>
  </si>
  <si>
    <t>Mejoramiento de espacios deportivos y recreativos mejorados</t>
  </si>
  <si>
    <t>IBAGUÉ ECONÓMICA Y PRODUCTIVA</t>
  </si>
  <si>
    <t>LAS VIAS VIBRAN CON MOVILIDAD Y SOSTENBILIDAD</t>
  </si>
  <si>
    <t>INFRAESTRUCTURA RED VIAL REGIONAL</t>
  </si>
  <si>
    <t>Infraestructura Vial Vibrante y Sostenible</t>
  </si>
  <si>
    <t>Optimización de la infraestructura vial urbana vibrante y sostenible del Mpio de Ibagué</t>
  </si>
  <si>
    <r>
      <t xml:space="preserve">Construir y/o mejorar, y/o rehabilitar 20.000 m2 de Andenes de la red urbana </t>
    </r>
    <r>
      <rPr>
        <sz val="10"/>
        <color indexed="10"/>
        <rFont val="Arial"/>
        <family val="2"/>
      </rPr>
      <t>(Cód KPT 2402121)</t>
    </r>
  </si>
  <si>
    <t>Operativa</t>
  </si>
  <si>
    <t>Juan Carlos Nuñez Gonzalez / Arnoby Callejas Leonel</t>
  </si>
  <si>
    <r>
      <t xml:space="preserve">Mejorar y/o construir 300.000 M2 de malla víal urbana </t>
    </r>
    <r>
      <rPr>
        <sz val="10"/>
        <color indexed="10"/>
        <rFont val="Arial"/>
        <family val="2"/>
      </rPr>
      <t>(Cód KPT 2402114)</t>
    </r>
  </si>
  <si>
    <t>213307701280 213307714282 213313801833 213313817834 213313833835</t>
  </si>
  <si>
    <t>Rehabilitar 300.000 M2 de la vía urbana</t>
  </si>
  <si>
    <t>Mantener 4 puentes peatonales en la zona urbana</t>
  </si>
  <si>
    <r>
      <t xml:space="preserve">Construir y/o mejorar 2 puentes peatonales en la zona urbana </t>
    </r>
    <r>
      <rPr>
        <sz val="10"/>
        <color indexed="10"/>
        <rFont val="Arial"/>
        <family val="2"/>
      </rPr>
      <t>(Cód KPT 2402119)</t>
    </r>
  </si>
  <si>
    <r>
      <t xml:space="preserve">Construir y/o mejorar  2 puentes vehiculares en la zona urbana </t>
    </r>
    <r>
      <rPr>
        <sz val="10"/>
        <color indexed="10"/>
        <rFont val="Arial"/>
        <family val="2"/>
      </rPr>
      <t>(Cód KPT 2402119)</t>
    </r>
  </si>
  <si>
    <r>
      <t xml:space="preserve">Mantener 3 puentes vehiculares en la zona urbana </t>
    </r>
    <r>
      <rPr>
        <sz val="10"/>
        <color indexed="10"/>
        <rFont val="Arial"/>
        <family val="2"/>
      </rPr>
      <t>(Cód KPT 2402119)</t>
    </r>
  </si>
  <si>
    <r>
      <t>Realizar la construcción y/o mantenimiento a de Ciclo infraestructura urbana (</t>
    </r>
    <r>
      <rPr>
        <sz val="10"/>
        <color indexed="10"/>
        <rFont val="Arial"/>
        <family val="2"/>
      </rPr>
      <t>Cód KPT 2402094)</t>
    </r>
  </si>
  <si>
    <r>
      <t xml:space="preserve">Realizar estudios de preinversión para sistemas alternativos de transporte </t>
    </r>
    <r>
      <rPr>
        <sz val="10"/>
        <color indexed="10"/>
        <rFont val="Arial"/>
        <family val="2"/>
      </rPr>
      <t>(Cód KPT 2408024)</t>
    </r>
  </si>
  <si>
    <r>
      <t>Realizar obras de infraestructura para la mitigación del riesgo (550 mts 2) (</t>
    </r>
    <r>
      <rPr>
        <sz val="10"/>
        <color indexed="10"/>
        <rFont val="Arial"/>
        <family val="2"/>
      </rPr>
      <t>Cód KPT 2402077)</t>
    </r>
  </si>
  <si>
    <t>INFRAESTRUCTURA PRODUCTIVA Y COMERCIALIZACIÓN
(Cód. KPT 1709)</t>
  </si>
  <si>
    <t>Equipamientos para la Productividad</t>
  </si>
  <si>
    <t>Mejorar y/o adecuar 11 Equipamientos Urbanos.</t>
  </si>
  <si>
    <t>Construir 2 equipamientos</t>
  </si>
  <si>
    <t>Construcción, mantenimiento y rehabilitación de equipamientos de Uso Publico en el Mpio de Ibagué</t>
  </si>
  <si>
    <t>VIVIENDA</t>
  </si>
  <si>
    <t>ACCESO A SOLUCIONES DE VIVIENDA
(Cód. KPT 4001)</t>
  </si>
  <si>
    <t xml:space="preserve">Acceso a Soluciones de Vivienda </t>
  </si>
  <si>
    <t>213307901571 213313901836 213313941957</t>
  </si>
  <si>
    <t>Mejoramiento de Vivienda en la Zona Urbana del Municipio de Ibagué</t>
  </si>
  <si>
    <t>Intervenir y mejorar 1816 viviendas urbanas. (Cód KPT 4001015)</t>
  </si>
  <si>
    <r>
      <t xml:space="preserve">Gestionar la construcción de 300 viviendas nuevas </t>
    </r>
    <r>
      <rPr>
        <sz val="10"/>
        <color indexed="10"/>
        <rFont val="Arial"/>
        <family val="2"/>
      </rPr>
      <t>(Cód KPT 4001014)</t>
    </r>
  </si>
  <si>
    <t>Realización de 8 ferias inmobiliarias para la promoción y oferta de los proyectos de vivienda VIP Y VIS.</t>
  </si>
  <si>
    <t>Instalar 10 unidades de mobiliario urbano</t>
  </si>
  <si>
    <t>Adecuar 12 unidades del mobiliario urbano de propiedad de la Gestora Urbana.</t>
  </si>
  <si>
    <t>IBAGUÉ AMBIENTAL Y ECOSISTÉMICA</t>
  </si>
  <si>
    <t xml:space="preserve"> AGUA POTABLE Y SANEAMIENTO BÁSICO</t>
  </si>
  <si>
    <t xml:space="preserve">ACCESO DE LA POBLACION A LOS SERVICIOS DE AGUA POTABLE Y SANEAMIENTO BASICO
(Código KPT 4003)      </t>
  </si>
  <si>
    <t>Ibagué Vibra, con Calidad, Continuidad y Cobertura en Agua Potable</t>
  </si>
  <si>
    <t>Optimización y mejoramiento Acueducto Complementario</t>
  </si>
  <si>
    <t>Puesta en funcionamiento del proyecto Acueducto Complementario hasta la PTAP de la Pola</t>
  </si>
  <si>
    <t>Implementación de cuatro mega distritos para la sectorización hidráulica.</t>
  </si>
  <si>
    <t>Ibagué Vibra, con Saneamiento Básico en la Ciudad</t>
  </si>
  <si>
    <t>Actualizar el Plan maestro de alcantarillado (Cód KPT 4003006)</t>
  </si>
  <si>
    <t>Optimización, rehabilitación y reposición de las redes de alcantarillado</t>
  </si>
  <si>
    <t>JUSTICIA, SEGURIDAD Y CONVIVENCIA
(Cód. KPT 45)</t>
  </si>
  <si>
    <t>PARTICIPACIÓN CIUDADANA Y POLÍTICA Y RESPETO POR LOS DERECHOS HUMANOS Y DIVERSIDAD DE CREENCIAS
(Cód. KPT 4502)</t>
  </si>
  <si>
    <t>Participación, Convivencia Ciudadana y Comunitaria</t>
  </si>
  <si>
    <t>Construir y/o Mejorar Salones Comunales en la Zona Urbana de la Ciudad de Ibagué</t>
  </si>
  <si>
    <t>Realizar la construcción y/o mejoramiento y/o mantenimiento 20 salones comunales</t>
  </si>
  <si>
    <t>SUBTOTAL AL 31/12/20</t>
  </si>
  <si>
    <t xml:space="preserve">EMERGENCIA COVID-19 </t>
  </si>
  <si>
    <t>TOTAL AL 31/12/20</t>
  </si>
  <si>
    <t>PRESUPUESTO VIGENCIA 2020 AL 31/12/20</t>
  </si>
  <si>
    <t>PASIVOS EXIGIBLES VIGENCIAS EXPIRADAS</t>
  </si>
  <si>
    <t>PROGRAMA AGUA POTABLE Y SANEAMIENTO BASICO CON CALIDAD, CONTINUIDAD Y COBERTURA PARA TODOS</t>
  </si>
  <si>
    <t>VALOR TOTAL PRESUPUESTO ESTE PLAN</t>
  </si>
  <si>
    <r>
      <rPr>
        <b/>
        <sz val="9"/>
        <color indexed="8"/>
        <rFont val="Arial"/>
        <family val="2"/>
      </rPr>
      <t xml:space="preserve">NOTA ACLARATORIA: </t>
    </r>
    <r>
      <rPr>
        <sz val="9"/>
        <color indexed="8"/>
        <rFont val="Arial"/>
        <family val="2"/>
      </rPr>
      <t>A.  Los recursos por valor de $4.557.031.438 correspondiente al PROGRAMA AGUA POTABLE Y SANEAMIENTO BASICO CON CALIDAD, CONTINUIDAD Y COBERTURA PARA TODOS - APOYO PARA GARANTIZAR EL ABASTECIMIENTO DE AGUA POTABLE EN COMUNIDADES VULNERABLES EN EL MARCO DE LA EMERGENCIA COVID-19 EN EL MUNICIPIO DE IBAGUÉ- FONDO COVID,  no estan contemplados en las actividades del Plan de Desarrollo, por lo cual no se ven reflejados en los Programas descritos en el Plan Indicativo a cargo de la Secretaría de Infraestructura.</t>
    </r>
  </si>
  <si>
    <t>SECRETARÍA DESARROLLO SOCIAL COMUNITARIO</t>
  </si>
  <si>
    <t>SEGUIMIENTO: 31 DICIEMBRE 2020</t>
  </si>
  <si>
    <t>Valor Ejecutado 30-09-20</t>
  </si>
  <si>
    <t>Cofinanciación</t>
  </si>
  <si>
    <t>Otros/estampillas</t>
  </si>
  <si>
    <t>Departamento</t>
  </si>
  <si>
    <t>Nación</t>
  </si>
  <si>
    <t>Cultura</t>
  </si>
  <si>
    <t>Deporte</t>
  </si>
  <si>
    <t>Propios</t>
  </si>
  <si>
    <t>VIBRA CON INCLUSIÓN Y DIVERSIDAD</t>
  </si>
  <si>
    <t>INCLUSIÓN SOCIAL Y PRODUCTIVA PARA LA POBLACIÓN EN SITUACIÓN DE VULNERABILIDAD
(Cód KPT 4103)</t>
  </si>
  <si>
    <t xml:space="preserve">Mujer, Equidad de Género y Diversidad Sexual </t>
  </si>
  <si>
    <t>Fortalecimiento a la Mujer, Equidad de genero y Diversidad sexual en el municipio de ibague.</t>
  </si>
  <si>
    <r>
      <t>Diseñar, actualizar e Implementar Programas de Formación para el desarrollo de capacidades y la transformación social de las Mujeres y la población sexualmente diversa del Municipio.</t>
    </r>
    <r>
      <rPr>
        <sz val="10"/>
        <color indexed="10"/>
        <rFont val="Arial"/>
        <family val="2"/>
      </rPr>
      <t xml:space="preserve"> (Cód KPT 4103005) </t>
    </r>
  </si>
  <si>
    <t>MUJER, GENERO Y DIVERSIDAD SEXUAL</t>
  </si>
  <si>
    <t>FRANCY LILIANA SALAZAR QUIÑONEZ</t>
  </si>
  <si>
    <t>Atención integral y orientación a mujeres y población LGTBI priorizada.</t>
  </si>
  <si>
    <t xml:space="preserve">Promover estrategia para la inserción laboral y la generación de ingresos para las mujeres y la población LGBTI (Cód KPT 4103058) </t>
  </si>
  <si>
    <t>Implementar la Estrategia Municipal para la prevención de la violencia de género y diversidad sexual priorizada</t>
  </si>
  <si>
    <t xml:space="preserve">Implementar la estrategia de atención a las mujeres habitantes de calle. (Cód KPT 4104027) </t>
  </si>
  <si>
    <t>Implementar 1 Ruta de atención para mujeres víctimas de todo tipo de violencia</t>
  </si>
  <si>
    <t>Gestionar la casa de la mujer en el municipio de Ibagué.</t>
  </si>
  <si>
    <t>Implementar la política pública LGBTI.</t>
  </si>
  <si>
    <t>Beneficiar a mujeres cuidadoras de PcD mediante una estrategia de acción integral.</t>
  </si>
  <si>
    <t>Beneficiar a mujeres cabeza de familia para que por medio de proyectos productivos reciban ayuda del ente público o privado para ejecución de estos proyectos. (Entrega de insumos).</t>
  </si>
  <si>
    <t>Diversidad étnica cultural</t>
  </si>
  <si>
    <t>Fortalecimiento a la Diversidad étnica y cultural en el municipio de ibague</t>
  </si>
  <si>
    <t>Implementar política pública Población Indígena</t>
  </si>
  <si>
    <t>GRUPOS ETNICOS Y POBLACION VULNERABLE</t>
  </si>
  <si>
    <t>Estrategia para el fortalecimiento integral, asesoría la población étnica que resida en el municipio de Ibagué</t>
  </si>
  <si>
    <t>Implementación de una estrategia para el fortalecimiento del modelo intercultural y de capacidades para las comunidades étnicas del municipio de Ibagué</t>
  </si>
  <si>
    <t>Ibagué lucha contra la pobreza</t>
  </si>
  <si>
    <t>Mejoramiento en la Lucha Contra la Pobreza en el municipio de Ibague.</t>
  </si>
  <si>
    <t xml:space="preserve">Atención integral y orientación a las familias inscritas en el programa Familias en Acción y/o población vulnerable y/o en condición de pobreza, pobreza extrema y/o pobreza multidimensional (Cód KPT 4103050) </t>
  </si>
  <si>
    <r>
      <t xml:space="preserve">Implementar procesos de formación en áreas productivas a personas del programa Familias en Acción y/o población vulnerable y/o en condición de pobreza, pobreza extrema y/o pobreza multidimensional. </t>
    </r>
    <r>
      <rPr>
        <sz val="10"/>
        <color indexed="10"/>
        <rFont val="Arial"/>
        <family val="2"/>
      </rPr>
      <t xml:space="preserve">(Cód KPT 4103051) </t>
    </r>
  </si>
  <si>
    <t>Realizar eventos y/o socializaciones anuales del programa familias en acción.</t>
  </si>
  <si>
    <t xml:space="preserve">Fortalecimiento y seguimiento a iniciativas de proyectos productivos a personas del programa Familias en Acción y/o población vulnerable y/o en condición de pobreza, pobreza extrema y/o pobreza multidimensional (Cód KPT 4103057) </t>
  </si>
  <si>
    <t>ATENCIÓN INTEGRAL DE POBLACIÓN EN SITUACIÓN PERMANENTE DE DESPROTECCIÓN SOCIAL Y/O FAMILIAR
(Cód KPT 4104</t>
  </si>
  <si>
    <t>Ibagué de la mano con los adultos mayores</t>
  </si>
  <si>
    <t>211313501820
211313504823</t>
  </si>
  <si>
    <t>Compromiso integral de la mano con los Adultos mayores en el municipio de ibague.</t>
  </si>
  <si>
    <t>Atención y orientación con enfoque diferencial a los Adultos mayores del área urbana y rural priorizados. (Cód KPT 4104015)</t>
  </si>
  <si>
    <t>\</t>
  </si>
  <si>
    <t>ATENCIÓN INTEGRAL DE POBLACIÓN EN SITUACIÓN PERMANENTE DE DESPROTECCIÓN SOCIAL Y/O FAMILIAR
(Cód KPT 4105</t>
  </si>
  <si>
    <t>Implementación de comedores comunitarios que beneficien a los adultos mayores del área urbana y rural del municipio de Ibagué.</t>
  </si>
  <si>
    <t xml:space="preserve">Fortalecer los centros vida y/o centros de bienestar de adulto mayor (Cód KPT 4104015) </t>
  </si>
  <si>
    <t>Ibagué territorio incluyente con la discapacidad</t>
  </si>
  <si>
    <t>Compromiso del Territorio incluyente con la  Discapacidad en el municipio de Ibague.</t>
  </si>
  <si>
    <t>Apoyo y seguimiento a unidades productivas para  personas con  discapacidad y/o sus cuidadores. (Cód KPT 4103059)</t>
  </si>
  <si>
    <t>Implementar el Programa de Sensibilización y promoción de los DDHH y el desarrollo de capacidades educativas, culturales, para la población en condición de discapacidad.</t>
  </si>
  <si>
    <t xml:space="preserve">Atención integral y/o apoyo nutricional a  1.000 personas con discapacidad (Cód KPT 4104035) </t>
  </si>
  <si>
    <t>Apoyar a personas con discapacidad, con entrega de ayudas técnicas.</t>
  </si>
  <si>
    <t>Actualizar e implementar la política pública de discapacidad del Municipio de Ibagué</t>
  </si>
  <si>
    <t>Inclusión Social al Habitante de calle</t>
  </si>
  <si>
    <t xml:space="preserve"> Apoyo en  la Inclusion social al Habitante de Calle en el municipio de Ibague.</t>
  </si>
  <si>
    <t>Implementar Plan de Acción integral para los habitantes de calle</t>
  </si>
  <si>
    <t>Implementar la estrategia de atención a los habitantes de calle con enfoque de resocialización. (Cód KPT 4104034)</t>
  </si>
  <si>
    <t xml:space="preserve">Realizar e implementar el programa de Sensibilización enfocadas a la prevención del consumo de sustancias psicoactivas, con actores sociales del municipio (Cód KPT 4104026) </t>
  </si>
  <si>
    <t>ATENCIÓN, ASISTENCIA Y REPARACIÓN INTEGRAL A LAS VÍCTIMAS
(Cód KPT 4101)</t>
  </si>
  <si>
    <t>Ibagué por la garantía de los derechos de las víctimas</t>
  </si>
  <si>
    <t>Compromiso  por la garantía de los derechos de las víctimas enel municipio de Ibague</t>
  </si>
  <si>
    <t>Atención integral y orientación con enfoque diferencial y étnico a la población víctima del conflicto armado. Cód KPT 4101023)</t>
  </si>
  <si>
    <t xml:space="preserve">Actualización y seguimiento a las rutas de atención de población víctima del conflicto armado (Cód KPT 4101025) </t>
  </si>
  <si>
    <t>Implementación del plan de retorno y reubicación de la población víctima del conflicto armado (enfoque étnico y diferencial) (Cód KPT 4101074)</t>
  </si>
  <si>
    <t xml:space="preserve"> Implementar el  Centro Regional Para la atención y Reparación Integral a Victimas con enfoque étnico y diferencial</t>
  </si>
  <si>
    <t>Estrategia para el fortalecimiento en capacidades de emprendimiento, áreas productivas, tecnología e innovación. (Cód KPT 4101038)</t>
  </si>
  <si>
    <r>
      <t>Apoyo a la Mesa de participación de  víctimas en su conformación, funcionamiento y pago de incentivos, de acuerdo a la ley 1448/2011</t>
    </r>
    <r>
      <rPr>
        <sz val="10"/>
        <color indexed="10"/>
        <rFont val="Arial"/>
        <family val="2"/>
      </rPr>
      <t>Cód KPT 4101038)</t>
    </r>
  </si>
  <si>
    <t>Actualizar el proceso de caracterización de la población víctima del conflicto armado a través de la herramienta RNI-IGED con enfoque étnico y diferencial</t>
  </si>
  <si>
    <t>Realizar 10 conmemoraciones y/o eventos a la población víctima del conflicto armado. (Cód KPT 4101038)</t>
  </si>
  <si>
    <t>Atención integral y orientación con enfoque diferencial y étnico a los niños, niñas, adolescentes y jóvenes víctima del conflicto armado</t>
  </si>
  <si>
    <t>LA INFANCIA, LA ADOLESCENCIA Y LA JUVENTUD VIBRAN POR SUS DERECHOS</t>
  </si>
  <si>
    <t>DESARROLLO INTEGRAL DE NIÑOS, NIÑAS, ADOLESCENTES Y SUS FAMILIAS
(Cód KPT 4102)</t>
  </si>
  <si>
    <t>Ibagué Vibra con Niñas y Niños, Protegidos, Sanos y Felices</t>
  </si>
  <si>
    <t>Fortalecimiento de Ibagué Vibra con Niñas y Niños, Protegidos, Sanos y Felices en el municipio de Ibague</t>
  </si>
  <si>
    <t>Diseñar e implementar una estrategia enfocada en madres gestantes, lactantes y niños con alimentación complementaria.. (Cód KPT 4102001)</t>
  </si>
  <si>
    <t>INFANCIA ADOLESCENCIA Y JUVENTUD</t>
  </si>
  <si>
    <t>Diseñar e implementar una estrategia de recreación dirigida a la primera infancia, infancia y adolescencia (Cód KPT 4102001)</t>
  </si>
  <si>
    <t>Diseñar e implementar un programa de fortalecimiento familiar para el cuidado y crianza  no violenta por parte de los cuidadores (Cód KPT 4102001)</t>
  </si>
  <si>
    <t xml:space="preserve">Diseñar e implementar la Ruta Integral de Atenciones de primera infancia, Infancia y Adolescencia con enfoque diferencial y étnico (Cód KPT 4102001) </t>
  </si>
  <si>
    <t xml:space="preserve">Actualizar e Implementar la Política Pública de  infancia y adolescencia </t>
  </si>
  <si>
    <t xml:space="preserve">Diseñar una estrategia de acompañamiento, fortalecimiento y cualificación de la mesa de participación de niños, niñas y adolescentes (Cód KPT 4102001) </t>
  </si>
  <si>
    <t xml:space="preserve">Diseñar e implementar una estrategia para estimular el buen uso del tiempo libre y la práctica de actividades culturales, deportivas o lúdicas de niños, niñas y adolescentes en riesgo de trabajo infantil con enfoque étnico y diferencial. (Cód KPT 4102001) </t>
  </si>
  <si>
    <t>,,</t>
  </si>
  <si>
    <t xml:space="preserve">Diseñar una estrategia orientada a garantizar el derecho a la identidad de niños, niñas y adolescentes del municipio (zona urbana/zona rural), que incluya mecanismos de sensibilización y comunicación, dirigidos a la comunidad frente a la expedición del documento de identidad. (Cód KPT 4102001) </t>
  </si>
  <si>
    <t xml:space="preserve">Fomentar red de apoyo comunitaria y educativa para disminuir la violencia contra niños, niñas y adolescentes (Cód KPT 4102001) </t>
  </si>
  <si>
    <t xml:space="preserve">Implementar una estrategia orientada a la prevención del abuso explotación y comercio sexual de niños, niñas y adolescentes del municipio (Cód KPT 4102001) </t>
  </si>
  <si>
    <t xml:space="preserve">Implementar la estrategia orientada a la generación de habilidades de autoprotección y autocuidado, dirigidos en niños, niñas y adolescentes, con prioridad para la población especial y con enfoque diferencial (Cód KPT 4102001) </t>
  </si>
  <si>
    <t xml:space="preserve">Comedores para niños, niñas y adolescentes del área urbana y rural del municipio de Ibagué. (Cód KPT 4102001) </t>
  </si>
  <si>
    <t>Implementar una estrategia de fortalecimiento de alianzas entre sector público, privado y la cooperación internacional en favor de los niños, niñas, adolescentes y las familias.</t>
  </si>
  <si>
    <t>Implementar estrategia de formulación e implementación de la Ruta Integral de Atención de infancia y adolescencia.</t>
  </si>
  <si>
    <t>Jóvenes que Vibran por la Vida</t>
  </si>
  <si>
    <t>Fortalecimiento de los Jóvenes que Vibran por la Vida en el municipio de Ibague.</t>
  </si>
  <si>
    <t>Implementación y seguimiento de la Política Pública de Juventud (Acuerdo 016 de 2019)</t>
  </si>
  <si>
    <t>Implementar la estrategia orientada a la generación  de  habilidades de autoprotección y autocuidado, dirigidos a jóvenes con prioridad para la población especial y con enfoque diferencial</t>
  </si>
  <si>
    <t>Implementar una estrategia de atención, orientación y seguimiento psicológico enfocada al fortalecimiento familiar y la prevención de conductas suicidas en niñas, niños y jóvenes. (Cód KPT 4102037)</t>
  </si>
  <si>
    <r>
      <t>Implementar y fortalecer la estrategia "</t>
    </r>
    <r>
      <rPr>
        <b/>
        <sz val="10"/>
        <color indexed="8"/>
        <rFont val="Arial"/>
        <family val="2"/>
      </rPr>
      <t>Ibagué y los jóvenes construyen ciudad"</t>
    </r>
  </si>
  <si>
    <t>Crear el observatorio de juventudes que integre las caracterizaciones de la población juvenil del municipio de Ibagué.</t>
  </si>
  <si>
    <t>SECRETARÍA HACIENDA</t>
  </si>
  <si>
    <t>PROYECCIÓN 2020</t>
  </si>
  <si>
    <t>TOTAL VALOR EJECUTADO</t>
  </si>
  <si>
    <t>FORTALECIMIENTO DE LA GESTIÓN Y DIRECCIÓN DE LA ADMINISTRACIÓN PÚBLICA TERRITORIAL</t>
  </si>
  <si>
    <t>IMPUESTOS MÁS JUSTOS</t>
  </si>
  <si>
    <t>MEJORAMIENTO DE LOS SISTEMAS TECNOLOGICOS PARA EL FORTALECIMIENTO DE LA GESTION Y DIRECCION DE LA ADMINISTRACIÓN PÚBLICA TERRITORIAL EN EL MUNICIPIO DE IBAGUÉ</t>
  </si>
  <si>
    <t>Alcanzar un índice desempeño fiscal</t>
  </si>
  <si>
    <t xml:space="preserve">SECRETARÍA DE HACIENDA </t>
  </si>
  <si>
    <t>RENTAS</t>
  </si>
  <si>
    <t>CIELO GUAYARA</t>
  </si>
  <si>
    <t xml:space="preserve">Fortalecer los procesos de Gestión de la Tesorería municipal </t>
  </si>
  <si>
    <t>TESORERIA</t>
  </si>
  <si>
    <t>WILLINGTONG SANCHEZ</t>
  </si>
  <si>
    <t>Implementar la inteligencia artificial en el esfuerzo fiscal</t>
  </si>
  <si>
    <t>Alcanzar el Índice de Recuperación de Cartera   </t>
  </si>
  <si>
    <t>Incrementar el Impulso de Expedientes de Cobro Persuasivo y Coactivo</t>
  </si>
  <si>
    <t>Gestión para la Consecución de Recursos Externos – Presupuesto del Municipio</t>
  </si>
  <si>
    <t>DESPACHO HACIENDA</t>
  </si>
  <si>
    <t xml:space="preserve">LEOPOLDO ALFONSO IANNINI </t>
  </si>
  <si>
    <t>Plan Operativo Anual de Inversiones - POAI 2020</t>
  </si>
  <si>
    <t>SECRETARIA DE MOVILIDAD  - FECHA DE SEGUIMIENTO: 30/09/2020</t>
  </si>
  <si>
    <t>SECRETARIA DE  MOVILIDAD  - FECHA DE SEGUIMIENTO: 02/01/2020</t>
  </si>
  <si>
    <t>SECRETARIA DE  MOVILIDAD  - FECHA DE SEGUIMIENTO: 30/08/2019</t>
  </si>
  <si>
    <t>Código meta producto</t>
  </si>
  <si>
    <t>Descripción Meta Producto</t>
  </si>
  <si>
    <t>Descripción Proyecto</t>
  </si>
  <si>
    <t>Apropiación (miles de millones)</t>
  </si>
  <si>
    <t>RECURSOS PROGRAMADOS (miles de millones)</t>
  </si>
  <si>
    <t xml:space="preserve"> Entidad</t>
  </si>
  <si>
    <t xml:space="preserve"> Dependencia</t>
  </si>
  <si>
    <t>responsable</t>
  </si>
  <si>
    <t>Total Valor Ejecutado</t>
  </si>
  <si>
    <t>RECURSOS EJECUTADOS  (miles de millones)</t>
  </si>
  <si>
    <t>Recursos Propios con Destinación Específica</t>
  </si>
  <si>
    <t>Recursos Propios sin Destinación Específica</t>
  </si>
  <si>
    <t>Cofi. Dpto</t>
  </si>
  <si>
    <t>Cofi. Nación</t>
  </si>
  <si>
    <t xml:space="preserve"> SGP Educacion </t>
  </si>
  <si>
    <t xml:space="preserve"> Ejec. SGP Salud 2017</t>
  </si>
  <si>
    <t>SGP APSB</t>
  </si>
  <si>
    <t>Propósito general LI</t>
  </si>
  <si>
    <t>Propósito general FI</t>
  </si>
  <si>
    <t>SGP Alimentacion Escolar</t>
  </si>
  <si>
    <t>Regalias</t>
  </si>
  <si>
    <t>Credito</t>
  </si>
  <si>
    <t>Cofinanciacion</t>
  </si>
  <si>
    <t>A.4.3.1.2</t>
  </si>
  <si>
    <t>Gestionar y/o implementar el Sistema de transporte público en la ciudad (Cód KPT 2408001)</t>
  </si>
  <si>
    <t>Desarrollo de un sistema de transporte público eficiente y moderno para las necesidades de la ciudad</t>
  </si>
  <si>
    <t>Alcaldía de Ibagué</t>
  </si>
  <si>
    <t>Dirección Operativa y Control del Transito Secretaría de Movilidad</t>
  </si>
  <si>
    <t>CESAR FABIAN YAÑEZ PUENTES</t>
  </si>
  <si>
    <t>A.4.3.1.3</t>
  </si>
  <si>
    <t>Realizar 8 Campañas de seguridad vial (Cód KPT 2409002)</t>
  </si>
  <si>
    <t>SEGURIDAD DE TRANSPORTE            SUBPROGRAMA:  Movilidad Segura para la Competitividad</t>
  </si>
  <si>
    <t>FORTALECIMIENTO DE LA SEGURIDAD VIAL PARA LA REGULACION Y CONTROL DEL TRANSITO EN EL MUNICIPIO DE IBAGUE</t>
  </si>
  <si>
    <t>A.4.3.1.4</t>
  </si>
  <si>
    <t>Implementar dispositivos para el control de tránsito a través de demarcación Horizontal y/o lineal (Cód KPT 2409003)</t>
  </si>
  <si>
    <t>A.4.3.1.5</t>
  </si>
  <si>
    <t>Mantener y demarcar señalización en 10 zonas escolares (Cód KPT 2409013)</t>
  </si>
  <si>
    <t>A.4.3.1.7</t>
  </si>
  <si>
    <t>Instalar 902 señales verticales nuevas (Cód KPT 2409013)</t>
  </si>
  <si>
    <t>A.4.3.1.8</t>
  </si>
  <si>
    <t>Desarrollar una estrategia de articulación con centros de enseñanza de conducción, centros de evaluación de conductores e infractores y empresas de transporte público. (Cód KPT 2409006)</t>
  </si>
  <si>
    <t>A.4.3.2.5</t>
  </si>
  <si>
    <t>Programa de apoyo a víctimas por accidente de tránsito VFAT (Cód KPT 2409024)</t>
  </si>
  <si>
    <t>A.4.3.2.6</t>
  </si>
  <si>
    <t>Intervenir y/o mantener y/o modernizar intersecciones semaforizadas (Cód KPT 2409003)</t>
  </si>
  <si>
    <t>A.4.3.2.7</t>
  </si>
  <si>
    <t>Mantenimiento de 10 pasos peatonales (Cód KPT 2409003)</t>
  </si>
  <si>
    <t>A.4.3.2.9</t>
  </si>
  <si>
    <t>Programa de educación vial y cultura ciudadana (Cód KPT 2409004)</t>
  </si>
  <si>
    <t>A.4.3.2.10</t>
  </si>
  <si>
    <t>Implementar un centro de control de tránsito para el monitoreo de vías (Cód KPT 2409045)</t>
  </si>
  <si>
    <t>A.4.3.2.11</t>
  </si>
  <si>
    <t>Estrategia para realizar operativos de control y de regulación de tránsito para mejorar la movilidad (Cód KPT 2409004)</t>
  </si>
  <si>
    <t>A.4.3.2.12</t>
  </si>
  <si>
    <t>Aumentar en 30 el cuerpo de agentes de tránsito para la regulación del tránsito en la ciudad   (Cód KPT 2409011)</t>
  </si>
  <si>
    <t>A.4.3.2.13</t>
  </si>
  <si>
    <t>Programa de agentes de tránsito (Cód KPT 2409011)</t>
  </si>
  <si>
    <t>A.4.3.2.14</t>
  </si>
  <si>
    <t>Diagnóstico para implementación de la NTC-ISO 39001 Sistema de Gestión de la Seguridad Vial</t>
  </si>
  <si>
    <t>SEGURIDAD DE TRANSPORTE</t>
  </si>
  <si>
    <t>DESARROLLO DE UN PLAN DE MOVILIDAD SOSTENIBLE PARA LA CIUDAD DE IBAGUE</t>
  </si>
  <si>
    <t>A.4.3.2.15</t>
  </si>
  <si>
    <t>Formulación de la política pública integrada y sostenible de movilidad</t>
  </si>
  <si>
    <t>A.4.3.2.16</t>
  </si>
  <si>
    <t>Formulación e implementación del Plan Integral de Movilidad Sostenible</t>
  </si>
  <si>
    <t>A.4.3.2.17</t>
  </si>
  <si>
    <t>Plataforma tecnológica prestación remota del servicio</t>
  </si>
  <si>
    <t>MODERNIZACIÓN TECNOLÓGICA PARA LA PRESTACIÓN DE SERVICIOS DE CALIDAD EN LA SECRETARÌA DE MOVILIDAD</t>
  </si>
  <si>
    <t>Dirección Tramites y Servicios</t>
  </si>
  <si>
    <t>A.4.3.3.3</t>
  </si>
  <si>
    <t xml:space="preserve">Estrategia para la optimización de los diferentes servicios que se ofrecen en la secretaria de movilidad </t>
  </si>
  <si>
    <t>A.4.3.3.9</t>
  </si>
  <si>
    <t xml:space="preserve">Archivo digital de la secretaria de Movilidad </t>
  </si>
  <si>
    <t>A.4.3.3.10</t>
  </si>
  <si>
    <t>Implementar turnos web en todos los tramites ofertados en la Secretaría de Movilidad</t>
  </si>
  <si>
    <t>TOTAL APROPIACIÓN PROGRAMADA / PROGRAMAS</t>
  </si>
  <si>
    <t>SECRETARÍA GOBIERNO</t>
  </si>
  <si>
    <t>FORTALECIMIENTO DE LA CONVIVENCIA Y LA SEGURIDAD CIUDADANA
(Código KPT: 4501)</t>
  </si>
  <si>
    <t>Justicia y Seguridad Como Servicio Público</t>
  </si>
  <si>
    <t>MEJORAMIENTO Y FORTALECIMIENTO DEL SERVICIO DE JUSTICIA Y CONVIVENCIA CIUDADANA EN EL MUNICIPIO DE IBAGUÉ</t>
  </si>
  <si>
    <t>Dotar Inspecciones y/o comisarías y/o Corregidurías (Cód KPT 1202017- 4501018 - 1202017)</t>
  </si>
  <si>
    <t>FORTALECIMIENTO DE LA SEGURIDAD "IBAGUÉ CIUDAD SEGURA" EN EL MUNICIPIO DE IBAGUÉ</t>
  </si>
  <si>
    <t>Diseño e implementación una estrategia de apoyo integral para el sistema penitenciario</t>
  </si>
  <si>
    <t>Implementar 1 Estrategia local de reconciliación y cultura de paz. (Cód KPT 1202017)</t>
  </si>
  <si>
    <t>Capacitar y sensibilizar a ciudadanos y/o funcionarios de las ligas de protección al consumidor. (Cód KPT 4501002)</t>
  </si>
  <si>
    <t>Formalizar parqueaderos identificados en la ciudad. (Cód KPT1203008)</t>
  </si>
  <si>
    <t>Ampliar los Sistemas de Vigilancia y seguridad Comunitaria en las 13 comunas de Ibagué (Cód KPT 1202016)</t>
  </si>
  <si>
    <t>Capacitar 58 Instituciones educativas en mecanismos de prevención de la Explotación Sexual – Comercial del NNA (ESCNNA) y trata de personas. (Cód KPT 1202012)</t>
  </si>
  <si>
    <t>Ejecutar la Ruta Interinstitucional contra la Trata de Personas. (Cód KPT 1202012)</t>
  </si>
  <si>
    <t>Implementar en los 17 corregimientos de Ibagué actividades de acción integral contra minas antipersonales y similares</t>
  </si>
  <si>
    <t>Diseñar e implementar 1 Ruta de prevención del reclutamiento, uso y utilización de NNA en el municipio de Ibagué</t>
  </si>
  <si>
    <t xml:space="preserve">Crear e implementar 1 Red de Primeros Respondientes (Cód KPT 1202018)  </t>
  </si>
  <si>
    <t>Ejecutar 1 Estrategia (Vigilancia con Drones) VIDRON para la vigilancia.  (Cód KPT 1202019)</t>
  </si>
  <si>
    <t>Adecuar, crear e implementar 13 Centro de Atención Inmediata – CAI    (Cód KPT 1202003-1202005)</t>
  </si>
  <si>
    <t>Implementar una estrategia de control y seguridad urbano y rural  (Cód KPT 1202019)</t>
  </si>
  <si>
    <t>Formular y ejecutar 1 Estrategia de Recompensa contra el delito y/o apología del delito. (Cód KPT 1202019)</t>
  </si>
  <si>
    <t>Ejecutar 1 Estrategia de Prevención situacional del delito a través del mejoramiento del entorno  (Cód KPT 1202019)</t>
  </si>
  <si>
    <t>Crear 1 Red terapéutica y de aprendizaje para la protección primaria contra el consumo de SPA (Cód KPT 1202019)</t>
  </si>
  <si>
    <t xml:space="preserve">Atención y Protección Animal </t>
  </si>
  <si>
    <t>PROTECCION, ATENCION Y CUIDADO ANIMAL "IBAGUÉ VIBRA POR LOS ANIMALES" EN EL MUNICIPIO DE IBAGUÉ</t>
  </si>
  <si>
    <t>Crear e implementar una estrategia de prevención, atención integral y protección animal (Cód KPT 4501001)</t>
  </si>
  <si>
    <t>FORTALECIMIENTO DE LA DEMOCRACIA, LA PARTICIPACIÓN CIUDADANA,  Y LA LIBERTAD RELIGIOSA EN EL MUNICIPIO DE IBAGUÉ</t>
  </si>
  <si>
    <t>Realizar e implementar una estrategia de fortalecimiento de capacidades para los Organismos de acción comunal (Cód KPT 4502001)</t>
  </si>
  <si>
    <t>Formular y ejecutar una Estrategias de formación política y liderazgo juvenil comunitario (Cód KPT 4501004)</t>
  </si>
  <si>
    <t>Ejecutar 1 plan de promoción, sensibilización activa y fomento de los derechos humanos y la construcción de paz. (Cód KPT 4502015)</t>
  </si>
  <si>
    <t>Libertad Religiosa</t>
  </si>
  <si>
    <t>Formular e implementar la Política Pública de Libertad de Culto y Religión municipal, en concordancia con el Acuerdo 025 de 2018, la ordenanza No, 001 de 2019 y el decreto departamental No. 1383 de 2019(Cód KPT 4502016)</t>
  </si>
  <si>
    <t>Implementar una estrategia de fortalecimiento, promoción y sensibilización que propenda por el desarrollo de la libertad de culto y la religión de la ciudad (Cód KPT 4502016)</t>
  </si>
  <si>
    <t>ORDENAMIENTO TERRITORIAL Y DESARROLLO URBANO</t>
  </si>
  <si>
    <t xml:space="preserve">Espacio Público </t>
  </si>
  <si>
    <t>RECUPERACION Y CONTROL EFECTIVO DEL ESPACIO PUBLICO DE LA CIUDAD DE IBAGUE</t>
  </si>
  <si>
    <t>Recuperar y controlar el Espacio público (Cód KPT 4002020)</t>
  </si>
  <si>
    <t>50 M2</t>
  </si>
  <si>
    <t>Cumplir el 100% de las actividades de la estrategia de participación ciudadana</t>
  </si>
  <si>
    <t>Sector Plan de Desarrollo</t>
  </si>
  <si>
    <t>Programa Plan de Desarrollo</t>
  </si>
  <si>
    <t>Codigo</t>
  </si>
  <si>
    <t>Eje estrategico</t>
  </si>
  <si>
    <t>Programa del plan de desarrollo</t>
  </si>
  <si>
    <t>Codigo BPIN</t>
  </si>
  <si>
    <t>Nombre del Proyecto</t>
  </si>
  <si>
    <t>Meta producto</t>
  </si>
  <si>
    <t>Actividad</t>
  </si>
  <si>
    <t>RECURSOS EJECUTADOS(miles de millones) A DICIEMBRE 2020</t>
  </si>
  <si>
    <t>CREDITO</t>
  </si>
  <si>
    <t>FONPET</t>
  </si>
  <si>
    <t>ICDE</t>
  </si>
  <si>
    <t>ICLD</t>
  </si>
  <si>
    <t>ADRES</t>
  </si>
  <si>
    <t>COLJUEGOS</t>
  </si>
  <si>
    <t>OTRAS TRANSFERENCIAS</t>
  </si>
  <si>
    <t>SGP</t>
  </si>
  <si>
    <t>TRANSFERENCIAS DEPARTAMENTO</t>
  </si>
  <si>
    <t>SECTOR 3. IBAGUE VIBRA CON SALUD HUMANIZADA</t>
  </si>
  <si>
    <t>PROGRAMA 1. PRESTACIÓN DE SERVICIOS DE SALUD</t>
  </si>
  <si>
    <t>Ibague Sociocultural</t>
  </si>
  <si>
    <t>FORTALECIMIENTO DEL MODELO DE ATENCION EN SALUD INTEGRAL  HUMANIZADA EN EL MUNICIPIO DE IBAGUE</t>
  </si>
  <si>
    <t>Ofertar 2 servicios de mediana complejidad servicio de obstetricia y psiquiatría</t>
  </si>
  <si>
    <t>Celebrar convenio interadministrativo, para fortalecer el prestador primario con servicios de mediana complejidad</t>
  </si>
  <si>
    <t>Realizar Seguimiento al cumplimiento del convenio interadministrativo, para fortalecer el prestador primario con servicios de mediana complejidad</t>
  </si>
  <si>
    <t>Implementar un Plan de acción para la prestación de servicios de salud humanizados en la ESE del Municipio</t>
  </si>
  <si>
    <t>Celebrar convenio interadministrativo, para fortalecer el prestador la prestación de servicios de salud humanizados.</t>
  </si>
  <si>
    <t>Realizar Seguimiento al cumplimiento del convenio interadministrativo, para fortalecer el prestador la prestación de servicios de salud humanizados.</t>
  </si>
  <si>
    <t>Dotar 18 puestos de salud rural de la ESE municipal de acuerdo a sus necesidades</t>
  </si>
  <si>
    <t>Elaborar y ejecutar plan de acción para la dotación de los puestos de salud.</t>
  </si>
  <si>
    <t>Realizar Seguimiento al cumplimiento del   plan de acción para la dotación de los puestos de salud.</t>
  </si>
  <si>
    <t>FORTALECIMIENTO DE LA PRESTACIÓN DE SERVICIOS DE SALUD DEL MUNICIPIO DE IBAGUE</t>
  </si>
  <si>
    <t>Construccion y/o mantenimiento y/o mejoramiento de infraestructura en salud</t>
  </si>
  <si>
    <t>Realizar los estudios y diseños de la construcción y/o mantenimento y/o mejaramiento de la inraestructura en salud</t>
  </si>
  <si>
    <t>Construcción y/o mantenimento y/o mejaramiento de la infraestructura en salud de las unidades intermedia Salado y centro de salud Topacio</t>
  </si>
  <si>
    <t>Supervisar el desarrollo del proyecto de ampliación de la infraestructura de las unidades intermedias del salado y topacio de la USI</t>
  </si>
  <si>
    <t xml:space="preserve">Estrategia implementada para aumentar la cobertura de afiliación al SGSSS en el municipio de Ibagué </t>
  </si>
  <si>
    <t xml:space="preserve">Realizar acciones en salud para promover el aseguramiento </t>
  </si>
  <si>
    <t xml:space="preserve">Realizar acciones en pro de la defensa del paciente </t>
  </si>
  <si>
    <t>Implementar el Sistema de Afiliación Transaccional en articulación con la dirección de prestación de Servicios y Calidad</t>
  </si>
  <si>
    <r>
      <t xml:space="preserve">Realizar los giros correspondientes según las obligaciones normativas (regimen subsidiado , </t>
    </r>
    <r>
      <rPr>
        <sz val="12"/>
        <color rgb="FFFF0000"/>
        <rFont val="Arial"/>
        <family val="2"/>
      </rPr>
      <t xml:space="preserve"> poyecto de unidades odontologicas,  liquidacion de contratos  y pago de facturas)</t>
    </r>
  </si>
  <si>
    <t>Estrategia implementada para aumentar la cobertura de afiliación infancia y adolescencia al SGSSS en el municipio de Ibagué</t>
  </si>
  <si>
    <t>Supervisar los giros a las EAPB de esfuerzo propio según los lineamientos nacionales</t>
  </si>
  <si>
    <t>Realizar los giros correspondientes según las obligaciones normativas (regimen subsidiado)</t>
  </si>
  <si>
    <t>PROGRAMA 2. SALUD PÚBLICA</t>
  </si>
  <si>
    <t xml:space="preserve">FORTALECIMIENTO DE LA SALUD PUBLICA PARA LOS IBAGUEREÑOS </t>
  </si>
  <si>
    <t>Implementar en un 25% la política pública de la dimensión vida saludable y condiciones no transmisibles</t>
  </si>
  <si>
    <t>Realizar 4 reuniones anuales del comité de estilos de vida saludable para seguimiento plan de acción de la   política publica</t>
  </si>
  <si>
    <t>Realizar asistencia tecnica a 26 EPS EPS/IPS (11 EPS y 15 IPS) en la implementacion de la Ruta de Cardiovascular metabolica manifiesta (Diabetes e Hipertension)</t>
  </si>
  <si>
    <t xml:space="preserve">Realizar una estrategia de informacion en salud con uso de medios masivos de comunicación para incentivar a la comunidad en general la realizacion de actividad fisica </t>
  </si>
  <si>
    <t>Implementar estrategia integral de atención de desarrollo de capacidades al talento humano, seguimiento y promoción de la ruta de acciones de prevención para la detección temprana de cáncer de mama</t>
  </si>
  <si>
    <t>Realizar asistencia técnica a 26 eps e ips sobre los lineamientos para la implementación de la ruta de promoción y mantenimiento en las intervenciones de detección temprana de cáncer de mama</t>
  </si>
  <si>
    <t>Realizar seguimiento a las 26 eps e ips sobre los lineamientos en la implementación de la ruta de promoción y mantenimiento detección temprana ca mama</t>
  </si>
  <si>
    <t>Realizar seguimiento al 100% casos reportados al sivigila   de ca de mama</t>
  </si>
  <si>
    <t>Realizar una estrategia de información y educación a la comunidad en general sobre prevención cáncer de mama</t>
  </si>
  <si>
    <t>Implementar estrategia integral de atención de desarrollo de capacidades al talento humano, seguimiento y promoción de acciones de prevención en la detección temprana de cáncer de próstata.</t>
  </si>
  <si>
    <t>Realizar asistencia técnica a 26 eps e ips sobre los lineamientos para la implementación de la ruta de promoción y mantenimiento ca próstata</t>
  </si>
  <si>
    <t xml:space="preserve"> Realizar seguimiento a las 26 eps e ips sobre lineamientos en la implementación de la ruta de promoción y mantenimiento detección temprana ca próstata</t>
  </si>
  <si>
    <t>Seguimiento al 100% casos reportados al sivigila   de ca de próstata</t>
  </si>
  <si>
    <t>Realizar una estrategia de información y educación a la comunidad en general sobre prevención cáncer de próstata</t>
  </si>
  <si>
    <t>Consultorios rosados implementados en las IPS públicas y privadas de acuerdo con los lineamientos del MSPS.</t>
  </si>
  <si>
    <t>Realizar visitas para socialización a 10 ips para la implementación de la estrategia de consultorios rosados</t>
  </si>
  <si>
    <t>Promocionar los consultorios rosados con IPS públicas y privadas</t>
  </si>
  <si>
    <t>Implementar estrategia integral de atención de desarrollo de capacidades al talento humano, seguimiento y promoción de acciones de prevención en las 26 EPS/IPS (12 EPS y 14 IPS) en la implementación de la Ruta de promoción y mantenimiento de la salud en la detección temprana de cáncer de cuello del útero.</t>
  </si>
  <si>
    <t>Realizar asistencia técnica a 26 eps e ips sobre los lineamientos para la implementación de la ruta de promoción y mantenimiento ca de cuello de útero</t>
  </si>
  <si>
    <t>Realizar seguimiento a las 26 eps e ips sobre lineamientos en la implementación de la ruta de promoción y mantenimiento detección temprana ca cuello de útero</t>
  </si>
  <si>
    <t>Realizar seguimiento al 100% casos reportados al sivigila   de ca de cuello útero</t>
  </si>
  <si>
    <t>Realizar una estrategia de información y educación a la comunidad en general sobre prevención cáncer de cuello del útero</t>
  </si>
  <si>
    <t>Implementar estrategia integral de atención de desarrollo de capacidades al talento humano, seguimiento y promoción de acciones de prevención en las 27 IPS/EAPB (11 EAPB y 16 IPS) en la implementación de la Ruta de promoción y mantenimiento de la salud en la guía de práctica clínica de tuberculosis</t>
  </si>
  <si>
    <t>Realizar asistencias técnicas a 40 IPS/EAPB (16 IPS, 13 centros de salud y 11 EAPB) sobre los lineamientos para la implementación de la Ruta de promoción y mantenimiento de la salud y las guías de practica Clínica de tuberculosis y lepra</t>
  </si>
  <si>
    <t>Realizar inspección y vigilancia a 40 IPS/EAPB (16 IPS, 13 centros de salud y 11 EAPB) en la implementación de Ruta de promoción y mantenimiento de la salud y las guías de practica Clínica de tuberculosis y lepra.</t>
  </si>
  <si>
    <t>Realizar un congreso dirigido al personal del área de la salud que lleva a cabo la atención de población con enfermedades reemergentes, emergentes y desatendidas sobre los lineamientos y guías de atención del componente de mycobacterias</t>
  </si>
  <si>
    <t xml:space="preserve">Realizar seguimiento al 100% de los casos nuevos reportados con diagnóstico de tuberculosis con residencia en Ibagué sobre la oportunidad, accesibilidad y calidad de la atención </t>
  </si>
  <si>
    <t xml:space="preserve">Realizar el 100% de las unidades de análisis de los casos reportados como mortalidad por Tuberculosis en el SIVIGILA con el propósito de identificar las demoras y la construcción del plan de mejoramiento. </t>
  </si>
  <si>
    <t xml:space="preserve">Realizar seguimiento al 100% de los casos nuevos reportados con diagnóstico de lepra con residencia en Ibagué sobre la oportunidad, accesibilidad y calidad de la atención </t>
  </si>
  <si>
    <t>Realizar canalización de la población diagnosticada con tuberculosis en condición de riesgo, contexto de vulnerabilidad y/o problemas psicosociales, en el área urbana, con el fin de identificar creencias, actitudes y practicas relacionadas con esta enfermedad a nivel comunitario.</t>
  </si>
  <si>
    <t>Aplicar un instrumento para detección temprana de 1170 sintomáticos respiratorios y 1170 de piel en la población privada de la libertad del Municipio de Ibagué</t>
  </si>
  <si>
    <t>Diseñar, producir y divulgar un mensaje radial, perifoneo y/o anuncio publicitario en material POP (Vallas, flayers, pendones, pasacalles) y/o digitales para informar las acciones de promoción y prevención de tuberculosis y lepra y/o covid 19 en la población del ambito rural y urbano</t>
  </si>
  <si>
    <t>Realizar e implementar una estrategia en salud para el seguimiento y desarrollo de capacidades al 100% de los focos de vectores (dengue, zika, chikungunya)</t>
  </si>
  <si>
    <t xml:space="preserve">Determinar el comportamiento y los ciclos del Aedes aegypti, así como la delimitación geográfica y características de las áreas tanto ambientales como sociodemográficas de los focos identificados en las 13 comunas del municipio de Ibagué. </t>
  </si>
  <si>
    <t>Superavit</t>
  </si>
  <si>
    <t>Realizar asistencia técnica a 27 IPS/EPS (10 EAPB y 17 IPS) sobre la implementación de las guías de protocolo para Dengue</t>
  </si>
  <si>
    <t>Diseñar producir y divulgar un mensaje radial, perifoneo y/o anuncio publicitario en material POP ( vallas, Flayers, pendones, pasacalles) para promover las acciones de promocion y prevencion del dengue en la poblacion de las 13 comunas del municipio de ibague</t>
  </si>
  <si>
    <t xml:space="preserve">Implementar estrategia integral de atención de desarrollo de capacidades al talento humano, seguimiento y promoción de acciones de prevención en las 27 IPS/EPS (10 EAPB y 17 IPS) en guías de práctica clínica de leishmaniasis </t>
  </si>
  <si>
    <t xml:space="preserve">Determinar el comportamiento y los ciclos del vector responsable de la Leishmaniasis cutánea, así como la delimitación geográfica y características de las áreas tanto ambientales como sociodemográficas de los focos identificados en el área rural del municipio de Ibagué. </t>
  </si>
  <si>
    <t xml:space="preserve">Realizar al 100% de las asociaciones rurales y administradores de fincas priorizados por la secretaria de salud municipal asistencia técnica en la implementación de las medidas preventivas para la Leishmaniasis cutánea. </t>
  </si>
  <si>
    <t xml:space="preserve">Realizar asistencia técnica a 27 IPS/EPS (10 EAPB y 17 IPS) sobre la implementación de las guías de práctica Clínica de leishmaniasis. </t>
  </si>
  <si>
    <t xml:space="preserve">Realizar seguimiento al 100% de los casos reportados con diagnóstico de leishmaniasis cutánea con residencia en Ibagué sobre la oportunidad, accesibilidad y calidad de la atención </t>
  </si>
  <si>
    <t xml:space="preserve">Distribuir 1000 toldillos impregnados con insecticida a la población afectada y en riesgo de contraer Leishmaniasis cutánea priorizada por la secretaria en el área rural y rural dispersa del municipio de Ibagué. </t>
  </si>
  <si>
    <t>superavit</t>
  </si>
  <si>
    <t>Diseñar, producir y divulgar un mensaje radial, perifoneo y/o anuncio publicitario en material POP (Vallas, flayers, pendones, pasacalles) para promover las acciones de promoción y prevención de la Leishmaniasis cutánea en la población de área rural y rural dispersa.</t>
  </si>
  <si>
    <t>Implementar estrategia integral de atención de desarrollo de capacidades al talento humano, seguimiento y promoción de acciones de prevención en las 27 IPS/EPS (10 EAPB y 17 IPS) en guías de práctica clínica de rabia humana</t>
  </si>
  <si>
    <t>Realizar vacunación antirrábica en felinos y caninos (65.000) residentes en la zona urbana y rural en el municipio de Ibagué de acuerdo con los lineamientos del MSPS.</t>
  </si>
  <si>
    <t xml:space="preserve">Realizar seguimiento al 100% de establecimientos veterinarios, CAPA, Universidad Cooperativa y Universidad del Tolima en el cumplimiento del procedimiento de vacunación antirrábica incluida la notificación a la dirección Territorial de Salud. </t>
  </si>
  <si>
    <t xml:space="preserve">Realizar (8) muestras teatrales en los establecimientos comerciales de grandes superficies en el área urbana del municipio de Ibagué donde se le informe a la comunidad la importancia de tenencia responsable de mascotas haciendo énfasis en la vacunación antirrábica. </t>
  </si>
  <si>
    <t>Diseñar, producir y divulgar un (1) mensaje radial, perifoneo y/o anuncio publicitario en material POP (Vallas, flayers, pendones, pasacalles) y/o digitales para informar a los propietarios de felinos y caninos la importancia de tenencia responsable de mascotas haciendo énfasis en la vacunación antirrábica el ambito rural y urbana. Adquirir los insumos necesarios para la vacunación (carné, jeringas, guardianes)</t>
  </si>
  <si>
    <t xml:space="preserve">Realizar el seguimiento al 100% de los felinos y caninos reportados al SIVIGILA  por agresión de animales potencialmente transmisor de rabia clasificados como observables, acorde a los lineamientos del MSPS. </t>
  </si>
  <si>
    <t>Realizar asistencia técnica a 27 IPS/EPS (10 EAPB y 17 IPS) sobre la implementación de las guías de práctica Clínica de rabia humana.</t>
  </si>
  <si>
    <t>Desarrollar capacidades y realizar la inspección, control y vigilancia al 100% de los responsables de los establecimientos veterinarios (clínicas, consultorios y afines) que lo soliciten.</t>
  </si>
  <si>
    <t>Generar (1) espacio de información en salud con relación a los criterios establecidos desde la Ley 9/1979 y gestión de riesgo en Zoonosis, de acuerdo con los lineamientos del ministerio de salud y protección social, de los establecimientos veterinarios (Clínicas, consultorios y afines).</t>
  </si>
  <si>
    <t xml:space="preserve">Realizar asistencia técnica a los responsable de los establecimientos objeto de  vigilancia (Clínicas, consultorios y afines) por parte de la Secretaria de salud Municipal   </t>
  </si>
  <si>
    <t xml:space="preserve">Realizar al 100% las visitas de inspección, vigilancia y control, a establecimientos veterinarios (Clínicas, consultorios y afines) que soliciten concepto sanitario con soporte en la Ley 9/1979. Acorde a los lineamientos dados por el MSPS. </t>
  </si>
  <si>
    <t>40 IPS/EAPB (16 IPS, 13 centros de salud y 11 EAPB) con cumplimiento del Programa Ampliado de Inmunizaciones en mínimo un 90%.</t>
  </si>
  <si>
    <t xml:space="preserve">Realizar asistencias técnicas a 40 IPS/EAPB (16 IPS, 13 centros de salud y 11 EAPB) sobre los lineamientos del programa ampliado de inmunizaciones </t>
  </si>
  <si>
    <t xml:space="preserve">Realizar inspección y vigilancia a 40 IPS/EAPB (16 IPS, 13 centros de salud y 11 EAPB) en la implementación de los lineamientos del programa ampliado de inmunizaciones </t>
  </si>
  <si>
    <t>Implementar el Programa ampliado de inmunizaciones para la Cobertura de vacunación de BCG en nacidos vivos</t>
  </si>
  <si>
    <t xml:space="preserve">Realizar la planeación, programación, adquisición, almacenamiento, control de la disponibilidad, distribución y disposición final de los biológicos e insumos del programa ampliado de inmunizaciones para el municipio.  </t>
  </si>
  <si>
    <t xml:space="preserve">Gestionar mensualmente el seguimiento nominal de la vacunación de la población objeto del PAI. </t>
  </si>
  <si>
    <t>Realizar un congreso dirigido al personal del área de la salud que lleva a cabo la atención de la población objeto del programa ampliado de inmunizaciones sobre los lineamientos y estrategias de atención para estos cursos de vida.</t>
  </si>
  <si>
    <t xml:space="preserve">Realizar 4 monitoreos rápidos de cobertura de vacunación en zona urbana y rural del municipio de Ibagué en el año, con el análisis y socialización de los resultados. </t>
  </si>
  <si>
    <t>Implementar el Programa ampliado de inmunizaciones para la Cobertura de vacunación con pentavalente (DPT, HB) 3 dosis en niños y niñas menores de 1 año</t>
  </si>
  <si>
    <t xml:space="preserve">Realizar mensualmente la sala situacional para el monitoreo de las coberturas de vacunación y eventos supuestamente atribuibles a la vacunación por cada EAPB que opere en el municipio </t>
  </si>
  <si>
    <t>Diseñar, producir y divulgar un mensaje radial, perifoneo y/o anuncio publicitario en material POP (Vallas, flayers, pendones, pasacalles) y/o digitales para informar sobre la importancia de la inmunización y la participación de la comunidad en las jornadas de vacunación en el ambito rural y urbana</t>
  </si>
  <si>
    <t xml:space="preserve">Realizar canalización de la población objeto PAI (2.500 niños) en el área urbana con el fin de identificar creencias, actitudes y practica relacionada con el proceso de inmunización y la gestión de riesgo existente en la comunidad. </t>
  </si>
  <si>
    <t xml:space="preserve">Realizar una sesión informativa dirigida a las madres comunitarias de 20 hogares comunitarios el área urbana del municipio de Ibagué sobre la importancia del esquema completo de vacunación, la interpretación del carne de vacunación y la gestión para su cumplimiento.   </t>
  </si>
  <si>
    <t>Implementar la Política pública de Salud mental</t>
  </si>
  <si>
    <t>Realizar cuatro reuniones al año del Consejo de salud mental para analizar las problemáticas de salud mental que afectan a la población del municipio y proponer acciones conjuntas para su modificación</t>
  </si>
  <si>
    <t>Realizar vigilancia epidemiológica de los eventos de interés en salud y gestión de casos a nivel comunitario</t>
  </si>
  <si>
    <t xml:space="preserve"> Desarrollar un programa de formación en primeros auxilios emocionales dirigida a los actores del sistema, sectores y comunidad en general</t>
  </si>
  <si>
    <t xml:space="preserve">Implementar un centro de escucha para la intervencion y orientacion a personas en fase aguda por eventos de salud mental. Linea Naranja, yo te escucho. </t>
  </si>
  <si>
    <t>Implementar una estrategia colectiva para el fortalecimiento de relacionamiento parental dirigida a familias de 10 a 14 años</t>
  </si>
  <si>
    <t>Desarrollar habilidades de crianza en 600 familias de 10 a 14 años</t>
  </si>
  <si>
    <t>Realizar seguimiento al cumplimiento de la estrategia colectiva</t>
  </si>
  <si>
    <t>Implementar una estrategia colectiva para el fortalecimiento de sentido de vida dirigida a adolescentes</t>
  </si>
  <si>
    <t>aplicar un programa de fortalecimiento de sentido de vida dirigido a 2400 estudiantes de los grados 8, 9 y 10 de las instituciones educativas del municipio de Ibague</t>
  </si>
  <si>
    <t>Implementar una estrategia colectiva para el fortalecimiento de factores protectores dirigida a jóvenes</t>
  </si>
  <si>
    <t>aplicar un programa de fortalecimiento de sentido de vida dirigido a 2400 jovenes del municipio de Ibague</t>
  </si>
  <si>
    <t>Implementar un plan territorial para la prevención de consumo de sustancias psicoactivas</t>
  </si>
  <si>
    <t>Realizar asistencia técnica a las 10  EAPB para verificar la adhesión al modelo de atención integral a trastornos por uso de sustancias psicoactivas (MAITUS). Visita de diagnóstico y seguimiento</t>
  </si>
  <si>
    <t xml:space="preserve"> Implementar una estrategia colectiva de prevencion de consumo de alcohol dirigido a 1200 de grado 5to SANAMENTE</t>
  </si>
  <si>
    <t xml:space="preserve"> Implementar una estrategia colectiva de prevencion selectiva de consumo de alcohol dirigido a 1700 estudiantes de grado 9, 10 y 11 SEMAPEMA</t>
  </si>
  <si>
    <t>Realizar seguimiento trimestral al cumplimiento del plan municipal de reduccion de oferta y demanda de drogas formulado intersectorialmente</t>
  </si>
  <si>
    <t xml:space="preserve">Realizar seguimiento al 100% de los casos notificados al SIVIGILA de los niños con desnutrición aguda (Cód KPT 1903016) </t>
  </si>
  <si>
    <t>Seguimiento al 100% casos reportados al sivigila   de niños con desnutrición aguda</t>
  </si>
  <si>
    <t>Desarrollar capacidades al Talento humano de las 27 IPS/EAPB (10 EAPB y 17 IPS) sobre la ruta de promoción y mantenimiento de la salud, guía de atención en salud de desnutrición aguda</t>
  </si>
  <si>
    <t>Realizar asistencia técnica a 26 EPS e IPS sobre los lineamientos para la implementación de la ruta de promoción y mantenimiento desnutrición aguda</t>
  </si>
  <si>
    <t>Realizar IV  a 26 EPS e IPS sobre los lineamientos para la implementación de la ruta de promoción y mantenimiento desnutrición aguda</t>
  </si>
  <si>
    <t xml:space="preserve">Desarrollar 1 estrategia en salud dirigida a la población general con el fin de promover los factores protectores y prevenir las acciones que conlleven a la presentación de enfermedades por malnutrición. </t>
  </si>
  <si>
    <t>Realizar una estrategia de información y educación a la comunidad en general sobre alimentación saludable</t>
  </si>
  <si>
    <t>Desarrollar capacidades y procesos de vigilancia y control al 100% de los responsables de los establecimientos comerciales que procesen, manipulen y comercialicen alimentos que lo soliciten.</t>
  </si>
  <si>
    <t>Realizar desarrollo de capacidades al 100% de los establecimientos comerciales que lo soliciten</t>
  </si>
  <si>
    <t xml:space="preserve"> Realizar visitas de IVC con el proposito de emitir concepto sanitario al 100% de los establecimientos comerciales que procesen, manipulen y comercialicen alimentos que lo soliciten </t>
  </si>
  <si>
    <t xml:space="preserve">Implementar una estrategia de informacion en salud con uso masivo de medios de comunicación dirigida a la comunidad donde se informe sobre inocuidad de los aliementos, normatividad de conservacion, produccion y manipulacion de alimentos y bebidas </t>
  </si>
  <si>
    <t xml:space="preserve"> Adquirir insumos de interes en salud publica para la ejecucion de acciones de IVC en establecimientos </t>
  </si>
  <si>
    <t>Desarrollar una estrategia de capacidades al Talento humano, seguimiento y promover factores protectores de las 27 IPS/EAPB (10 EAPB y 17 IPS) sobre la guía de atención de bajo peso al nacer</t>
  </si>
  <si>
    <t>Realizar asistencia técnica al talento humano 26 EPS e IPS sobre la guía de atención de bajo peso al nacer</t>
  </si>
  <si>
    <t>Seguimiento al 100% casos reportados al sivigila    de bajo peso al nacer</t>
  </si>
  <si>
    <t>Realizar una estrategia de información y educación a la comunidad en general sobre lactancia materna y banco de leche humana</t>
  </si>
  <si>
    <t>Desarrollar capacidades al 100% de las juntas administradoras de los acueductos urbanos y rurales sobre las condiciones sanitarias requeridas por la normatividad vigente</t>
  </si>
  <si>
    <t>Realizar asistencia técnica al 100% de las juntas administradoras de los acueductos urbanos y rurales sobre las condiciones sanitarias requeridas por la normatividad vigente</t>
  </si>
  <si>
    <t xml:space="preserve">Realizar un encuentro con los entes de vigilancia, ente territorial municipal, junta administradora de los prestadores y cámara de comercio para impartir lineamientos sobre la adecuada operatividad de los acueductos y construir un proceso para mitigar los requerimientos. </t>
  </si>
  <si>
    <t xml:space="preserve">Realizar la medición del IRCA al 100% de acueductos urbanos y rurales </t>
  </si>
  <si>
    <t xml:space="preserve"> Realizar la inspección, vigilancia y control a 102 acueductos urbanos y rurales del Municipio de Ibagué con el fin de verificar la calidad del agua para consumo humano.</t>
  </si>
  <si>
    <t xml:space="preserve">Realizar procesamiento y análisis de las muestras de aguas (físico químico y microbiologio) mínimo a los 33 acueductos urbanos del municipio de Ibagué </t>
  </si>
  <si>
    <t>Diseñar, producir y divulgar un mensaje radial, perifoneo y/o anuncio publicitario en material POP (Vallas, flayers, pendones, pasacalles) y/o digitales para promover el uso eficiente y racional del agua en el ámbito rural y urbano</t>
  </si>
  <si>
    <t xml:space="preserve">Realizar una sesión informativa a la población beneficiada de 7 acueductos urbanos con concepto sanitario desfavorable del 2019 priorizados por la secretaria de salud sobre las buenas prácticas del uso del agua. </t>
  </si>
  <si>
    <t>Actualizar los 32 mapas de riesgo de la calidad del agua para consumo humano según Resolución 129 del 26 de diciembre de 2019</t>
  </si>
  <si>
    <t>Realizar un seguimiento al cumplimiento de los planes de mejoramiento de los 32 mapas de riesgo de la calidad del agua para consumo según Resolución 129 del 26 de diciembre de 2019 del Municipio de Ibagué</t>
  </si>
  <si>
    <t>Actualizar los 32 mapas de riesgo e la calidad del agua para consumo según Resolución 129 del 26 de diciembre de 2019 del Municipio de Ibagué</t>
  </si>
  <si>
    <t>Desarrollar capacidades al 100% a los responsables de los establecimientos (excepto los que manipulan, procesan y comercializan alimentos y clínicas y consultorios veterinarios y afines) y piscinas que lo requiera</t>
  </si>
  <si>
    <t>Realizar asistencia técnica al 100%  de los responsables de los establecimientos (excepto los que manipulan, procesan y comercializan alimentos y clínicas y consultorios veterinarios y afines) y piscinas del municipio de Ibagué que lo requiera sobre las condiciones sanitarias emitidas por la normatividad vigente</t>
  </si>
  <si>
    <t xml:space="preserve">Realizar un encuentro con los entes de vigilancia, ente territorial municipal, cámara de comercio, policía  y representantes legales y/o administradores de  los establecimientos (excepto los que manipulan, procesan y comercializan alimentos y clínicas y consultorios veterinarios y afines)  del municipio de Ibagué que lo requiera  para impartir lineamientos sobre la adecuada operatividad   y construir un proceso para mitigar los requerimientos. </t>
  </si>
  <si>
    <t>Diseñar, producir y divulgar un mensaje radial, perifoneo y/o anuncio publicitario en material POP (Vallas, flayers, pendones, pasacalles) y/o digitales para promover las buenas prácticas sanitarias en los establecimientos (excepto los que manipulan, procesan y comercializan alimentos y clínicas y consultorios veterinarios y afines) y piscinas que lo requiera del municipio de Ibagué.</t>
  </si>
  <si>
    <t xml:space="preserve">Inspección vigilancia y control al 100% de establecimientos (excepto los que manipulan, procesan y comercializan alimentos y clínicas y consultorios veterinarios y afines) que soliciten concepto sanitario </t>
  </si>
  <si>
    <t>Realizar la inspección, vigilancia y control al 100% de establecimientos (excepto los que manipulan, procesan y comercializan alimentos y clínicas y consultorios veterinarios y afines) del municipio de Ibagué que lo solicite y emitir el concepto sanitario en cumplimiento a la normatividad vigente y garantizar las condiciones para el funcionamiento.</t>
  </si>
  <si>
    <t xml:space="preserve"> Realizar asistencia tecnica al 100% de los Representantes legales, administardores y trabajadores de las opticas con y sin consultorio y talleres opticos del municipio de Ibagué sobre las condiciones sanitarias requeridas por la normatividad vigente</t>
  </si>
  <si>
    <t xml:space="preserve">Realizar la Inspección vigilancia y control al 100% de las piscinas que soliciten concepto sanitario </t>
  </si>
  <si>
    <t>Realizar asistencia técnica al 100%  de los Representantes legales, Administradores y/o  responsables de las piscinas del municipio de Ibagué que lo requiera, sobre las condiciones sanitarias emitidas por la normatividad vigente para garantizar la operatividad y funcionamiento.</t>
  </si>
  <si>
    <t>Realizar mínimo dos encuentros de los actores que integran la mesa técnica de piscinas del municipio de Ibagué.</t>
  </si>
  <si>
    <t>Realizar procesamiento y análisis de las muestras de aguas (físico químico y microbiologio) mínimo a 70 estanques de piscinas del municipio de Ibagué priorizados por la secretaria de Salud según el enfoque de riesgo.</t>
  </si>
  <si>
    <t>Realizar la inspección, vigilancia y control al 100% de las piscinas del municipio de Ibagué que lo solicite y emitir el concepto sanitario.</t>
  </si>
  <si>
    <t xml:space="preserve">Realizar un encuentro con los entes de vigilancia, ente territorial municipal, policía  y cámara de comercio para impartir lineamientos sobre la adecuada operatividad de los establecimientos comerciales  y construir un proceso para dar cumplimiento a los requerimientos establecidos </t>
  </si>
  <si>
    <t>Diseñar, producir y divulgar un mensaje radial, perifoneo y/o anuncio publicitario en material POP (Vallas, flayers, pendones, pasacalles) y/o digitales para promover el uso y/o buenas prácticas sanitarias en los piscinas del municipio de Ibagué y ofrecer garantías a los visitantes</t>
  </si>
  <si>
    <t>Desarrollar 1 estrategia en salud dirigida a los responsables de los establecimientos con el fin de promover acciones para prevenir riesgos relacionadas con la actividad económica que desarrollan</t>
  </si>
  <si>
    <t>Realizar una sesión informativa dirigida a los responsables de los establecimientos del municipio de Ibagué con concepto sanitario favorable con requerimiento emitido en 2019 priorizados por la secretaria de salud con el fin de promover acciones para prevenir riesgos relacionadas con la actividad económica que desarrollan y conducirlos a mejorar las condiciones sanitarias que garanticen el funcionamiento.</t>
  </si>
  <si>
    <t xml:space="preserve">Realizar seguimiento y monitoreo mensual de los procesos de Inspección, Vigilancia y Control y Asistencias Técnicas realizadas en el marco de la dimensión de salud ambiental y reportar a la secretaria de planeación para dar cumplimiento al  mapa de riesgo anticorrupción </t>
  </si>
  <si>
    <t>Desarrollar capacidades y vigilar al 100% a los usuarios de puntos críticos de recolección de residuos</t>
  </si>
  <si>
    <t>Realizar una asistencia técnica orientada a los administradores, trabajadores y/o empleados de establecimientos que se encuentran alredor de los  puntos críticos generados en tres sectores estratégicos de la zona urbana del municipio de Ibagué sobre el manejo adecuado de los residuos y la disposición final de los mismos.</t>
  </si>
  <si>
    <t>Realizar tres  sesiones  informativas en sitios estratégicos priorizados  dirigida a los responsables de los establecimientos generadores de puntos críticos  con el fin de promover acciones que permitan reducir  el número de puntos críticos en la zona urbana del municipio de Ibagué, en donde se entregara una pieza informativa que contenga la normatividad y sanciones a los generadores de los puntos críticos.</t>
  </si>
  <si>
    <t>Realizar inspección, Vigilancia y Control al 100% de los puntos críticos de recolección de residuos del municipio de Ibagué reportados por Interaseo e Ibagué Limpia con el fin de mitigar la carga ambiental que generan y reducir el número de puntos críticos en la ciudad.</t>
  </si>
  <si>
    <t>Desarrollo de capacidades al talento humano y vigilancia de la ESE del municipio en implementación del programa hospital verde</t>
  </si>
  <si>
    <t>Realizar una asistencia técnica dirigida al talento humano de la ESE del municipio de Ibagué enfocada en los diez objetivos para la implementación del programa hospital verde</t>
  </si>
  <si>
    <t>Realizar ocho seguimientos a la  ESE del municipio de Ibagué para verificar el alcance del cumplimiento de los objetivos propuestos en la   implementación del programa hospital verde con el fin de obtener la certificación por la Red Global de Hospitales Verdes</t>
  </si>
  <si>
    <t>Operativizar el Sistema de Emergencia Médicas de Ibagué en cumplimiento del acuerdo 003 del 2 de marzo del 2018.</t>
  </si>
  <si>
    <t>Realizar convenio con secretaria de salud departamental</t>
  </si>
  <si>
    <t>Realizar seguimiento al convenio con secretaria de salud departamental</t>
  </si>
  <si>
    <t xml:space="preserve">Vigilar los dos puntos de entrada terrestre y aéreo en el cumplimiento del reglamento sanitario internacional </t>
  </si>
  <si>
    <t>Realizar 2 reuniones  de seguimiento a las dos unidades informativas ( terminal y aeropuerto ) sobre el reglamento sanitario internacional</t>
  </si>
  <si>
    <t xml:space="preserve">Evaluar las acciones desarrolladas en los dos puntos de entrada terrestre y aéreo en el cumplimiento del reglamento sanitario internacional </t>
  </si>
  <si>
    <t>Desarrollar 1 estrategia en salud dirigida a la población general con el fin de promover acciones para afrontar situaciones de emergencias</t>
  </si>
  <si>
    <t>Realizar una estrategia de educación y comunicación para la salud dirigida a la comunidad en general con el fin de propender una atención adecuada y oportuna en acciones de  primer respondiente , prevención de lesiones por pólvora y prevención accidentes en el hogar, primeros auxilios</t>
  </si>
  <si>
    <t>Desarrollar 1 estrategia de información en salud dirigida a las personas de la economía informal caracterizadas para mitigar el riesgo de aparición de enfermedades de origen ocupacional.</t>
  </si>
  <si>
    <t>Aplicar la   “Encuesta de condiciones de salud y trabajo del sector informal del comercio” a personas de la economía informal- focalizadas por parte de la Secretaría de salud departamental.</t>
  </si>
  <si>
    <t>Elaborar un panorama de riesgos para cada una de los sectores de la economía informal previamente caracterizados</t>
  </si>
  <si>
    <t>Diseñar e implementar una campaña de buenas prácticas de cuidado de la salud en la economía informal según riesgos identificados para cada sector que incluya todos los aspectos para la prevención de enfermedades de origen ocupacional.</t>
  </si>
  <si>
    <t>FORTALECIMIENTO DE LOS DERECHOS SEXUALES Y REPRODUCTIVOS Y ATENCION CON ENFOQUE DIFERENCIAL EN EL MUNICIPIO DE IBAGUÉ</t>
  </si>
  <si>
    <t>Implementar una estrategia para el desarrollo de capacidades del talento humano, seguimiento y promoción de factores protectores y de prevención que conlleven a una situación de violencia de género y víctimas de violencia sexual en las 27 IPS/EAPB (10 EAPB y 17 IPS)</t>
  </si>
  <si>
    <t>Realizar asistencia técnica a 27 IPS/EAPB (10 EAPB y 17 IPS) sobre los lineamientos para la implementación la Guía de atención a víctimas de violencia de género y víctimas de violencia sexual.</t>
  </si>
  <si>
    <t>Realizar un congreso dirigido al personal del área de la salud y organizaciones que lleva a cabo la atención a las  víctimas de violencia de género y víctimas de violencia sexual</t>
  </si>
  <si>
    <t>Diseñar, producir y divulgar un mensaje radial, perifoneo y/o anuncio publicitario en material POP (Vallas, flayers, pendones, pasacalles) y/o digitales para promover factores protectores y prevenir las acciones que conlleven a una situacion de violencia de genero en el ambito rural y urbana</t>
  </si>
  <si>
    <t>Desarrollar 1 estrategia en salud dirigida a la población general con el fin de promover los factores protectores y prevenir las acciones que conlleven a una situación de violencia de genero de niños y niñas de 0 a 18 años</t>
  </si>
  <si>
    <t>Diseñar, producir y divulgar un mensaje radial, perifoneo y/o anuncio publicitario en material POP (Vallas, flayers, pendones, pasacalles) y/o digitales para promover factores los factores protectores y prevenir las acciones que conlleven a una situación de violencia de genero de niños y niñas de 0 a 5 años en el ámbito rural y urbana</t>
  </si>
  <si>
    <t>Diseñar, producir y divulgar un mensaje radial, perifoneo y/o anuncio publicitario en material POP (Vallas, flayers, pendones, pasacalles) y/o digitales para promoverlos factores protectores y prevenir las acciones que conlleven a una situacion de violencia de genero de niños y niñas de 6 a 11  años en el ambito rural y urbana</t>
  </si>
  <si>
    <t>Diseñar, producir y divulgar un mensaje radial, perifoneo y/o anuncio publicitario en material POP (Vallas, flayers, pendones, pasacalles) y/o digitales para promoverlos factores protectores y prevenir las acciones que conlleven a una situacion de violencia de genero de niños y niñas de 12 a 17 años en el ambito rural y urbana</t>
  </si>
  <si>
    <t>Diseñar, producir y divulgar un mensaje radial, perifoneo y/o anuncio publicitario en material POP (Vallas, flayers, pendones, pasacalles) y/o digitales para promover as acciones que conlleven a una situacion de violencia de pareja en menores de 18 años  en el ambito rural y urbana</t>
  </si>
  <si>
    <t>Desarrollar 1 estrategia en salud dirigida a la población general con el fin de promover los factores protectores y prevenir las acciones que conlleven a una situación de violencia de género en personas entre los 18 años y 28 años</t>
  </si>
  <si>
    <t>Diseñar, producir y divulgar un mensaje radial, perifoneo y/o anuncio publicitario en material POP (Vallas, flayers, pendones, pasacalles) y/o digitales para promoverlos factores protectores y prevenir las acciones que conlleven a una situacion de violencia de genero en personas entre los 18 años y 28 años en el ambito rural y urbana</t>
  </si>
  <si>
    <t>Implementar la estrategia integral en salud en las 27 IPS/EAPB (10 EAPB y 17 IPS) para la inspección, vigilancia, control, asistencia técnica y desarrollo de capacidades del talento humano en el marco de la ruta integral de atención a la población materno Perinatal</t>
  </si>
  <si>
    <t xml:space="preserve">Realizar asistencia técnica a 27 IPS/EAPB (10 EAPB y 17 IPS) sobre los lineamientos para la implementación de la Ruta Integral de atención Materno Perinatal y las guías de práctica Clínica. </t>
  </si>
  <si>
    <t xml:space="preserve">Realizar un congreso dirigido al personal del área de la salud que lleva a cabo la atención a la gestante sobre la implementación de las guías y lineamientos de la RIAMP  </t>
  </si>
  <si>
    <t>Realizar inspección y vigilancia a las 27 IPS/EAPB (10 EAPB y 17 IPS) sobre la implementación y operativización de las guías de atención establecidas en la RIAMP</t>
  </si>
  <si>
    <t xml:space="preserve">Realizar seguimiento al 100% de los casos de embarazos reportados de alto riesgo con residencia en Ibagué sobre la oportunidad, accesibilidad y calidad de la atención </t>
  </si>
  <si>
    <t>Verificar el cumplimiento de las atenciones en salud de los casos reportados por mortalidad materna temprana</t>
  </si>
  <si>
    <t>Diseñar, producir y divulgar un mensaje radial, perifoneo y/o anuncio publicitario en material POP (Vallas, flayers, pendones, pasacalles) y/o digitales para promover la asistencia al control prenatal y consulta preconcepcional y prevencion del embarazo en el adolescente en el ambito rural y urbana</t>
  </si>
  <si>
    <t xml:space="preserve">Realizar seguimiento al 100% de los casos de sífilis gestacional y congénita notificados en el SIVIGILA </t>
  </si>
  <si>
    <t xml:space="preserve">Realizar seguimiento al 100% de los casos de sífilis gestacional  notificados en el SIVIGILA </t>
  </si>
  <si>
    <t>Verificar el cumplimiento de las atenciones en salud de los casos reportados al SIVIGILA por sifilis gestacional y congenita.</t>
  </si>
  <si>
    <t xml:space="preserve">Desarrollar 1 estrategia en salud dirigida a la población general con el fin de prevenir la aparición de la sífilis gestacional y congénita </t>
  </si>
  <si>
    <t xml:space="preserve">Realizar una feria  de servicios dirigido jovenes y adolescentes  en el marco de la  ruta integral de promocion y mantenimiento de la salud en el curso de vida de adolescencia y juventud, promocionando los servicios amigables y la prevencion de ITS. </t>
  </si>
  <si>
    <r>
      <t>Implementar una estrategia integral en salud en las 27 IPS/EAPB (10 EAPB y 17 IPS) para la inspección, vigilancia, control, asistencia técnica y desarrollo de capacidades del talento humano en el marco de la ruta integral de atención a la población afectada por el VIH y VIH con Comorbilidad TBC</t>
    </r>
    <r>
      <rPr>
        <sz val="12"/>
        <color rgb="FFFF0000"/>
        <rFont val="Arial"/>
        <family val="2"/>
      </rPr>
      <t xml:space="preserve"> </t>
    </r>
  </si>
  <si>
    <t>Realizar asistencia técnica a 27 IPS/EAPB (10 EAPB y 17 IPS) sobre los lineamientos para la implementación de la de práctica Clínica de VIH</t>
  </si>
  <si>
    <t xml:space="preserve">Realizar certificación del talento humano en salud en asesoría, toma de muestra e interpretación de resultados de las pruebas rápidas para sífilis y VIH. </t>
  </si>
  <si>
    <t xml:space="preserve">Realizar un congreso dirigido al personal del área de la salud y organizaciones que lleva a cabo la atención   en la Guía de práctica Clínica de VHI / ITS. </t>
  </si>
  <si>
    <t>Diseñar, producir y divulgar un mensaje radial, perifoneo y/o anuncio publicitario en material POP (Vallas, flayers, pendones, pasacalles) y/o digitales para promover los factores protectores y prevenir las acciones que conlleven a la transmisión de VIH en el ámbito rural y urbana</t>
  </si>
  <si>
    <r>
      <t>Adaptar los servicios de salud en atención diferenciada de adolescente y jóvenes en el marco de servicios amigables en 6 IPS en municipio de Ibagué</t>
    </r>
    <r>
      <rPr>
        <sz val="12"/>
        <color rgb="FFFF0000"/>
        <rFont val="Arial"/>
        <family val="2"/>
      </rPr>
      <t xml:space="preserve"> </t>
    </r>
  </si>
  <si>
    <t>Realizar acompañamiento a 6 IPS,  en la organización, adaptación de servicios  en el marco de los servicios amigables  para Ibagué.</t>
  </si>
  <si>
    <t xml:space="preserve">Realizar un congreso dirigido al personal del área de la salud, organizaciones e instituciones educativas en la ruta integral de promoción y mantenimiento de la salud en el curso de vida de adolescencia y juventud </t>
  </si>
  <si>
    <t xml:space="preserve">Realizar un congreso dirigido al personal del área de la salud, organizaciones e instituciones educativas en planificación familiar con énfasis en el curso de vida de adolescencia y juventud. </t>
  </si>
  <si>
    <t xml:space="preserve">Realizar un congreso dirigido padres de familia en el marco de la ruta integral de promoción y mantenimiento de la salud en el curso de vida de adolescencia y juventud, promocionando los servicios amigables. </t>
  </si>
  <si>
    <t xml:space="preserve">Realizar ferias de servicios dirigido jóvenes y adolescentes   en el marco de la ruta integral de promoción y mantenimiento de la salud en el curso de vida de adolescencia y juventud, promocionando los servicios amigables. </t>
  </si>
  <si>
    <t>Desarrollar capacidades al talento humano y realizar seguimiento en las 27 IPS/EAPB (10 EAPB y 17 IPS) en la ruta integral de promoción y mantenimiento de la salud en el curso de vida de adolescencia y juventud</t>
  </si>
  <si>
    <t xml:space="preserve">Realizar desarrollo de capacidades al talento humano en las 27 IPS/EAPB (10 EAPB y 17 IPS) en la ruta integral de promoción y mantenimiento de la salud en el curso de vida de adolescencia y juventud </t>
  </si>
  <si>
    <t>Verificar cumplimiento de la capacitaciones al talento humano y realizar seguimiento en las 27 IPS/EAPB (10 EAPB y 17 IPS) en la ruta integral de promoción y mantenimiento de la salud en el curso de vida de adolescencia y juventud</t>
  </si>
  <si>
    <t xml:space="preserve">Adoptar una política pública de salud sexual y reproductiva según lineamientos del Ministerio de Salud y Protección Social. </t>
  </si>
  <si>
    <t xml:space="preserve">Identificar las necesidades de la población ibaguereña en la dimensión derechos sexuales y reproductivos con el análisis e interpretación de la encuesta aplicada a la población entre 12 a 59 años.  </t>
  </si>
  <si>
    <t xml:space="preserve">Verificar la adopcion de la política pública de salud sexual y reproductiva según lineamientos del Ministerio de Salud y Protección Social. </t>
  </si>
  <si>
    <t>Desarrollar capacidades al talento humano, inspeccionar y vigilar a las 27 IPS/EAPB (10 EAPB y 17 IPS) en la implementación de la Ruta de Promoción y Mantenimiento de la Salud en el curso de vida de primera infancia e infancia</t>
  </si>
  <si>
    <t>Realizar asistencias técnicas a 27 IPS/EAPB (10 EAPB y 17 IPS) en la implementación de la ruta promoción y Mantenimiento de la Salud en el curso de vida de primera infancia e infancia</t>
  </si>
  <si>
    <t>Realizar un congreso dirigido al personal del área de la salud que lleva a cabo la atención de la niñez, sobre la atención integral, humanizada y con calidad de esta población, en la Ruta de promoción y Mantenimiento de la Salud</t>
  </si>
  <si>
    <t>Realizar visitas de inspección y vigilancia a 27 IPS/EAPB (10 EAPB y 17 IPS) en la implementación de la Ruta de promoción y Mantenimiento de la Salud en el curso de vida de primera infancia e infancia.</t>
  </si>
  <si>
    <t>Implementar una estrategia en salud dirigida a la población general con el objetivo que se fomenten las acciones protectoras y se prevengan las causales de mortalidad infantil</t>
  </si>
  <si>
    <t>Realizar 3 sesiones para promoción y fomento del cuidado de la primera infancia, mediante el reforzamiento de las 18 practicas claves de AIEPI y su articulación con otras estrategias de atención a este curso de vida, dirigida a 10 hogares comunitarios y 5 CDI del área urbana del Municipio de Ibagué.</t>
  </si>
  <si>
    <t>Realizar seguimiento a la estrategia colectiva que fomente las acciones protectoras y se prevengan las causales de mortalidad infantil</t>
  </si>
  <si>
    <t xml:space="preserve">Realizar una estrategia de seguimiento y promoción de factores protectores a las 27 EPS/IPS (11 EPS y 16 IPS) en el cumplimiento de la implementación de las guías de práctica clínica y estrategias de atención primaria para la prevención, manejo y control de la IRA </t>
  </si>
  <si>
    <t xml:space="preserve"> Realizar  inspección y vigilancia a 27 IPS/EAPB (10 EAPB y 17 IPS)  en el cumplimiento de las guias de practica clinica y estrategias de atencion primaria para la prevencion, manejo y control de la IRA </t>
  </si>
  <si>
    <t xml:space="preserve"> Realizar asistencias tecnicas a 27 IPS/EAPB (10 EAPB y 17 IPS) en en el cumplimiento de las guias de practica clinica y estrategias de atencion primaria para la prevencion, manejo y control de la IRA </t>
  </si>
  <si>
    <t>Realizar el 100% de las unidades de analisis de los casos reportados como mortalidad por IRA en el SIVIGILA con el proposito de identificar las demoras y la construccion del plan de mejoramiento.</t>
  </si>
  <si>
    <t>Diseñar, producir y divulgar un mensaje radial, perifoneo y/o anuncio publicitario en material POP (Vallas, flayers, pendones, pasacalles) y/o digitales para informar las acciones de promocion y prevencion de IRA en la poblacion del ambito rural y urbano</t>
  </si>
  <si>
    <t>Realizar una estrategia de seguimiento, y promoción de factores protectores y de prevención en las 27 EPS/IPS (11 EPS y 16 IPS) en el cumplimiento de la implementación de las guías de práctica clínica y estrategias de atención primaria para la prevención, manejo y control de la EDA</t>
  </si>
  <si>
    <t>Realizar asistencias técnicas a 27 IPS/EAPB (10 EAPB y 17 IPS) en el cumplimiento de la implementación de las guías de práctica Clínica y estrategias de atención primaria para la prevención, manejo y control de la EDA</t>
  </si>
  <si>
    <t>Realizar inspección y vigilancia a 27 IPS/EAPB (10 EAPB y 17 IPS) en el cumplimiento de las guías de práctica Clínica y estrategias de atención primaria para la prevención, manejo y control de EDA</t>
  </si>
  <si>
    <t>Diseñar, producir y divulgar un mensaje radial, perifoneo y/o anuncio publicitario en material POP (Vallas, flayers, pendones, pasacalles) y/o digitales para informar las acciones de promocion y prevencion de EDA en la poblacion del ambito rural y urbano</t>
  </si>
  <si>
    <t>Realizar una actividad de prevención y control de Geohelmintiasis en 2000 niños y niñas del curso de vida de infancia y primera infancia en el entorno educativo</t>
  </si>
  <si>
    <t xml:space="preserve">Implementar el programa de atención psicosocial para víctimas de conflicto armado PAPSIVI en sus 3 modalidades a 2000 personas </t>
  </si>
  <si>
    <t>Desarrollar anualmente tres ciclos de intervención a población víctima del conflicto armado que lo requiera en las diferentes modalidades del PAPSIVI</t>
  </si>
  <si>
    <t xml:space="preserve">Verificar el cumplimiento anual del  programa de atención psicosocial para víctimas de conflicto armado PAPSIVI en sus 3 modalidades a 2000 personas </t>
  </si>
  <si>
    <r>
      <t>Desarrollar capacidades del talento humano de 10 IPS en el programa de acción para superar las brechas en salud mental mhGAP.</t>
    </r>
    <r>
      <rPr>
        <sz val="12"/>
        <color rgb="FFFF0000"/>
        <rFont val="Arial"/>
        <family val="2"/>
      </rPr>
      <t xml:space="preserve"> </t>
    </r>
  </si>
  <si>
    <t>Capacitar al 80% del talento humano de 10 IPS del municipio   en las guías de práctica clínica de la estrategia mhGAP</t>
  </si>
  <si>
    <t>Desarrollar una estrategia en salud dirigida a víctimas de conflicto armado con el propósito de fortalecer las habilidades para la resolución alternativa de conflictos.</t>
  </si>
  <si>
    <t>Formar a 600 victimas mujeres etnicas del conflicto armado en mecamismos alternativos de resolución de conflictos anualmente</t>
  </si>
  <si>
    <t>Realizar seguimiento a la estrategia colectiva para el desarrollo de habilidades para la resolución alternativa de conflictos.</t>
  </si>
  <si>
    <t>Implementar estrategia de acceso a servicios de salud e identificación temprana de tipos de discapacidad.</t>
  </si>
  <si>
    <t>Realizar asistencia técnica a las 10 EAPB a la 10 EAPB para la identificación temprana de tipos de discapacidad.</t>
  </si>
  <si>
    <t>Realziar inspeccion y vigilancia a las 10 EAPB a la 10 EAPB para la identificación temprana de tipos de discapacidad.</t>
  </si>
  <si>
    <t>Implementar a 385 familias con personas en condición de discapacidad la estrategia de Rehabilitación Basada en Comunidad RBC como proceso de desarrollo local inclusivo de carácter intersectorial.</t>
  </si>
  <si>
    <t>Realizar 385 visitas domiciliarias por equipo interdisciplinario para formular planes caseros que coadyuven a mejorar las calidad de vida de las personas con discapacidad por medio de la gestión intersectorial</t>
  </si>
  <si>
    <t>Trealizar seguimiento a las visitas de las  385 familias con personas en condición de discapacidad la estrategia de Rehabilitación Basada en Comunidad RBC como proceso de desarrollo local inclusivo de carácter intersectorial.</t>
  </si>
  <si>
    <t>Implementar una estrategia de educación en salud dirigida a cuidadores de personas en condición de discapacidad.</t>
  </si>
  <si>
    <t>Realizar 130 visitas domiciliarias por equipo interdisciplinario para formular planes caseros que coadyuden a mejorar las calidad de vida de las personas con discapacidad por medio de la gestión intersectorial</t>
  </si>
  <si>
    <t xml:space="preserve">Desarrollar habilidades de autocuidado integral a 60 cuidadores de personas con discapacidad </t>
  </si>
  <si>
    <t>Desarrollo de capacidades al talento humano de 27 IPS/EPS (10 EAPB y 17 IPS) en la atención individual diferencial efectiva y con calidad a la población con discapacidad y epilepsia.</t>
  </si>
  <si>
    <t xml:space="preserve">Capacitar al  talento humano de las 17 IPS y 10 EAPB del muncipio   en los lineamientos para la atencion diferencial a poblacion con discapacidad y epilepsia en el marco de la normatividad vigente </t>
  </si>
  <si>
    <t>Realizar seguimiento a las capacitaciones al talento humano de las 17 IPS y 10 EAPB del municipio   en los lineamientos para la atención diferencial a población con discapacidad y epilepsia en el marco de la normatividad vigente</t>
  </si>
  <si>
    <t>Implementar el sistema de información de registro de localización y caracterización de la población en condición de discapacidad.</t>
  </si>
  <si>
    <t>Realizar asistencia técnica a la 10 EAPB para la calificación de discapacidad y el cargue de información a la plataforma del RLCPD</t>
  </si>
  <si>
    <t>Vigilar la asistencia tecnica a la 10 EAPB para la calificación de discapacidad y el cargue de información a la plataforma del RLCPD</t>
  </si>
  <si>
    <t>Implementar 1 estrategia en salud dirigida a la población adulta mayor con el propósito de fortalecer factores protectores y prevenir condiciones autolesivas, realizar acciones de seguimiento, vigilancia y el desarrollo de capacidades al talento humano de las 27 IPS/EPS (10 EAPB y 17 IPS)</t>
  </si>
  <si>
    <t>desarrollar una intervención basada en sentido de vida para resignificar el sentido de vida de 600 adultos mayores</t>
  </si>
  <si>
    <t>Realizar visitas de IVC a centros de atencion de adulto mayor para verificar el cumplimiento de estandares de calidad</t>
  </si>
  <si>
    <t>Capacitar al talento humano de 10 EAPB Y 17 IPS en las atenciones del curso de vida vejez de la ruta de cuidado y mantenimiento de la salud y atención humanizada al adulto mayor</t>
  </si>
  <si>
    <t>Realizar asistencia técnica a 10 EAPB Y 17 IPS en la ruta de promoción y mantenimiento de la salud en el curso de vida vejez</t>
  </si>
  <si>
    <t xml:space="preserve">Implementar una estrategia colectiva con enfoque diferencial dirigida a la población étnica residente en el municipio de Ibagué </t>
  </si>
  <si>
    <t>Desarrollar un programa de fortalecimiento de factores protectores para las comunidades étnicas que viven en el municipio de Ibagué</t>
  </si>
  <si>
    <t>Vigilar el cumplimiento del  programa de fortalecimiento de factores protectores para las comunidades étnicas que viven en el municipio de Ibagué</t>
  </si>
  <si>
    <t>PROGRAMA 3. INSPECCIÓN, VIGILANCIA Y CONTROL</t>
  </si>
  <si>
    <t xml:space="preserve"> FORTALECIMIENTO DE LA AUTORIDAD SANITARIA DEL MUNICIPIO DE IBAGUE</t>
  </si>
  <si>
    <t xml:space="preserve">Ejecutar auditoría según los lineamientos de la Superintendencia de Salud al 100% de las EAPB autorizados a operar en el municipio de Ibagué </t>
  </si>
  <si>
    <t>Realizar los procesos de auditoria de las EAPB bimensual y semestral</t>
  </si>
  <si>
    <t>Fortalecer el aplicativo Amisalud, para el seguimiento línea de la auditoria</t>
  </si>
  <si>
    <t>Gestionar el 100% de los PQRS dirigidas a las EAPB que prestan atención en el municipio de Ibagué.</t>
  </si>
  <si>
    <t>Crear el programa de rendición de cuentas de las EAPB e IPS en el municipio</t>
  </si>
  <si>
    <t>Supervisar las acciones que conllleven a la  gestion de las PQRS</t>
  </si>
  <si>
    <t xml:space="preserve">Desarrollar una estrategia para fortalecer la prestación de servicios de salud con calidad en las IPS públicas y privadas del Municipio </t>
  </si>
  <si>
    <t>Estrategia de asistencia técnica a la USI e IPS privadas para fortalecer la prestación de servicios de salud con calidad en las IPS públicas y privadas del Municipio.</t>
  </si>
  <si>
    <t>Realizar evento anual en temas de calidad, dirigidas a las IPS del municipio de Ibagué.</t>
  </si>
  <si>
    <t>Gestionar las PQRs de las IPS que se presenten en el municipio</t>
  </si>
  <si>
    <t>Medir los indicadores de la dirección de prestación de servicios y calidad</t>
  </si>
  <si>
    <t>Ofertar asistencia técnica a las IPS según necesidad</t>
  </si>
  <si>
    <t>Mejorar las condiciones de la prestacion de servicios en la USI</t>
  </si>
  <si>
    <t>Implementar una Política pública de Participación social y comunitaria en salud.</t>
  </si>
  <si>
    <t>Desarrollas las acciones de la Política pública de Participación social y comunitaria en salud</t>
  </si>
  <si>
    <t>Realziar seguimiento a la Implementarcion de la Política pública de Participación social y comunitaria en salud.</t>
  </si>
  <si>
    <t>Fortalecimiento de los sistemas de gestión de calidad de la secretaria de salud municipal</t>
  </si>
  <si>
    <t>Realizar dos ciclos y procesos de mejoramiento de los procesos de calidad de la secretaria de salud</t>
  </si>
  <si>
    <t>Vigilar los procesos de cumplimiento de la gestion de la calidad de la secretaria</t>
  </si>
  <si>
    <t>Implementar un centro de comando y control en salud de la ciudad de Ibagué. (Observatorio de Salud Pública de la Ciudad)</t>
  </si>
  <si>
    <t>Desarrollar un programa para fortalecer la vigilancia en salud publica</t>
  </si>
  <si>
    <t>Realizar seguimiento a la operatividad del centro de comando y control en salud de la ciudad de Ibagué</t>
  </si>
  <si>
    <t>Implementar una estrategia para el cumplimiento de los lineamientos nacionales del SIVIGILA</t>
  </si>
  <si>
    <t>Fortalecer los procesos de IVC en salud pública del municipio</t>
  </si>
  <si>
    <t>Realziar seguimiento a la estrategia para el cumplimiento de los lineamientos nacionales del SIVIGILA</t>
  </si>
  <si>
    <t>SECRETARÍA DE EDUCACIÓN</t>
  </si>
  <si>
    <t>VIGENCIA 2020</t>
  </si>
  <si>
    <t>Fuentes de financiación para la vigencia</t>
  </si>
  <si>
    <t>Sistema</t>
  </si>
  <si>
    <t>EJECUCIÓN DEFINITIVA</t>
  </si>
  <si>
    <t>educación</t>
  </si>
  <si>
    <t>otros</t>
  </si>
  <si>
    <t>IBAGUÉ SOCIO CULTURAL</t>
  </si>
  <si>
    <t>SECTOR EDUCACIÓN QUE VIBRA PARA EL DESARROLLO HUMANO</t>
  </si>
  <si>
    <t>Calidad, cobertura y fortalecimiento de la educación inicial, preescolar, básica y media</t>
  </si>
  <si>
    <r>
      <t xml:space="preserve">Más niños y niñas con bienestar acceso y permanencia </t>
    </r>
    <r>
      <rPr>
        <sz val="10"/>
        <color indexed="10"/>
        <rFont val="Arial"/>
        <family val="2"/>
      </rPr>
      <t>(Cód KPT 2201)</t>
    </r>
  </si>
  <si>
    <t>Fortalecimiento de estrategias de acceso y permanencia para los niveles de preescolar basica y media en el sector oficial Ibagué</t>
  </si>
  <si>
    <t>10 Instituciones Educativas con enfoque de atención integral en preescolar básica y media</t>
  </si>
  <si>
    <t>Secretaria de Educación</t>
  </si>
  <si>
    <t>Cobertura</t>
  </si>
  <si>
    <t>Sandra Rodriguez</t>
  </si>
  <si>
    <t>Fortalecimiento del PAE para la permanencia y bienestar de los niños, jóvenes y adolescentes Ibagué</t>
  </si>
  <si>
    <t>Estudiantes atendidos con alimentación escolar anualmente ((Ajuste lineamiento por emergencia COVID-19)</t>
  </si>
  <si>
    <t>Estrategia implementada para el desarrollo de programa para estudiantes con discapacidad</t>
  </si>
  <si>
    <t>1</t>
  </si>
  <si>
    <t>Construcción y Adecuación de la Infraestructura Educativa Oficial para el mejoramiento de ambientes de aprendizaje Ibagué</t>
  </si>
  <si>
    <t>80 sedes educativas con mejoramiento y/o mantenimiento de su ambiente escolar (Cód KPT2201052) (Cód KPT2201062)</t>
  </si>
  <si>
    <t>26 sedes educativas con Jornada Única construidas (Cód KPT 2201051)</t>
  </si>
  <si>
    <t>Estrategia implementada de metodologías flexibles para población en extra edad</t>
  </si>
  <si>
    <t>Fortalecimiento de la apropiación de las TICs  en las instituciones educativas oficiales Ibagué</t>
  </si>
  <si>
    <t>Instituciones educativas del sector urbano fortalecidas con herramientas de apoyo tecnológico, capacidades y plataformas digitales (Atención emergencia COVID-19)</t>
  </si>
  <si>
    <t>100% Niños y niñas del ICBF con transito efectivo a educación preescolar</t>
  </si>
  <si>
    <t>96%</t>
  </si>
  <si>
    <r>
      <t xml:space="preserve">Educación rural con equidad para la región </t>
    </r>
    <r>
      <rPr>
        <sz val="10"/>
        <color indexed="10"/>
        <rFont val="Arial"/>
        <family val="2"/>
      </rPr>
      <t>(Cód KPT 2201)</t>
    </r>
  </si>
  <si>
    <t>15.000 estudiantes beneficiados con transporte escolar (prioridad para las víctimas del conflicto armado, población con enfoque diferencial, y grupos de atención de atención, reinsertados y reincorporados)</t>
  </si>
  <si>
    <t>4130</t>
  </si>
  <si>
    <t>Estrategia implementada de metodologías flexibles para las instituciones educativas en el sector rural</t>
  </si>
  <si>
    <t>Calidad</t>
  </si>
  <si>
    <t>Nazli Galindo</t>
  </si>
  <si>
    <t>Sedes educativas del sector rural fortalecidas con herramientas de apoyo tecnológico, capacidades y plataformas digitales (Atención emergencia COVID-19)</t>
  </si>
  <si>
    <r>
      <t xml:space="preserve">Educación de calidad a todo nivel </t>
    </r>
    <r>
      <rPr>
        <sz val="10"/>
        <color indexed="10"/>
        <rFont val="Arial"/>
        <family val="2"/>
      </rPr>
      <t>(Cód KPT 2201)</t>
    </r>
  </si>
  <si>
    <t>Transformación de la calidad educativa para la generación de oportunidades en los niños, adolescentes jóvenes Ibagué</t>
  </si>
  <si>
    <t>10 Instituciones educativas fortalecidas en procesos pedagógicos para todos los niveles</t>
  </si>
  <si>
    <t>Instituciones educativas fortalecidas en ambientes de formación técnica y con doble titulación, para un nuevo comienzo y proyectar a los jóvenes para el fortalecimiento de reactivación económica.</t>
  </si>
  <si>
    <t>Diseñar estrategia de orientación escolar para los estudiantes de grados 9 y 11 para el proyecto de vida y exploración vocacional</t>
  </si>
  <si>
    <t>Redefinir 20 proyectos educativos institucionales (en el marco de la inclusión)</t>
  </si>
  <si>
    <t>59  IE Oficiales que fortalecen  la Política Ambiental en el sector educativo ( revisión, ajuste e implementación del programa de educación ambiental a través  de los PRAES)</t>
  </si>
  <si>
    <t>Implementar tres estrategias de (ciencia, tecnología e innovación; artístico y cultural; y deportivo) en las 57 IE.</t>
  </si>
  <si>
    <t>59 Instituciones Educativas Oficiales fortalecidas en la prevención, promoción y atención de riesgos psicosociales</t>
  </si>
  <si>
    <t>59 Instituciones Educativas Oficiales con Escuelas de Familia fortalecidas (Cód KPT 2201067)</t>
  </si>
  <si>
    <t>2100 docentes formados y capacitados en las áreas básicas y de educación inicial</t>
  </si>
  <si>
    <t>Diseño e implementación de la estrategia de Bilingüismo para las IE</t>
  </si>
  <si>
    <t>Diseño e implementación de estrategia  para la Prevención, mitigación, y atención especializada de trabajo infantil</t>
  </si>
  <si>
    <t>construir e implementar estrategia pedagógica flexible  para la atención de la población  del sistema de responsabilidad penal adolescente (Cód KPT 2201055)</t>
  </si>
  <si>
    <r>
      <t xml:space="preserve">Atención integral para una educación inicial </t>
    </r>
    <r>
      <rPr>
        <sz val="10"/>
        <color indexed="10"/>
        <rFont val="Arial"/>
        <family val="2"/>
      </rPr>
      <t>(Cód KPT 2201)</t>
    </r>
  </si>
  <si>
    <t>Elaboración e Implementación de un plan gradual para la educación inicial en los grados pre jardín y jardín de las instituciones educativas oficiales.</t>
  </si>
  <si>
    <r>
      <t xml:space="preserve">Modernización de la gestión del sector educativo </t>
    </r>
    <r>
      <rPr>
        <sz val="10"/>
        <color indexed="10"/>
        <rFont val="Arial"/>
        <family val="2"/>
      </rPr>
      <t>(Cód KPT 2201)</t>
    </r>
  </si>
  <si>
    <t>Modernizacíón de la gestión educativa para el siglo XXI  Ibagué</t>
  </si>
  <si>
    <t>Instituciones educativas con plan de formación para rectores en temas relacionados con la gerencia administrativa y financiera.</t>
  </si>
  <si>
    <t>Administrativa y Financiera</t>
  </si>
  <si>
    <t>Juan David Gomez</t>
  </si>
  <si>
    <t>57 Instituciones educativas con servicio de conectividad (y/o conectividad domiciliaria a estudiantes priorizados durante emergencia COVID-19)</t>
  </si>
  <si>
    <t>Garantizar la continuidad del servicio educativo por medio de la planta global en 59 Instituciones Educativas oficiales</t>
  </si>
  <si>
    <t>Programa de bienestar que fortalezca la prestación del servicio educativo en 57 Instituciones Educativas</t>
  </si>
  <si>
    <t>Calidad y fomento a la educación superior</t>
  </si>
  <si>
    <t>Fomento de la Educación Superior</t>
  </si>
  <si>
    <t>Transformación de la calidad educativa para la generación de oportunidades en educación superior</t>
  </si>
  <si>
    <t>1000 Estudiantes apoyados con cupos educación superior</t>
  </si>
  <si>
    <t>Elaboro: Victor Rincon</t>
  </si>
  <si>
    <t>CLAUDIA GISELLA RENGIFO PARRA</t>
  </si>
  <si>
    <t>SECRETRIA DE EDUCACIÓN ( E)</t>
  </si>
  <si>
    <t>PLAN DE DESARROLLO " IBAGUE VIBRA 2020-2023"</t>
  </si>
  <si>
    <t>SECRETARÍA DE CULTURA AÑO 2020</t>
  </si>
  <si>
    <t>Sector de cometencia</t>
  </si>
  <si>
    <t>Apropiación</t>
  </si>
  <si>
    <t>Eje estratégico/ Componente / Dimensión</t>
  </si>
  <si>
    <t>Programas</t>
  </si>
  <si>
    <t>Proyectos</t>
  </si>
  <si>
    <t>Meta de la vigencia</t>
  </si>
  <si>
    <t>Ejecución 31 de Diciembre de 2020</t>
  </si>
  <si>
    <t>Entidad</t>
  </si>
  <si>
    <t>Dependencia</t>
  </si>
  <si>
    <t>Responsable</t>
  </si>
  <si>
    <t>A.1</t>
  </si>
  <si>
    <t>IBAGUE SOCIOCULTURAL</t>
  </si>
  <si>
    <t>A.1.3.1</t>
  </si>
  <si>
    <t>GESTION, PROTECCION Y SALVAGUARDIA DEL PATRIMONIO CULTURAL COLOMBIANO</t>
  </si>
  <si>
    <t>PROTECCIÓN ,PROMOCIÓN Y SALVAGUARDIA DEL PATRIMONIO CULTURAL DE IBAGUÉ</t>
  </si>
  <si>
    <t xml:space="preserve">Diseñar e implementar una estrategia para la promoción y salvaguardia del patrimonio material e inmaterial del municipio de Ibagué. </t>
  </si>
  <si>
    <t>CULTURA QUE VIBRA CON OPORTUNIDADES</t>
  </si>
  <si>
    <t>ALCALDIA DE IBAGUE</t>
  </si>
  <si>
    <t xml:space="preserve">SECRETARIA DE CULTURA </t>
  </si>
  <si>
    <t>Gloria Ivonne Hurtado Muñoz</t>
  </si>
  <si>
    <t xml:space="preserve">Intervenir 20 bienes de interés cultural (muebles e inmuebles) </t>
  </si>
  <si>
    <t xml:space="preserve">Diseñar e implementar el complejo cultural, Panóptico de Ibagué. </t>
  </si>
  <si>
    <t>A.1.3.2</t>
  </si>
  <si>
    <t>PROMOCION Y ACCESOS EFECTIVO A PROCESOS CULTURALES Y ARTISTICOS</t>
  </si>
  <si>
    <t>FORMACIÓN Y EMPODERAMIENTO CULTURAL DEL MUNICIPIO DE IBAGUÉ</t>
  </si>
  <si>
    <t>Desarrollar 120 procesos formativos (presencial o virtual) en zonas urbanas y rurales del mpio de Ibague</t>
  </si>
  <si>
    <t>Promover la certificacion de los agentes culturales y artistas del municipio de Ibague</t>
  </si>
  <si>
    <t>A.1.3.3</t>
  </si>
  <si>
    <t>FORTALECIMIENTO DESARROLLO Y SOSTENIBILIDAD DEL ECOSISTEMA CREATIVO Y CULTURAL DE LA CIUDAD MUSICAL DE IBAGUÉ</t>
  </si>
  <si>
    <t>Formular e implementar la agenda "Ibague vibra capital musical"</t>
  </si>
  <si>
    <t xml:space="preserve">IBAGUE CULTURAL, MUSICAL Y ABIERTA AL MUNDO
</t>
  </si>
  <si>
    <t>Promover la creacion y/o consolidacion de 4 zonas VIC (Vibra Ibague Capital)</t>
  </si>
  <si>
    <t>Eventos presenciales y/o virtuales en el municipio de Ibague (festivales, ferias entre otros)</t>
  </si>
  <si>
    <t>Apoyar 320 iniciativas Artisticas y culturales</t>
  </si>
  <si>
    <t>A.1.3.4</t>
  </si>
  <si>
    <t>FORTALECIMIENTO DE LA RED DE BIBLIOTECAS PÚBLICAS Y ESCENARIOS CULTURALES DE IBAGUÉ</t>
  </si>
  <si>
    <t>Implementar la estrategia de fortalecimiento integral en infraestructura, capital humano, tecnología y/o dotación de bibliotecas y escenarios culturales.</t>
  </si>
  <si>
    <t>IV Ibaguè Nuestro Institucional</t>
  </si>
  <si>
    <t>Fortalecimiento Institucional</t>
  </si>
  <si>
    <t>Fortalecimiento de la Gestiòn y Direccion de la Administraciòn Pùblica Territorial</t>
  </si>
  <si>
    <t>Planificaciòn, Gestiòn y Desarrollo Territorial.</t>
  </si>
  <si>
    <t>205311901728
205311941931</t>
  </si>
  <si>
    <t>IMPLEMENTACIÓN DE INSTRUMENTOS DE PLANEACIÓN PARA EL ORDENAMIENTO TERRITORIAL EN EL MUNICIPIO DE IBAGUÉ</t>
  </si>
  <si>
    <t xml:space="preserve">Desarrollar de forma integral los Instrumentos normativos, de planificación, de gestión y financiación del territorio </t>
  </si>
  <si>
    <t xml:space="preserve">SECRETARIA DE PLANEACIÒN </t>
  </si>
  <si>
    <t>DIRECCIÓN DE ORDENAMIENTO TERRITORIAL SOSTENIBLE</t>
  </si>
  <si>
    <t>Yury Praxedis Cervera Ortiz</t>
  </si>
  <si>
    <t xml:space="preserve">Actualización, revisión y/o  modificación  territorial para el desarrollo municipal integrado </t>
  </si>
  <si>
    <t>Adopción y/o reglamentación  de áreas delimitadas para la incorporación de la gestión del riesgo</t>
  </si>
  <si>
    <t>Seguimiento, Implementación y actualización del Expediente Municipal</t>
  </si>
  <si>
    <t xml:space="preserve">Implementar sistema de catastro multipropósito </t>
  </si>
  <si>
    <t>205311901729
205311941932</t>
  </si>
  <si>
    <t>NORMALIZACION Y LEGALIZACION DE HERRAMIENTAS DE PLANEACIÓN ORIENTADAS PARA EL ORDENAMIENTO TERRITORIAL EN EL MUNICIPIO DE IBAGUE</t>
  </si>
  <si>
    <t>Normalización y reglamentación de desarrollos urbanísticos irregulares</t>
  </si>
  <si>
    <t>LEOPOLDO ALFONSO LANINI</t>
  </si>
  <si>
    <t>DORA PATRICIA MONTAÑA PUERTA</t>
  </si>
  <si>
    <t>Secretario de Hacienda</t>
  </si>
  <si>
    <t>Secretario de Planeacion</t>
  </si>
  <si>
    <t>TOTAL EJECUTADO</t>
  </si>
  <si>
    <t>Consolidación del sistema municipal de planeación y presupuesto participativo en el municipio de Ibagué</t>
  </si>
  <si>
    <t>Fortalecer la participación ciudadana a través del sistema de Planeación y presupuestos participativos</t>
  </si>
  <si>
    <t>CONSOLIDACION DEL MODELO INTEGRADO DE PLANEACION Y GESTION- MIPG EN ARMONIA CON EL SISTEMA INTEGRADO DE GESTIÓN DE LA ALCALDIA MUNICIPAL DE IBAGUE - SIGAMI.</t>
  </si>
  <si>
    <t>Cumplir el 100% de las actividades de la estrategia de rendición de cuentas</t>
  </si>
  <si>
    <t>Actualizar el Sistema Integrado de Gestión de la Alcaldía Municipal de Ibagué SIGAMI</t>
  </si>
  <si>
    <t>Mantener 4 Sistemas de Gestión certificados</t>
  </si>
  <si>
    <t>Ejecutar 100% de las actividades estrategia de transparencia y acceso a la información pública</t>
  </si>
  <si>
    <t>Fortalecimiento de la planificación y gestión para el desarrollo del municipio de Ibagué</t>
  </si>
  <si>
    <t>Consejo territorial de Planeación</t>
  </si>
  <si>
    <t>Fortalecer  y modernizar la Secretaría de Planeación</t>
  </si>
  <si>
    <t>Generación y Disposición de la Informacion Estadistica Estrategica del Municipio de Ibagué</t>
  </si>
  <si>
    <t>Fortalecer el Centro de Información Municipal</t>
  </si>
  <si>
    <t>Conformación de la Asociatividad supramunipal de Ibagué y formulación del contrato plan regional del centro del Tolima</t>
  </si>
  <si>
    <t>Fortalecer el esquema de asociatividad municipal (Asocentro)</t>
  </si>
  <si>
    <t>ACTUALIZACION DE LOS INSTRUMENTOS DE FOCALIZACION DE LOS SERVICIOS SOCIALES DEL MUNICIPI DE IBAGUE (SISBEN)</t>
  </si>
  <si>
    <t>Actualizar información base de datos del SISBEN</t>
  </si>
  <si>
    <t>FORTALECIMIENTO DE LOS SISTEMAS DE INFORMACION GEOGRAFICA DEL MUNICIPIO DE IBAGUE</t>
  </si>
  <si>
    <t>Actualizar e Implementar el sistema de información geográfico SIG</t>
  </si>
  <si>
    <t>SECRETARÍA: PLANEACIÓN</t>
  </si>
  <si>
    <t>EJECUTADO 2020</t>
  </si>
  <si>
    <t>SECRETARÍA DE AGRICULTURA Y DESARROLLO RURAL</t>
  </si>
  <si>
    <t>EJECUCION 2020</t>
  </si>
  <si>
    <t xml:space="preserve"> MI CAMPO VIBRA </t>
  </si>
  <si>
    <t>MI CAMPO VIBRA</t>
  </si>
  <si>
    <t xml:space="preserve">INCLUSIÓN PRODUCTIVA DE PEQUEÑOS PRODUCTORES RURALES
(Cód. KPT 1702)
</t>
  </si>
  <si>
    <t>Mi Campo Vibra con Reactivación y Producción</t>
  </si>
  <si>
    <t>FORTALECIMIENTO, REACTIVACION, TRANSFORMACION E INCREMENTO DE LA PRODUCCION AGROPECUARIA EN EL MUNICIPIO DE IBAGUE</t>
  </si>
  <si>
    <t xml:space="preserve">Realizar 4 evaluaciones municipales agropecuarias (EVAS) (Cód KPT 1707068) </t>
  </si>
  <si>
    <t>AGRICULTURA</t>
  </si>
  <si>
    <t>CAM DE LA POLA</t>
  </si>
  <si>
    <t>SOLEDAD OROZCO ZEA</t>
  </si>
  <si>
    <t xml:space="preserve">Implementar el Registro Único de Extensión Agropecuaria RUEA (Cód KPT 1702010) </t>
  </si>
  <si>
    <t xml:space="preserve">Implementar un Diagnóstico Agropecuario Municipal sistematizado (Cód KPT 1702024) </t>
  </si>
  <si>
    <t xml:space="preserve">Formular 1 Programa de Extensión Agropecuaria Municipal (Cód KPT 1702024) </t>
  </si>
  <si>
    <t xml:space="preserve">Estrategia comercial y de innovación para el fortalecimiento técnico, talento humano de apoyo a los productores (Cód KPT 1702038) </t>
  </si>
  <si>
    <t xml:space="preserve">Apoyar la conformación y Fortalecimiento de las asociaciones de productores rurales (Cód KPT 1702011) </t>
  </si>
  <si>
    <t xml:space="preserve">Organizar 3 modelos de asociatividad de segundo nivel (Cód KPT 1702011) </t>
  </si>
  <si>
    <t xml:space="preserve">Apoyar el Consejo Municipal de Desarrollo Rural - CDMR (Cód KPT 1702038) </t>
  </si>
  <si>
    <t xml:space="preserve">Capacitar a 600 Productores en buenas prácticas agrícolas y pecuarias (Cód KPT 1702035) </t>
  </si>
  <si>
    <t xml:space="preserve">Aumentar en 500 el número  de Productores certificados en BPA, BPP y BPM (Cód KPT 1702035) </t>
  </si>
  <si>
    <t xml:space="preserve">Estrategia para apoyar Pequeños y medianos productores con certificación en agricultura orgánica y/o producción limpia (Cód KPT 1702035) </t>
  </si>
  <si>
    <t xml:space="preserve">Aumentar en 1500 el número de Productores agropecuarios apoyados con ICR y FAG (Cód KPT 1702007) </t>
  </si>
  <si>
    <t xml:space="preserve">Apoyar a 400 Productores agropecuarios  en eventos de circuitos cortos de comercialización (Mi campo vibra en la ciudad) (Cód KPT 1702038) </t>
  </si>
  <si>
    <t xml:space="preserve">Realizar 50 Eventos y encuentros locales (virtuales y/o presenciales) de comercialización para apoyar productores agropecuarios rurales (ferias agropecuarias, ruedas de negocio, eventos de  socialización, exposiciones agropecuarias) (Cód KPT 1706004) </t>
  </si>
  <si>
    <t xml:space="preserve">Implementar la plataforma virtual de comercialización para el sector agropecuario (Cód KPT 1708040) </t>
  </si>
  <si>
    <t>Fortalecer y dinamizar las cadenas productivas priorizados</t>
  </si>
  <si>
    <t>Implementar un programa de huertas orgánicas para la paz y post pandemia</t>
  </si>
  <si>
    <t>Implementar el programa de escuelas campesinas</t>
  </si>
  <si>
    <t>ORDENAMIENTO SOCIAL Y USO PRODUCTIVO DEL TERRITORIO RURAL
(Cód. KPT 1704)</t>
  </si>
  <si>
    <t xml:space="preserve">El Campo Vibra con Producción Sostenible </t>
  </si>
  <si>
    <t xml:space="preserve">FORTALECIMIENTO DE LA PRODUCCION SOSTENIBLE Y AMIGABLE CON EL MEDIO AMBIENTE EN LA ZONA RURAL DEL MUNICIPIO DE IBAGUE </t>
  </si>
  <si>
    <t xml:space="preserve">Aumentar en 1 el número de Viveros Municipales registrado ante el ICA </t>
  </si>
  <si>
    <t xml:space="preserve">Producir 130.000 de plántulas de Material Vegetal Agrícola en  el Vivero Municipal para las cadenas priorizadas (Cód KPT 3202038) </t>
  </si>
  <si>
    <t xml:space="preserve">Estrategia comercial y de innovación para el fortalecimiento técnico, producción sostenible y de talento humano a productores pecuarios  (Cód KPT 1708032) </t>
  </si>
  <si>
    <t xml:space="preserve">Implementar 150 Parcelas agrosilvopastoriles para fomento a la ganadería sostenible (Cód KPT 1708032) </t>
  </si>
  <si>
    <t xml:space="preserve">Implementar 200 Módulos de producción apícola (Cód KPT 1708032) </t>
  </si>
  <si>
    <t xml:space="preserve">Implementar  170 Proyectos productivos para  población  víctima del conflicto armado (Cód KPT 1702025) </t>
  </si>
  <si>
    <t xml:space="preserve">Fortalecimiento en los procesos de agricultura urbana, familiar y el fomento de la producción campesina (Cód KPT 1702025) </t>
  </si>
  <si>
    <t>212313801828 - 212313833829 - 212313817884</t>
  </si>
  <si>
    <t xml:space="preserve">MANTENIMIENTO Y SOSTENIMIENTO DE LA RED VIAL TERCIARIA, PARA EL DESARROLLO RURAL EN EL MUNICIPIO DE IBAGUE </t>
  </si>
  <si>
    <t>Mejoramiento y/o mantenimiento y/o construcción a 300 km de la red vial terciaria (Cód KPT 2402112)</t>
  </si>
  <si>
    <t xml:space="preserve">Realizar la construcción y/o mejoramiento y/o mantenimiento a 20 puentes peatonales y/o vehicular  en red vial terciaria (Cód KPT 2402046) </t>
  </si>
  <si>
    <t>Construcción de 15 km de placa huella en la red vial terciaria</t>
  </si>
  <si>
    <t>Realizar ampliación y mantenimiento a 200 Km de caminos veredales. (Cód KPT 2402041)</t>
  </si>
  <si>
    <t>Disminuir el déficit de vivienda cualitativo</t>
  </si>
  <si>
    <t>ADECUACION DE VIVIENDAS DIGNAS Y SALUDABLES PARA LOS POBLADORES RURALES EN EL MUNICIPIO DE IBAGUE</t>
  </si>
  <si>
    <t>Intervenir y mejorar 600 viviendas Rurales. (Cód KPT 4001032)</t>
  </si>
  <si>
    <t xml:space="preserve">Infraestructura Productiva y Comercialización </t>
  </si>
  <si>
    <t xml:space="preserve">MEJORAMIENTO DE LA INFRAESTRUCTURA PRODUCTIVA DE VALOR AGREGADO Y COMERCIALIZACIÓN DE LOS PRODUCTORES AGROPECUARIOS EN EL MUNICIPIO DE IBAGUE </t>
  </si>
  <si>
    <t xml:space="preserve">Proyectos de Infraestructura para la transformación y comercialización de productos agropecuarios. (Cód KPT 1709059) </t>
  </si>
  <si>
    <t xml:space="preserve">SECRETARÍA: AMBIENTE Y GESTIÓN DEL RIESGO </t>
  </si>
  <si>
    <t>Fuentes de financaicón para la vigencia ejecutados</t>
  </si>
  <si>
    <t>Ibagué Ambiental y Ecosistemica</t>
  </si>
  <si>
    <t xml:space="preserve">Ambiente y gestion del riesgo </t>
  </si>
  <si>
    <t>CONSERVACIÓN DE LA BIODIVERSIDAD Y SUS SERVICIOS ECOSISTEMICOS  (Cód KPT 3202)</t>
  </si>
  <si>
    <t>Sistema Municipal de Áreas Protegidas “SIMAP”</t>
  </si>
  <si>
    <t>Conservacion de la biodeversidad y sus servicios ecosistematicos en el municipio de Ibagué</t>
  </si>
  <si>
    <t>Gestión de áreas protegidas y estrategias complementarias de conservación. (Cód. KPT 3202005)</t>
  </si>
  <si>
    <t xml:space="preserve">Secretaria de Ambiente y Gestion del riesgo </t>
  </si>
  <si>
    <t xml:space="preserve">Carrera 3 -calle 10 Numero 10-25 tercer piso </t>
  </si>
  <si>
    <t xml:space="preserve">Cesar Augusto Gutierrez Barreto </t>
  </si>
  <si>
    <t>Estrategias para procesos de restauración ecológicas  (Cód. KPT 3202005)</t>
  </si>
  <si>
    <t>Realizar actividades de fomento del material forestal con fines de conservación (Cód. KPT 3202038)</t>
  </si>
  <si>
    <t>Sembrar árboles en la zona urbana y rural.  (Cód. KPT 3202006)</t>
  </si>
  <si>
    <t xml:space="preserve">221314601873 -221310401407 </t>
  </si>
  <si>
    <t xml:space="preserve">Formular 5 planes de manejo ambiental para predios adquiridos con fines de conservación ambiental. </t>
  </si>
  <si>
    <t>Implementar acciones de recuperación y conservación para la provisión del recurso hídrico.  (Cód. KPT 3202037)</t>
  </si>
  <si>
    <t>Implementar un esquema de pagos por servicios ambientales.</t>
  </si>
  <si>
    <t>Controlar y vigilar 5836 hectáreas con fines de conservación ambiental</t>
  </si>
  <si>
    <t>Apoyar la implementación del plan de manejo ambiental de los cerros norte de Ibagué</t>
  </si>
  <si>
    <t>Seguimiento y protección a la fauna silvestre</t>
  </si>
  <si>
    <t xml:space="preserve">Implementar 3 proyectos de conservación de especies en peligro de extinción </t>
  </si>
  <si>
    <t>Realizar labores de control y vigilancia respecto al tráfico de especies silvestres</t>
  </si>
  <si>
    <t>Realizar talleres de concienciación alrededor del tema de conservación de especies silvestres</t>
  </si>
  <si>
    <t>FORTALECIMIENTO DEL DESEMPEÑO AMBIENTAL DE LOS SECTORES PRODUCTIVOS
(Código KPT 3201)</t>
  </si>
  <si>
    <t>Fortalecimiento del desempeño ambiental de los sectores productivos</t>
  </si>
  <si>
    <t>Fortalecimiento del desempeño ambiental de los sectores productivos en el municipio de Ibagué</t>
  </si>
  <si>
    <t>Implementar 5 proyectos de Eco-innovación, eficiencia energética, producción limpia y mercados verdes. (Cód. KPT 3299054)</t>
  </si>
  <si>
    <t xml:space="preserve">  2020730010013-221315501867</t>
  </si>
  <si>
    <t xml:space="preserve">Fortalecer el observatorio ambiental de desarrollo sostenible. (Cód. KPT 3201013) </t>
  </si>
  <si>
    <t>Capacitar a 100 mineros de subsistencia en temas de buenas prácticas ambientales y productivas</t>
  </si>
  <si>
    <t>Beneficiar a 30 mineros de subsistencia con proyectos productivos alternativos</t>
  </si>
  <si>
    <t>GESTIÓN DEL CAMBIO CLIMÁTICO PARA UN DESARROLLO BAJO EN CARBONO Y RESILIENTE AL CLIMA</t>
  </si>
  <si>
    <t>Gestión del cambio climatico para un desarrollo bajo en carbono y resiliente al clima en el municipio de ibagué</t>
  </si>
  <si>
    <t>Estrategia para fortalecer las capacidades y transferencia de tecnología en lo relacionado con la defensa del medio ambiente y el cambio climático.</t>
  </si>
  <si>
    <t>Estrategias de producción sostenibles y consumo responsable.</t>
  </si>
  <si>
    <t>:221310901413- 221311001413</t>
  </si>
  <si>
    <t>Realizar 80 talleres teórico – prácticos con la comunidad y sectores industriales para mitigación y adaptación al cambio climático</t>
  </si>
  <si>
    <t>Acciones integrales de arbolado urbano en el municipio</t>
  </si>
  <si>
    <t>Sistemas agroforestales (SAF), hacia una agricultura climáticamente
Resiliente</t>
  </si>
  <si>
    <t>Apoyo al desarrollo de prácticas sostenibles de ecourbanismo</t>
  </si>
  <si>
    <t>GESTIÓN DE LA INFORMACIÓN Y EL CONOCIMIENTO AMBIENTAL</t>
  </si>
  <si>
    <t>Educacion Ambiental</t>
  </si>
  <si>
    <t>Ejecutar proyectos ciudadanos de educación ambiental (PROCEDAS) (Cód KPT 3204010)</t>
  </si>
  <si>
    <t>221310601409 - 221315801870</t>
  </si>
  <si>
    <t>Apoyar la ejecución de 58 proyectos ambientales escolares (PRAES) (Cód KPT 3204010)</t>
  </si>
  <si>
    <t>PREVENCIÓN Y ATENCIÓN DE DESASTRES Y EMERGENCIAS</t>
  </si>
  <si>
    <t xml:space="preserve">Fortalecimiento del Conocimiento en Gestión del Riesgo </t>
  </si>
  <si>
    <t>Fortalecimiento del conocimiento, reduccion del riesgo y manejo de desastres del municipio de ibague</t>
  </si>
  <si>
    <t>Realizar los estudios de detalle de amenaza, vulnerabilidad y riesgo para determinar la categorización del riego (mitigable y no mitigable).</t>
  </si>
  <si>
    <t xml:space="preserve">Reducción del Riesgo de Desastres del Municipio </t>
  </si>
  <si>
    <t>Actualizar el Plan Municipal de gestión de riesgos. (Cód KPT 4503001)</t>
  </si>
  <si>
    <t>Estrategia para el conocimiento, reducción y manejo del riesgo</t>
  </si>
  <si>
    <t>Mejorar la red de comunicación existente con el fin de alertar y coordinar la atención ante un evento de emergencia. (Cód KPT 4503012)</t>
  </si>
  <si>
    <t xml:space="preserve">Manejo de Emergencias y Desastres en el Municipio </t>
  </si>
  <si>
    <t>Gestionar  la sala de crisis con capacidad técnica, tecnológica y operativa para la atención de emergencias.</t>
  </si>
  <si>
    <t>Implementar la estrategia para fortalecer de manera integral el cuerpo de bomberos de la ciudad de Ibagué (infraestructura, capital humano, tecnología, equipos entre otros)</t>
  </si>
  <si>
    <t xml:space="preserve">AGUA POTABLE Y SANEAMIENTO BASICO </t>
  </si>
  <si>
    <t>ACCESO DE LA POBLACION A LOS SERVICIOS DE AGUA POTABLE Y SANEAMIENTO BASICO</t>
  </si>
  <si>
    <t>Mejorar, optimizar y brindar apoyo técnico a 20 acueductos de la zona rural y urbana.  (Código KPT 4003017)</t>
  </si>
  <si>
    <t>Construir 2 plantas de tratamiento de agua potable en centros rurales nucleados.  (Cód. KPT 4003015)</t>
  </si>
  <si>
    <t>221314616874-221310116402-221314632877</t>
  </si>
  <si>
    <t>Efectuar pagos de subsidios anuales a 13 operadores. (Cód. KPT 4003047)</t>
  </si>
  <si>
    <t xml:space="preserve">Reponer 1000 m de redes de alcantarillado de los acueductos comunitarios.   </t>
  </si>
  <si>
    <t>Realizar 12 pagos de tasa retributiva</t>
  </si>
  <si>
    <t>Instalar 500 biodigestores y sistemas sépticos en la zona rural</t>
  </si>
  <si>
    <t>Construir 1 planta de tratamiento residual doméstica en la zona rural</t>
  </si>
  <si>
    <t>Plan de Gestión Integral de Residuos Sólidos – PGRIS</t>
  </si>
  <si>
    <t xml:space="preserve">221310201405-221314601873 </t>
  </si>
  <si>
    <t>Apoyar 4 asociaciones de trabajadores recuperadores de residuos sólidos (Cód KPT 3204012)</t>
  </si>
  <si>
    <t>Actualizar   el Plan Gestión Integral de Residuos Sólidos “PGIRS” (Cód KPT 4003023)</t>
  </si>
  <si>
    <t>Evaluación y seguimiento del Plan Gestión Integral de Residuos Sólidos “PGIRS” en el horizonte a corto plazo (4
años)</t>
  </si>
  <si>
    <t>Ejecutar 8 programas de recuperación, reutilización y aprovechamiento de residuos sólidos en la zona rural. (Cód KPT 4003006)</t>
  </si>
  <si>
    <t>Actualizar censo de recicladores. (Cód KPT 4003006)</t>
  </si>
  <si>
    <t>Caracterización de Residuos Sólidos en las trece (13) Comunas Del Municipio De Ibagué.           (Cód KPT 4003006)</t>
  </si>
  <si>
    <t>Seguimiento al 100% de las actividades ejecutadas por el operador del servicio de aseo.  (Cód KPT 4003006)</t>
  </si>
  <si>
    <t>VIGENCIA: DICIEMBRE 31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</si>
</sst>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
    <numFmt numFmtId="165" formatCode="_-* #,##0\ _€_-;\-* #,##0\ _€_-;_-* &quot;-&quot;??\ _€_-;_-@"/>
    <numFmt numFmtId="166" formatCode="_ * #,##0.00_ ;_ * \-#,##0.00_ ;_ * &quot;-&quot;??_ ;_ @_ "/>
    <numFmt numFmtId="167" formatCode="&quot;$&quot;\ #,##0"/>
    <numFmt numFmtId="168" formatCode="#,##0\ &quot;€&quot;;[Red]\-#,##0\ &quot;€&quot;"/>
    <numFmt numFmtId="169" formatCode="_ * #,##0_ ;_ * \-#,##0_ ;_ * &quot;-&quot;_ ;_ @_ "/>
    <numFmt numFmtId="170" formatCode="_-* #,##0\ _€_-;\-* #,##0\ _€_-;_-* &quot;-&quot;??\ _€_-;_-@_-"/>
    <numFmt numFmtId="171" formatCode="0.0"/>
    <numFmt numFmtId="172" formatCode="_-&quot;$&quot;* #,##0_-;\-&quot;$&quot;* #,##0_-;_-&quot;$&quot;* &quot;-&quot;??_-;_-@_-"/>
    <numFmt numFmtId="173" formatCode="#,##0;[Red]#,##0"/>
    <numFmt numFmtId="174" formatCode="_ * #,##0_ ;_ * \-#,##0_ ;_ * &quot;-&quot;??_ ;_ @_ "/>
    <numFmt numFmtId="175" formatCode="_(* #,##0_);_(* \(#,##0\);_(* &quot;-&quot;??_);_(@_)"/>
    <numFmt numFmtId="176" formatCode="_(&quot;$&quot;\ * #,##0_);_(&quot;$&quot;\ * \(#,##0\);_(&quot;$&quot;\ * &quot;-&quot;??_);_(@_)"/>
    <numFmt numFmtId="177" formatCode="_-&quot;$&quot;\ * #,##0.00_-;\-&quot;$&quot;\ * #,##0.00_-;_-&quot;$&quot;\ * &quot;-&quot;??_-;_-@_-"/>
    <numFmt numFmtId="178" formatCode="_-&quot;$&quot;\ * #,##0_-;\-&quot;$&quot;\ * #,##0_-;_-&quot;$&quot;\ * &quot;-&quot;_-;_-@"/>
    <numFmt numFmtId="180" formatCode="\$#,##0_-"/>
    <numFmt numFmtId="182" formatCode="0_ ;\-0\ "/>
    <numFmt numFmtId="183" formatCode="_-* #,##0_-;\-* #,##0_-;_-* &quot;-&quot;??_-;_-@_-"/>
  </numFmts>
  <fonts count="50" x14ac:knownFonts="1">
    <font>
      <sz val="10"/>
      <color rgb="FF00000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1"/>
      <name val="Arial"/>
      <family val="2"/>
    </font>
    <font>
      <b/>
      <sz val="10"/>
      <color rgb="FFFF0000"/>
      <name val="Arial"/>
      <family val="2"/>
    </font>
    <font>
      <sz val="10"/>
      <color rgb="FFFF0000"/>
      <name val="Arial"/>
      <family val="2"/>
    </font>
    <font>
      <b/>
      <sz val="10"/>
      <color rgb="FF000000"/>
      <name val="Arial"/>
      <family val="2"/>
    </font>
    <font>
      <sz val="10"/>
      <color rgb="FF000000"/>
      <name val="Arial"/>
      <family val="2"/>
    </font>
    <font>
      <sz val="10"/>
      <color rgb="FF000000"/>
      <name val="Arial"/>
      <family val="2"/>
    </font>
    <font>
      <b/>
      <sz val="10"/>
      <color indexed="10"/>
      <name val="Arial"/>
      <family val="2"/>
    </font>
    <font>
      <b/>
      <sz val="9"/>
      <name val="Arial"/>
      <family val="2"/>
    </font>
    <font>
      <sz val="9"/>
      <name val="Arial"/>
      <family val="2"/>
    </font>
    <font>
      <sz val="10"/>
      <color theme="1"/>
      <name val="Arial"/>
      <family val="2"/>
    </font>
    <font>
      <b/>
      <sz val="9"/>
      <color theme="5"/>
      <name val="Arial"/>
      <family val="2"/>
    </font>
    <font>
      <sz val="9"/>
      <color theme="5"/>
      <name val="Arial"/>
      <family val="2"/>
    </font>
    <font>
      <sz val="10"/>
      <color indexed="10"/>
      <name val="Arial"/>
      <family val="2"/>
    </font>
    <font>
      <b/>
      <sz val="8"/>
      <name val="Verdana"/>
      <family val="2"/>
    </font>
    <font>
      <sz val="9"/>
      <color indexed="8"/>
      <name val="Arial"/>
      <family val="2"/>
    </font>
    <font>
      <b/>
      <sz val="9"/>
      <color indexed="8"/>
      <name val="Arial"/>
      <family val="2"/>
    </font>
    <font>
      <sz val="9"/>
      <color rgb="FF000000"/>
      <name val="Arial"/>
      <family val="2"/>
    </font>
    <font>
      <b/>
      <sz val="10"/>
      <color indexed="8"/>
      <name val="Arial"/>
      <family val="2"/>
    </font>
    <font>
      <b/>
      <sz val="10"/>
      <color theme="1"/>
      <name val="Arial"/>
      <family val="2"/>
    </font>
    <font>
      <b/>
      <sz val="12"/>
      <color theme="1"/>
      <name val="Arial"/>
      <family val="2"/>
    </font>
    <font>
      <sz val="10"/>
      <name val="Arial Narrow"/>
      <family val="2"/>
    </font>
    <font>
      <b/>
      <sz val="10"/>
      <name val="Arial Narrow"/>
      <family val="2"/>
    </font>
    <font>
      <sz val="12"/>
      <color theme="1"/>
      <name val="Arial"/>
      <family val="2"/>
    </font>
    <font>
      <b/>
      <sz val="18"/>
      <color theme="1"/>
      <name val="Arial"/>
      <family val="2"/>
    </font>
    <font>
      <sz val="11"/>
      <color theme="1"/>
      <name val="Arial"/>
      <family val="2"/>
    </font>
    <font>
      <b/>
      <sz val="11"/>
      <color theme="1"/>
      <name val="Arial"/>
      <family val="2"/>
    </font>
    <font>
      <b/>
      <sz val="16"/>
      <color theme="1"/>
      <name val="Calibri"/>
      <family val="2"/>
      <scheme val="minor"/>
    </font>
    <font>
      <b/>
      <sz val="11"/>
      <name val="Verdana"/>
      <family val="2"/>
    </font>
    <font>
      <b/>
      <sz val="11"/>
      <name val="Arial Narrow"/>
      <family val="2"/>
    </font>
    <font>
      <b/>
      <sz val="10"/>
      <color indexed="10"/>
      <name val="Arial Narrow"/>
      <family val="2"/>
    </font>
    <font>
      <sz val="12"/>
      <name val="Arial Narrow"/>
      <family val="2"/>
    </font>
    <font>
      <b/>
      <sz val="12"/>
      <name val="Arial Narrow"/>
      <family val="2"/>
    </font>
    <font>
      <b/>
      <sz val="16"/>
      <name val="Arial Narrow"/>
      <family val="2"/>
    </font>
    <font>
      <sz val="10"/>
      <color theme="1"/>
      <name val="Arial Narrow"/>
      <family val="2"/>
    </font>
    <font>
      <sz val="12"/>
      <color theme="1"/>
      <name val="Arial Narrow"/>
      <family val="2"/>
    </font>
    <font>
      <b/>
      <sz val="12"/>
      <name val="Arial"/>
      <family val="2"/>
    </font>
    <font>
      <sz val="12"/>
      <name val="Arial"/>
      <family val="2"/>
    </font>
    <font>
      <sz val="12"/>
      <color rgb="FF000000"/>
      <name val="Arial"/>
      <family val="2"/>
    </font>
    <font>
      <sz val="12"/>
      <color rgb="FFFF0000"/>
      <name val="Arial"/>
      <family val="2"/>
    </font>
    <font>
      <sz val="9"/>
      <color theme="1"/>
      <name val="Arial"/>
      <family val="2"/>
    </font>
    <font>
      <sz val="11"/>
      <color rgb="FF000000"/>
      <name val="Arial"/>
      <family val="2"/>
    </font>
    <font>
      <b/>
      <sz val="9"/>
      <color theme="1"/>
      <name val="Arial"/>
      <family val="2"/>
    </font>
    <font>
      <b/>
      <sz val="10"/>
      <color rgb="FF333333"/>
      <name val="Arial"/>
      <family val="2"/>
    </font>
    <font>
      <sz val="10"/>
      <color rgb="FF0D0D0D"/>
      <name val="Arial"/>
      <family val="2"/>
    </font>
  </fonts>
  <fills count="15">
    <fill>
      <patternFill patternType="none"/>
    </fill>
    <fill>
      <patternFill patternType="gray125"/>
    </fill>
    <fill>
      <patternFill patternType="solid">
        <fgColor rgb="FF99CC00"/>
        <bgColor rgb="FF99CC00"/>
      </patternFill>
    </fill>
    <fill>
      <patternFill patternType="solid">
        <fgColor theme="0"/>
        <bgColor indexed="64"/>
      </patternFill>
    </fill>
    <fill>
      <patternFill patternType="solid">
        <fgColor rgb="FF00FFFF"/>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rgb="FF000000"/>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BFED8"/>
        <bgColor indexed="64"/>
      </patternFill>
    </fill>
    <fill>
      <patternFill patternType="solid">
        <fgColor rgb="FFFF0000"/>
        <bgColor indexed="64"/>
      </patternFill>
    </fill>
    <fill>
      <patternFill patternType="solid">
        <fgColor rgb="FF00B0F0"/>
        <bgColor indexed="64"/>
      </patternFill>
    </fill>
    <fill>
      <patternFill patternType="solid">
        <fgColor rgb="FFFFFF00"/>
        <bgColor indexed="64"/>
      </patternFill>
    </fill>
  </fills>
  <borders count="85">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bottom/>
      <diagonal/>
    </border>
    <border>
      <left/>
      <right/>
      <top style="medium">
        <color indexed="64"/>
      </top>
      <bottom/>
      <diagonal/>
    </border>
    <border>
      <left style="medium">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thin">
        <color auto="1"/>
      </right>
      <top/>
      <bottom style="thin">
        <color auto="1"/>
      </bottom>
      <diagonal/>
    </border>
    <border>
      <left style="thin">
        <color rgb="FF969696"/>
      </left>
      <right style="thin">
        <color rgb="FF969696"/>
      </right>
      <top style="thin">
        <color rgb="FF969696"/>
      </top>
      <bottom style="thin">
        <color rgb="FF969696"/>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0">
    <xf numFmtId="0" fontId="0" fillId="0" borderId="0"/>
    <xf numFmtId="43"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0" fontId="3" fillId="0" borderId="18"/>
    <xf numFmtId="166" fontId="3" fillId="0" borderId="18" applyFont="0" applyFill="0" applyBorder="0" applyAlignment="0" applyProtection="0"/>
    <xf numFmtId="0" fontId="3" fillId="0" borderId="18" applyFont="0" applyFill="0" applyBorder="0" applyAlignment="0" applyProtection="0"/>
    <xf numFmtId="166" fontId="3" fillId="0" borderId="18" applyFont="0" applyFill="0" applyBorder="0" applyAlignment="0" applyProtection="0"/>
    <xf numFmtId="43" fontId="2" fillId="0" borderId="18" applyFont="0" applyFill="0" applyBorder="0" applyAlignment="0" applyProtection="0"/>
    <xf numFmtId="168" fontId="2" fillId="0" borderId="18" applyFont="0" applyFill="0" applyBorder="0" applyAlignment="0" applyProtection="0"/>
    <xf numFmtId="0" fontId="2" fillId="0" borderId="18"/>
    <xf numFmtId="0" fontId="2" fillId="0" borderId="18"/>
    <xf numFmtId="0" fontId="3" fillId="0" borderId="18"/>
    <xf numFmtId="9" fontId="3" fillId="0" borderId="18" applyFont="0" applyFill="0" applyBorder="0" applyAlignment="0" applyProtection="0"/>
    <xf numFmtId="9" fontId="3" fillId="0" borderId="18" applyFont="0" applyFill="0" applyBorder="0" applyAlignment="0" applyProtection="0"/>
    <xf numFmtId="44" fontId="3" fillId="0" borderId="18" applyFont="0" applyFill="0" applyBorder="0" applyAlignment="0" applyProtection="0"/>
    <xf numFmtId="169" fontId="3" fillId="0" borderId="18" applyFont="0" applyFill="0" applyBorder="0" applyAlignment="0" applyProtection="0"/>
    <xf numFmtId="41" fontId="2" fillId="0" borderId="18" applyFont="0" applyFill="0" applyBorder="0" applyAlignment="0" applyProtection="0"/>
    <xf numFmtId="166" fontId="3" fillId="0" borderId="18" applyFont="0" applyFill="0" applyBorder="0" applyAlignment="0" applyProtection="0"/>
    <xf numFmtId="166" fontId="3" fillId="0" borderId="18" applyFont="0" applyFill="0" applyBorder="0" applyAlignment="0" applyProtection="0"/>
    <xf numFmtId="166" fontId="3" fillId="0" borderId="18" applyFont="0" applyFill="0" applyBorder="0" applyAlignment="0" applyProtection="0"/>
    <xf numFmtId="41" fontId="1" fillId="0" borderId="18" applyFont="0" applyFill="0" applyBorder="0" applyAlignment="0" applyProtection="0"/>
    <xf numFmtId="43" fontId="1" fillId="0" borderId="18" applyFont="0" applyFill="0" applyBorder="0" applyAlignment="0" applyProtection="0"/>
    <xf numFmtId="168" fontId="1" fillId="0" borderId="18" applyFont="0" applyFill="0" applyBorder="0" applyAlignment="0" applyProtection="0"/>
    <xf numFmtId="0" fontId="1" fillId="0" borderId="18"/>
    <xf numFmtId="0" fontId="1" fillId="0" borderId="18"/>
    <xf numFmtId="9" fontId="3" fillId="0" borderId="18" applyFont="0" applyFill="0" applyBorder="0" applyAlignment="0" applyProtection="0"/>
    <xf numFmtId="44" fontId="3" fillId="0" borderId="18" applyFont="0" applyFill="0" applyBorder="0" applyAlignment="0" applyProtection="0"/>
    <xf numFmtId="166" fontId="3" fillId="0" borderId="18" applyFont="0" applyFill="0" applyBorder="0" applyAlignment="0" applyProtection="0"/>
    <xf numFmtId="166" fontId="3" fillId="0" borderId="18" applyFont="0" applyFill="0" applyBorder="0" applyAlignment="0" applyProtection="0"/>
  </cellStyleXfs>
  <cellXfs count="1173">
    <xf numFmtId="0" fontId="0" fillId="0" borderId="0" xfId="0" applyFont="1" applyAlignment="1"/>
    <xf numFmtId="0" fontId="3" fillId="0" borderId="0" xfId="0" applyFont="1"/>
    <xf numFmtId="0" fontId="3" fillId="0" borderId="0" xfId="0" applyFont="1" applyAlignment="1">
      <alignment wrapText="1"/>
    </xf>
    <xf numFmtId="0" fontId="3" fillId="0" borderId="0" xfId="0" applyFont="1" applyAlignment="1">
      <alignment horizontal="left"/>
    </xf>
    <xf numFmtId="0" fontId="3" fillId="0" borderId="0" xfId="0" applyFont="1" applyAlignment="1">
      <alignment horizontal="right"/>
    </xf>
    <xf numFmtId="0" fontId="4" fillId="0" borderId="0" xfId="0" applyFont="1" applyAlignment="1">
      <alignment vertical="center" wrapText="1"/>
    </xf>
    <xf numFmtId="0" fontId="4" fillId="0" borderId="0" xfId="0" applyFont="1" applyAlignment="1">
      <alignment horizontal="left" vertical="center" wrapText="1"/>
    </xf>
    <xf numFmtId="0" fontId="3" fillId="0" borderId="7" xfId="0" applyFont="1" applyBorder="1" applyAlignment="1">
      <alignment vertical="center" wrapText="1"/>
    </xf>
    <xf numFmtId="1" fontId="3" fillId="0" borderId="8" xfId="0" applyNumberFormat="1" applyFont="1" applyBorder="1" applyAlignment="1">
      <alignment horizontal="center" vertical="center" wrapText="1"/>
    </xf>
    <xf numFmtId="0" fontId="4" fillId="0" borderId="8" xfId="0" applyFont="1" applyBorder="1" applyAlignment="1">
      <alignment vertical="center" wrapText="1"/>
    </xf>
    <xf numFmtId="0" fontId="3" fillId="0" borderId="8" xfId="0" applyFont="1" applyBorder="1" applyAlignment="1">
      <alignment vertical="center" wrapText="1"/>
    </xf>
    <xf numFmtId="0" fontId="3" fillId="0" borderId="8" xfId="0" applyFont="1" applyBorder="1" applyAlignment="1">
      <alignment horizontal="center" vertical="center" wrapText="1"/>
    </xf>
    <xf numFmtId="3" fontId="3" fillId="0" borderId="8" xfId="0" applyNumberFormat="1" applyFont="1" applyBorder="1" applyAlignment="1">
      <alignment vertical="center" wrapText="1"/>
    </xf>
    <xf numFmtId="0" fontId="3" fillId="0" borderId="9" xfId="0" applyFont="1" applyBorder="1" applyAlignment="1">
      <alignment vertical="center" wrapText="1"/>
    </xf>
    <xf numFmtId="9" fontId="3" fillId="0" borderId="8" xfId="0" applyNumberFormat="1" applyFont="1" applyBorder="1" applyAlignment="1">
      <alignment vertical="center" wrapText="1"/>
    </xf>
    <xf numFmtId="3" fontId="4" fillId="0" borderId="8" xfId="0" applyNumberFormat="1" applyFont="1" applyBorder="1" applyAlignment="1">
      <alignment vertical="center" wrapText="1"/>
    </xf>
    <xf numFmtId="10" fontId="3" fillId="0" borderId="8" xfId="0" applyNumberFormat="1" applyFont="1" applyBorder="1" applyAlignment="1">
      <alignment horizontal="center" vertical="center" wrapText="1"/>
    </xf>
    <xf numFmtId="0" fontId="3" fillId="0" borderId="7" xfId="0" applyFont="1" applyBorder="1" applyAlignment="1">
      <alignment vertical="center"/>
    </xf>
    <xf numFmtId="0" fontId="8" fillId="0" borderId="8" xfId="0" applyFont="1" applyBorder="1" applyAlignment="1">
      <alignment vertical="center" wrapText="1"/>
    </xf>
    <xf numFmtId="0" fontId="8" fillId="0" borderId="4" xfId="0" applyFont="1" applyBorder="1" applyAlignment="1">
      <alignment horizontal="center" vertical="center" wrapText="1"/>
    </xf>
    <xf numFmtId="0" fontId="3" fillId="0" borderId="8" xfId="0" applyFont="1" applyBorder="1"/>
    <xf numFmtId="0" fontId="3" fillId="0" borderId="4" xfId="0" applyFont="1" applyBorder="1" applyAlignment="1">
      <alignment horizontal="center" vertical="center" wrapText="1"/>
    </xf>
    <xf numFmtId="0" fontId="3" fillId="0" borderId="8"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vertical="center" wrapText="1"/>
    </xf>
    <xf numFmtId="0" fontId="3" fillId="0" borderId="6" xfId="0" applyFont="1" applyBorder="1" applyAlignment="1">
      <alignment vertical="center"/>
    </xf>
    <xf numFmtId="0" fontId="3" fillId="0" borderId="6" xfId="0" applyFont="1" applyBorder="1"/>
    <xf numFmtId="1" fontId="3" fillId="0" borderId="6" xfId="0" applyNumberFormat="1" applyFont="1" applyBorder="1" applyAlignment="1">
      <alignment horizontal="center" vertical="center" wrapText="1"/>
    </xf>
    <xf numFmtId="0" fontId="4" fillId="0" borderId="6" xfId="0" applyFont="1" applyBorder="1" applyAlignment="1">
      <alignment vertical="center" wrapText="1"/>
    </xf>
    <xf numFmtId="0" fontId="3" fillId="0" borderId="11" xfId="0" applyFont="1" applyBorder="1" applyAlignment="1">
      <alignment horizontal="center" vertical="center" wrapText="1"/>
    </xf>
    <xf numFmtId="3" fontId="4" fillId="0" borderId="6" xfId="0" applyNumberFormat="1" applyFont="1" applyBorder="1" applyAlignment="1">
      <alignment vertical="center" wrapText="1"/>
    </xf>
    <xf numFmtId="3" fontId="3" fillId="0" borderId="6" xfId="0" applyNumberFormat="1" applyFont="1" applyBorder="1" applyAlignment="1">
      <alignment vertical="center" wrapText="1"/>
    </xf>
    <xf numFmtId="0" fontId="3" fillId="0" borderId="12" xfId="0" applyFont="1" applyBorder="1" applyAlignment="1">
      <alignment vertical="center" wrapText="1"/>
    </xf>
    <xf numFmtId="3" fontId="4" fillId="0" borderId="13" xfId="0" applyNumberFormat="1" applyFont="1" applyBorder="1"/>
    <xf numFmtId="3" fontId="4" fillId="0" borderId="2" xfId="0" applyNumberFormat="1" applyFont="1" applyBorder="1"/>
    <xf numFmtId="0" fontId="3" fillId="0" borderId="2" xfId="0" applyFont="1" applyBorder="1"/>
    <xf numFmtId="0" fontId="3" fillId="0" borderId="14" xfId="0" applyFont="1" applyBorder="1"/>
    <xf numFmtId="0" fontId="4" fillId="0" borderId="0" xfId="0" applyFont="1"/>
    <xf numFmtId="3" fontId="4" fillId="0" borderId="0" xfId="0" applyNumberFormat="1" applyFont="1"/>
    <xf numFmtId="165" fontId="0" fillId="0" borderId="0" xfId="0" applyNumberFormat="1" applyFont="1"/>
    <xf numFmtId="0" fontId="3" fillId="0" borderId="17" xfId="0" applyFont="1" applyBorder="1" applyAlignment="1">
      <alignment vertical="center" wrapText="1"/>
    </xf>
    <xf numFmtId="0" fontId="3" fillId="0" borderId="16" xfId="0" applyFont="1" applyBorder="1" applyAlignment="1">
      <alignment vertical="center" wrapText="1"/>
    </xf>
    <xf numFmtId="9" fontId="3" fillId="0" borderId="16" xfId="0" applyNumberFormat="1" applyFont="1" applyBorder="1" applyAlignment="1">
      <alignment vertical="center" wrapText="1"/>
    </xf>
    <xf numFmtId="1" fontId="3" fillId="0" borderId="16" xfId="0" applyNumberFormat="1" applyFont="1" applyBorder="1" applyAlignment="1">
      <alignment horizontal="center" vertical="center" wrapText="1"/>
    </xf>
    <xf numFmtId="0" fontId="4" fillId="0" borderId="16" xfId="0" applyFont="1" applyBorder="1" applyAlignment="1">
      <alignment vertical="center" wrapText="1"/>
    </xf>
    <xf numFmtId="0" fontId="3" fillId="0" borderId="16" xfId="0" applyFont="1" applyBorder="1" applyAlignment="1">
      <alignment horizontal="center" vertical="center" wrapText="1"/>
    </xf>
    <xf numFmtId="3" fontId="4" fillId="0" borderId="16" xfId="0" applyNumberFormat="1" applyFont="1" applyBorder="1" applyAlignment="1">
      <alignment vertical="center" wrapText="1"/>
    </xf>
    <xf numFmtId="3" fontId="3" fillId="0" borderId="16" xfId="0" applyNumberFormat="1" applyFont="1" applyBorder="1" applyAlignment="1">
      <alignment vertical="center" wrapText="1"/>
    </xf>
    <xf numFmtId="0" fontId="3" fillId="0" borderId="20" xfId="0" applyFont="1" applyBorder="1" applyAlignment="1">
      <alignment vertical="center" wrapText="1"/>
    </xf>
    <xf numFmtId="0" fontId="3" fillId="0" borderId="18" xfId="0" applyFont="1" applyBorder="1" applyAlignment="1">
      <alignment wrapText="1"/>
    </xf>
    <xf numFmtId="0" fontId="3" fillId="0" borderId="18" xfId="0" applyFont="1" applyBorder="1"/>
    <xf numFmtId="0" fontId="3" fillId="0" borderId="19" xfId="0" applyFont="1" applyBorder="1" applyAlignment="1">
      <alignment vertical="center" wrapText="1"/>
    </xf>
    <xf numFmtId="0" fontId="4" fillId="0" borderId="19" xfId="0" applyFont="1" applyBorder="1" applyAlignment="1">
      <alignment horizontal="center" vertical="center" wrapText="1"/>
    </xf>
    <xf numFmtId="0" fontId="4" fillId="0" borderId="19" xfId="0" applyFont="1" applyBorder="1" applyAlignment="1">
      <alignment horizontal="left" vertical="center" wrapText="1"/>
    </xf>
    <xf numFmtId="1" fontId="4" fillId="0" borderId="19" xfId="0" applyNumberFormat="1" applyFont="1" applyBorder="1" applyAlignment="1">
      <alignment horizontal="left" vertical="center" wrapText="1"/>
    </xf>
    <xf numFmtId="0" fontId="3" fillId="0" borderId="19" xfId="0" applyFont="1" applyBorder="1" applyAlignment="1">
      <alignment wrapText="1"/>
    </xf>
    <xf numFmtId="0" fontId="3" fillId="0" borderId="19" xfId="0" applyFont="1" applyBorder="1"/>
    <xf numFmtId="0" fontId="4" fillId="0" borderId="19" xfId="0" applyFont="1" applyBorder="1" applyAlignment="1">
      <alignment horizontal="center" vertical="center" textRotation="90" wrapText="1"/>
    </xf>
    <xf numFmtId="9" fontId="3" fillId="0" borderId="19" xfId="0" applyNumberFormat="1" applyFont="1" applyBorder="1" applyAlignment="1">
      <alignment vertical="center" wrapText="1"/>
    </xf>
    <xf numFmtId="0" fontId="7" fillId="0" borderId="19" xfId="0" applyFont="1" applyBorder="1" applyAlignment="1">
      <alignment horizontal="center" vertical="center" textRotation="90" wrapText="1"/>
    </xf>
    <xf numFmtId="1" fontId="3" fillId="0" borderId="19" xfId="0" applyNumberFormat="1" applyFont="1" applyBorder="1" applyAlignment="1">
      <alignment horizontal="center" vertical="center" wrapText="1"/>
    </xf>
    <xf numFmtId="1" fontId="8" fillId="0" borderId="19" xfId="0" applyNumberFormat="1" applyFont="1" applyBorder="1" applyAlignment="1">
      <alignment horizontal="center" vertical="center" wrapText="1"/>
    </xf>
    <xf numFmtId="0" fontId="4" fillId="0" borderId="19" xfId="0" applyFont="1" applyBorder="1" applyAlignment="1">
      <alignment vertical="center" wrapText="1"/>
    </xf>
    <xf numFmtId="0" fontId="3" fillId="0" borderId="19" xfId="0" applyFont="1" applyBorder="1" applyAlignment="1">
      <alignment horizontal="center" vertical="center" wrapText="1"/>
    </xf>
    <xf numFmtId="164" fontId="4" fillId="0" borderId="19" xfId="0" applyNumberFormat="1" applyFont="1" applyBorder="1" applyAlignment="1">
      <alignment vertical="center" wrapText="1"/>
    </xf>
    <xf numFmtId="3" fontId="3" fillId="0" borderId="19" xfId="0" applyNumberFormat="1" applyFont="1" applyBorder="1" applyAlignment="1">
      <alignment vertical="center" wrapText="1"/>
    </xf>
    <xf numFmtId="167" fontId="3" fillId="0" borderId="19" xfId="0" applyNumberFormat="1" applyFont="1" applyBorder="1" applyAlignment="1">
      <alignment horizontal="center" vertical="center" wrapText="1"/>
    </xf>
    <xf numFmtId="0" fontId="3" fillId="0" borderId="19" xfId="0" applyFont="1" applyBorder="1" applyAlignment="1">
      <alignment horizontal="left" vertical="center" wrapText="1"/>
    </xf>
    <xf numFmtId="0" fontId="9" fillId="0" borderId="19" xfId="0" applyFont="1" applyBorder="1" applyAlignment="1">
      <alignment horizontal="left" vertical="center" wrapText="1"/>
    </xf>
    <xf numFmtId="17" fontId="4" fillId="0" borderId="19" xfId="0" applyNumberFormat="1" applyFont="1" applyBorder="1" applyAlignment="1">
      <alignment horizontal="center" vertical="center" wrapText="1"/>
    </xf>
    <xf numFmtId="0" fontId="3" fillId="0" borderId="18" xfId="4"/>
    <xf numFmtId="0" fontId="4" fillId="0" borderId="18" xfId="4" applyFont="1" applyFill="1" applyBorder="1"/>
    <xf numFmtId="3" fontId="4" fillId="0" borderId="18" xfId="4" applyNumberFormat="1" applyFont="1" applyFill="1" applyBorder="1"/>
    <xf numFmtId="0" fontId="3" fillId="0" borderId="18" xfId="4" applyFont="1" applyFill="1"/>
    <xf numFmtId="0" fontId="3" fillId="0" borderId="18" xfId="4" applyFont="1" applyFill="1" applyAlignment="1">
      <alignment horizontal="left"/>
    </xf>
    <xf numFmtId="0" fontId="3" fillId="0" borderId="18" xfId="4" applyFont="1" applyFill="1" applyAlignment="1">
      <alignment horizontal="right"/>
    </xf>
    <xf numFmtId="0" fontId="3" fillId="0" borderId="18" xfId="4" applyFont="1" applyFill="1" applyBorder="1"/>
    <xf numFmtId="0" fontId="4" fillId="0" borderId="18" xfId="4" applyFont="1" applyFill="1" applyAlignment="1">
      <alignment horizontal="left" vertical="center" wrapText="1"/>
    </xf>
    <xf numFmtId="0" fontId="3" fillId="0" borderId="19" xfId="4" applyFont="1" applyFill="1" applyBorder="1" applyAlignment="1">
      <alignment vertical="center" wrapText="1"/>
    </xf>
    <xf numFmtId="0" fontId="4" fillId="0" borderId="18" xfId="4" applyFont="1" applyFill="1" applyAlignment="1">
      <alignment vertical="center" wrapText="1"/>
    </xf>
    <xf numFmtId="0" fontId="3" fillId="0" borderId="18" xfId="4" applyFont="1" applyFill="1" applyAlignment="1">
      <alignment vertical="center" wrapText="1"/>
    </xf>
    <xf numFmtId="0" fontId="4" fillId="0" borderId="21" xfId="4" applyFont="1" applyFill="1" applyBorder="1" applyAlignment="1">
      <alignment horizontal="center" vertical="center" textRotation="90" wrapText="1"/>
    </xf>
    <xf numFmtId="0" fontId="3" fillId="0" borderId="22" xfId="4" applyFont="1" applyFill="1" applyBorder="1" applyAlignment="1">
      <alignment vertical="center" wrapText="1"/>
    </xf>
    <xf numFmtId="9" fontId="3" fillId="0" borderId="19" xfId="13" applyFont="1" applyFill="1" applyBorder="1" applyAlignment="1">
      <alignment vertical="center" wrapText="1"/>
    </xf>
    <xf numFmtId="3" fontId="4" fillId="0" borderId="19" xfId="4" applyNumberFormat="1" applyFont="1" applyFill="1" applyBorder="1" applyAlignment="1">
      <alignment vertical="center" wrapText="1"/>
    </xf>
    <xf numFmtId="3" fontId="3" fillId="0" borderId="19" xfId="4" applyNumberFormat="1" applyFont="1" applyFill="1" applyBorder="1" applyAlignment="1">
      <alignment vertical="center" wrapText="1"/>
    </xf>
    <xf numFmtId="170" fontId="15" fillId="0" borderId="18" xfId="5" applyNumberFormat="1" applyFont="1" applyFill="1"/>
    <xf numFmtId="0" fontId="4" fillId="0" borderId="23" xfId="4" applyFont="1" applyFill="1" applyBorder="1" applyAlignment="1">
      <alignment horizontal="center" vertical="center" wrapText="1"/>
    </xf>
    <xf numFmtId="0" fontId="3" fillId="0" borderId="24" xfId="4" applyFont="1" applyFill="1" applyBorder="1"/>
    <xf numFmtId="3" fontId="4" fillId="0" borderId="25" xfId="4" applyNumberFormat="1" applyFont="1" applyFill="1" applyBorder="1"/>
    <xf numFmtId="3" fontId="4" fillId="0" borderId="24" xfId="4" applyNumberFormat="1" applyFont="1" applyFill="1" applyBorder="1"/>
    <xf numFmtId="0" fontId="3" fillId="0" borderId="26" xfId="4" applyFont="1" applyFill="1" applyBorder="1"/>
    <xf numFmtId="0" fontId="15" fillId="3" borderId="19" xfId="4" applyFont="1" applyFill="1" applyBorder="1" applyAlignment="1">
      <alignment vertical="center" wrapText="1"/>
    </xf>
    <xf numFmtId="0" fontId="15" fillId="3" borderId="27" xfId="4" applyFont="1" applyFill="1" applyBorder="1" applyAlignment="1">
      <alignment horizontal="center" vertical="center" wrapText="1"/>
    </xf>
    <xf numFmtId="0" fontId="15" fillId="3" borderId="19" xfId="4" applyFont="1" applyFill="1" applyBorder="1" applyAlignment="1">
      <alignment horizontal="center" vertical="center" wrapText="1"/>
    </xf>
    <xf numFmtId="0" fontId="3" fillId="0" borderId="19" xfId="4" applyFont="1" applyFill="1" applyBorder="1" applyAlignment="1">
      <alignment horizontal="justify" vertical="center" wrapText="1"/>
    </xf>
    <xf numFmtId="1" fontId="3" fillId="0" borderId="19" xfId="4" applyNumberFormat="1" applyFont="1" applyFill="1" applyBorder="1" applyAlignment="1">
      <alignment horizontal="center" vertical="center" textRotation="90" wrapText="1"/>
    </xf>
    <xf numFmtId="1" fontId="15" fillId="3" borderId="19" xfId="4" applyNumberFormat="1" applyFont="1" applyFill="1" applyBorder="1" applyAlignment="1">
      <alignment horizontal="center" vertical="center" wrapText="1"/>
    </xf>
    <xf numFmtId="171" fontId="15" fillId="3" borderId="19" xfId="4" applyNumberFormat="1" applyFont="1" applyFill="1" applyBorder="1" applyAlignment="1">
      <alignment horizontal="center" vertical="center" wrapText="1"/>
    </xf>
    <xf numFmtId="0" fontId="13" fillId="3" borderId="18" xfId="12" applyFont="1" applyFill="1" applyAlignment="1">
      <alignment vertical="center" wrapText="1"/>
    </xf>
    <xf numFmtId="0" fontId="14" fillId="3" borderId="18" xfId="12" applyFont="1" applyFill="1" applyBorder="1" applyAlignment="1">
      <alignment wrapText="1"/>
    </xf>
    <xf numFmtId="0" fontId="14" fillId="0" borderId="18" xfId="12" applyFont="1"/>
    <xf numFmtId="0" fontId="13" fillId="3" borderId="18" xfId="12" applyFont="1" applyFill="1" applyAlignment="1">
      <alignment horizontal="left" vertical="center" wrapText="1"/>
    </xf>
    <xf numFmtId="0" fontId="13" fillId="3" borderId="23" xfId="12" applyFont="1" applyFill="1" applyBorder="1" applyAlignment="1">
      <alignment horizontal="center" vertical="center" wrapText="1"/>
    </xf>
    <xf numFmtId="0" fontId="13" fillId="3" borderId="28" xfId="12" applyFont="1" applyFill="1" applyBorder="1" applyAlignment="1">
      <alignment horizontal="center" vertical="center" textRotation="90" wrapText="1"/>
    </xf>
    <xf numFmtId="3" fontId="14" fillId="0" borderId="29" xfId="4" applyNumberFormat="1" applyFont="1" applyFill="1" applyBorder="1" applyAlignment="1">
      <alignment vertical="center" wrapText="1"/>
    </xf>
    <xf numFmtId="0" fontId="14" fillId="0" borderId="29" xfId="4" applyFont="1" applyFill="1" applyBorder="1" applyAlignment="1">
      <alignment vertical="center" wrapText="1"/>
    </xf>
    <xf numFmtId="0" fontId="14" fillId="0" borderId="29" xfId="4" applyFont="1" applyFill="1" applyBorder="1" applyAlignment="1">
      <alignment wrapText="1"/>
    </xf>
    <xf numFmtId="0" fontId="14" fillId="0" borderId="29" xfId="4" applyFont="1" applyFill="1" applyBorder="1"/>
    <xf numFmtId="0" fontId="14" fillId="0" borderId="30" xfId="4" applyFont="1" applyFill="1" applyBorder="1"/>
    <xf numFmtId="0" fontId="14" fillId="0" borderId="18" xfId="4" applyFont="1" applyFill="1" applyBorder="1"/>
    <xf numFmtId="3" fontId="14" fillId="0" borderId="19" xfId="4" applyNumberFormat="1" applyFont="1" applyFill="1" applyBorder="1" applyAlignment="1">
      <alignment vertical="center" wrapText="1"/>
    </xf>
    <xf numFmtId="0" fontId="14" fillId="0" borderId="19" xfId="4" applyFont="1" applyFill="1" applyBorder="1" applyAlignment="1">
      <alignment vertical="center" wrapText="1"/>
    </xf>
    <xf numFmtId="0" fontId="14" fillId="0" borderId="19" xfId="4" applyFont="1" applyFill="1" applyBorder="1" applyAlignment="1">
      <alignment wrapText="1"/>
    </xf>
    <xf numFmtId="0" fontId="14" fillId="0" borderId="19" xfId="4" applyFont="1" applyFill="1" applyBorder="1"/>
    <xf numFmtId="0" fontId="14" fillId="0" borderId="31" xfId="4" applyFont="1" applyFill="1" applyBorder="1"/>
    <xf numFmtId="0" fontId="16" fillId="0" borderId="18" xfId="12" applyFont="1" applyAlignment="1">
      <alignment horizontal="center" vertical="center" wrapText="1"/>
    </xf>
    <xf numFmtId="0" fontId="17" fillId="0" borderId="18" xfId="12" applyFont="1" applyAlignment="1">
      <alignment horizontal="left" vertical="center"/>
    </xf>
    <xf numFmtId="0" fontId="17" fillId="0" borderId="18" xfId="4" applyFont="1" applyFill="1" applyBorder="1" applyAlignment="1">
      <alignment horizontal="left" vertical="center" wrapText="1"/>
    </xf>
    <xf numFmtId="3" fontId="14" fillId="4" borderId="29" xfId="4" applyNumberFormat="1" applyFont="1" applyFill="1" applyBorder="1" applyAlignment="1">
      <alignment vertical="center" wrapText="1"/>
    </xf>
    <xf numFmtId="3" fontId="14" fillId="4" borderId="19" xfId="4" applyNumberFormat="1" applyFont="1" applyFill="1" applyBorder="1" applyAlignment="1">
      <alignment vertical="center" wrapText="1"/>
    </xf>
    <xf numFmtId="0" fontId="3" fillId="0" borderId="18" xfId="12"/>
    <xf numFmtId="0" fontId="4" fillId="0" borderId="18" xfId="12" applyFont="1" applyFill="1" applyBorder="1"/>
    <xf numFmtId="3" fontId="4" fillId="0" borderId="18" xfId="12" applyNumberFormat="1" applyFont="1" applyFill="1" applyBorder="1"/>
    <xf numFmtId="0" fontId="3" fillId="0" borderId="18" xfId="12" applyFont="1" applyFill="1"/>
    <xf numFmtId="0" fontId="3" fillId="0" borderId="18" xfId="12" applyFont="1" applyFill="1" applyAlignment="1">
      <alignment horizontal="left"/>
    </xf>
    <xf numFmtId="0" fontId="3" fillId="0" borderId="18" xfId="12" applyFont="1" applyFill="1" applyAlignment="1">
      <alignment horizontal="right"/>
    </xf>
    <xf numFmtId="0" fontId="3" fillId="0" borderId="18" xfId="12" applyFont="1" applyFill="1" applyBorder="1"/>
    <xf numFmtId="0" fontId="4" fillId="0" borderId="18" xfId="12" applyFont="1" applyFill="1" applyAlignment="1">
      <alignment horizontal="left" vertical="center" wrapText="1"/>
    </xf>
    <xf numFmtId="0" fontId="4" fillId="0" borderId="18" xfId="12" applyFont="1" applyFill="1" applyAlignment="1">
      <alignment horizontal="center" vertical="center" wrapText="1"/>
    </xf>
    <xf numFmtId="0" fontId="3" fillId="0" borderId="19" xfId="12" applyFont="1" applyFill="1" applyBorder="1"/>
    <xf numFmtId="0" fontId="3" fillId="0" borderId="19" xfId="12" applyFont="1" applyFill="1" applyBorder="1" applyAlignment="1">
      <alignment vertical="center" wrapText="1"/>
    </xf>
    <xf numFmtId="0" fontId="4" fillId="0" borderId="18" xfId="12" applyFont="1" applyFill="1" applyAlignment="1">
      <alignment vertical="center" wrapText="1"/>
    </xf>
    <xf numFmtId="1" fontId="4" fillId="0" borderId="18" xfId="12" applyNumberFormat="1" applyFont="1" applyFill="1" applyAlignment="1">
      <alignment horizontal="left" vertical="center" wrapText="1"/>
    </xf>
    <xf numFmtId="0" fontId="3" fillId="0" borderId="18" xfId="12" applyFont="1" applyFill="1" applyAlignment="1">
      <alignment vertical="center" wrapText="1"/>
    </xf>
    <xf numFmtId="0" fontId="3" fillId="0" borderId="36" xfId="12" applyFont="1" applyFill="1" applyBorder="1" applyAlignment="1">
      <alignment vertical="center" wrapText="1"/>
    </xf>
    <xf numFmtId="1" fontId="3" fillId="0" borderId="19" xfId="12" applyNumberFormat="1" applyFont="1" applyFill="1" applyBorder="1" applyAlignment="1">
      <alignment horizontal="center" vertical="center" wrapText="1"/>
    </xf>
    <xf numFmtId="0" fontId="3" fillId="0" borderId="19" xfId="12" applyFont="1" applyFill="1" applyBorder="1" applyAlignment="1">
      <alignment horizontal="center" vertical="center" wrapText="1"/>
    </xf>
    <xf numFmtId="3" fontId="3" fillId="0" borderId="19" xfId="12" applyNumberFormat="1" applyFont="1" applyFill="1" applyBorder="1" applyAlignment="1">
      <alignment vertical="center" wrapText="1"/>
    </xf>
    <xf numFmtId="170" fontId="15" fillId="0" borderId="18" xfId="7" applyNumberFormat="1" applyFont="1" applyFill="1"/>
    <xf numFmtId="0" fontId="15" fillId="3" borderId="19" xfId="12" applyFont="1" applyFill="1" applyBorder="1" applyAlignment="1">
      <alignment horizontal="center" vertical="center" wrapText="1"/>
    </xf>
    <xf numFmtId="0" fontId="10" fillId="3" borderId="19" xfId="12" applyFont="1" applyFill="1" applyBorder="1" applyAlignment="1">
      <alignment horizontal="center" vertical="center" wrapText="1"/>
    </xf>
    <xf numFmtId="3" fontId="3" fillId="3" borderId="19" xfId="12" applyNumberFormat="1" applyFont="1" applyFill="1" applyBorder="1" applyAlignment="1">
      <alignment horizontal="center" vertical="center" wrapText="1"/>
    </xf>
    <xf numFmtId="173" fontId="15" fillId="3" borderId="19" xfId="12" applyNumberFormat="1" applyFont="1" applyFill="1" applyBorder="1" applyAlignment="1">
      <alignment horizontal="center" vertical="center" wrapText="1"/>
    </xf>
    <xf numFmtId="9" fontId="3" fillId="0" borderId="19" xfId="13" applyFont="1" applyFill="1" applyBorder="1" applyAlignment="1">
      <alignment horizontal="center" vertical="center" wrapText="1"/>
    </xf>
    <xf numFmtId="3" fontId="4" fillId="0" borderId="39" xfId="12" applyNumberFormat="1" applyFont="1" applyFill="1" applyBorder="1"/>
    <xf numFmtId="3" fontId="4" fillId="0" borderId="43" xfId="12" applyNumberFormat="1" applyFont="1" applyFill="1" applyBorder="1"/>
    <xf numFmtId="0" fontId="3" fillId="0" borderId="43" xfId="12" applyFont="1" applyFill="1" applyBorder="1"/>
    <xf numFmtId="0" fontId="3" fillId="0" borderId="46" xfId="12" applyFont="1" applyFill="1" applyBorder="1"/>
    <xf numFmtId="0" fontId="3" fillId="0" borderId="47" xfId="12" applyFont="1" applyFill="1" applyBorder="1" applyAlignment="1">
      <alignment vertical="center" wrapText="1"/>
    </xf>
    <xf numFmtId="0" fontId="15" fillId="3" borderId="48" xfId="12" applyFont="1" applyFill="1" applyBorder="1" applyAlignment="1">
      <alignment horizontal="center" vertical="center" wrapText="1"/>
    </xf>
    <xf numFmtId="9" fontId="3" fillId="0" borderId="48" xfId="13" applyFont="1" applyFill="1" applyBorder="1" applyAlignment="1">
      <alignment horizontal="center" vertical="center" wrapText="1"/>
    </xf>
    <xf numFmtId="1" fontId="3" fillId="0" borderId="48" xfId="12" applyNumberFormat="1" applyFont="1" applyFill="1" applyBorder="1" applyAlignment="1">
      <alignment horizontal="center" vertical="center" wrapText="1"/>
    </xf>
    <xf numFmtId="0" fontId="3" fillId="0" borderId="48" xfId="12" applyFont="1" applyFill="1" applyBorder="1" applyAlignment="1">
      <alignment horizontal="center" vertical="center" wrapText="1"/>
    </xf>
    <xf numFmtId="0" fontId="10" fillId="3" borderId="48" xfId="12" applyFont="1" applyFill="1" applyBorder="1" applyAlignment="1">
      <alignment horizontal="center" vertical="center" wrapText="1"/>
    </xf>
    <xf numFmtId="0" fontId="3" fillId="0" borderId="48" xfId="12" applyFont="1" applyFill="1" applyBorder="1" applyAlignment="1">
      <alignment vertical="center" wrapText="1"/>
    </xf>
    <xf numFmtId="0" fontId="4" fillId="0" borderId="29" xfId="12" applyFont="1" applyFill="1" applyBorder="1" applyAlignment="1">
      <alignment horizontal="center" vertical="center" wrapText="1"/>
    </xf>
    <xf numFmtId="0" fontId="4" fillId="0" borderId="21" xfId="12" applyFont="1" applyFill="1" applyBorder="1" applyAlignment="1">
      <alignment horizontal="center" vertical="center" textRotation="90" wrapText="1"/>
    </xf>
    <xf numFmtId="172" fontId="3" fillId="0" borderId="19" xfId="15" applyNumberFormat="1" applyFont="1" applyFill="1" applyBorder="1" applyAlignment="1">
      <alignment vertical="center" wrapText="1"/>
    </xf>
    <xf numFmtId="172" fontId="3" fillId="0" borderId="19" xfId="15" applyNumberFormat="1" applyFont="1" applyFill="1" applyBorder="1"/>
    <xf numFmtId="172" fontId="3" fillId="0" borderId="19" xfId="15" applyNumberFormat="1" applyFont="1" applyFill="1" applyBorder="1" applyAlignment="1">
      <alignment vertical="center"/>
    </xf>
    <xf numFmtId="0" fontId="4" fillId="3" borderId="30" xfId="12" applyFont="1" applyFill="1" applyBorder="1" applyAlignment="1">
      <alignment vertical="center"/>
    </xf>
    <xf numFmtId="172" fontId="3" fillId="0" borderId="18" xfId="12" applyNumberFormat="1" applyFont="1" applyFill="1" applyBorder="1"/>
    <xf numFmtId="172" fontId="3" fillId="0" borderId="28" xfId="15" applyNumberFormat="1" applyFont="1" applyFill="1" applyBorder="1" applyAlignment="1">
      <alignment vertical="center"/>
    </xf>
    <xf numFmtId="172" fontId="3" fillId="0" borderId="48" xfId="15" applyNumberFormat="1" applyFont="1" applyFill="1" applyBorder="1" applyAlignment="1">
      <alignment vertical="center"/>
    </xf>
    <xf numFmtId="172" fontId="3" fillId="0" borderId="36" xfId="12" applyNumberFormat="1" applyFont="1" applyFill="1" applyBorder="1"/>
    <xf numFmtId="172" fontId="3" fillId="0" borderId="29" xfId="12" applyNumberFormat="1" applyFont="1" applyFill="1" applyBorder="1"/>
    <xf numFmtId="172" fontId="3" fillId="0" borderId="31" xfId="12" applyNumberFormat="1" applyFont="1" applyFill="1" applyBorder="1"/>
    <xf numFmtId="172" fontId="3" fillId="0" borderId="37" xfId="12" applyNumberFormat="1" applyFont="1" applyFill="1" applyBorder="1"/>
    <xf numFmtId="172" fontId="3" fillId="0" borderId="21" xfId="12" applyNumberFormat="1" applyFont="1" applyFill="1" applyBorder="1"/>
    <xf numFmtId="172" fontId="3" fillId="0" borderId="32" xfId="12" applyNumberFormat="1" applyFont="1" applyFill="1" applyBorder="1"/>
    <xf numFmtId="0" fontId="3" fillId="0" borderId="28" xfId="12" applyFont="1" applyFill="1" applyBorder="1" applyAlignment="1">
      <alignment vertical="center" wrapText="1"/>
    </xf>
    <xf numFmtId="0" fontId="3" fillId="0" borderId="49" xfId="12" applyFont="1" applyFill="1" applyBorder="1"/>
    <xf numFmtId="0" fontId="3" fillId="0" borderId="50" xfId="12" applyFont="1" applyFill="1" applyBorder="1"/>
    <xf numFmtId="0" fontId="3" fillId="0" borderId="51" xfId="12" applyFont="1" applyFill="1" applyBorder="1"/>
    <xf numFmtId="0" fontId="3" fillId="0" borderId="52" xfId="12" applyFont="1" applyFill="1" applyBorder="1"/>
    <xf numFmtId="0" fontId="3" fillId="0" borderId="53" xfId="12" applyFont="1" applyFill="1" applyBorder="1"/>
    <xf numFmtId="0" fontId="4" fillId="3" borderId="18" xfId="12" applyFont="1" applyFill="1"/>
    <xf numFmtId="0" fontId="3" fillId="3" borderId="18" xfId="12" applyFill="1"/>
    <xf numFmtId="172" fontId="3" fillId="0" borderId="18" xfId="15" applyNumberFormat="1" applyFont="1" applyFill="1"/>
    <xf numFmtId="0" fontId="4" fillId="0" borderId="54" xfId="12" applyFont="1" applyFill="1" applyBorder="1" applyAlignment="1">
      <alignment horizontal="center"/>
    </xf>
    <xf numFmtId="0" fontId="4" fillId="3" borderId="23" xfId="12" applyFont="1" applyFill="1" applyBorder="1" applyAlignment="1">
      <alignment horizontal="center" vertical="center" wrapText="1"/>
    </xf>
    <xf numFmtId="0" fontId="3" fillId="0" borderId="18" xfId="12"/>
    <xf numFmtId="0" fontId="3" fillId="0" borderId="19" xfId="12" applyFont="1" applyFill="1" applyBorder="1"/>
    <xf numFmtId="0" fontId="3" fillId="0" borderId="19" xfId="12" applyFont="1" applyFill="1" applyBorder="1" applyAlignment="1">
      <alignment vertical="center"/>
    </xf>
    <xf numFmtId="0" fontId="3" fillId="0" borderId="19" xfId="12" applyFont="1" applyFill="1" applyBorder="1" applyAlignment="1">
      <alignment vertical="center" wrapText="1"/>
    </xf>
    <xf numFmtId="9" fontId="3" fillId="0" borderId="19" xfId="13" applyFont="1" applyFill="1" applyBorder="1" applyAlignment="1">
      <alignment vertical="center" wrapText="1"/>
    </xf>
    <xf numFmtId="1" fontId="3" fillId="0" borderId="19" xfId="12" applyNumberFormat="1" applyFont="1" applyFill="1" applyBorder="1" applyAlignment="1">
      <alignment horizontal="center" vertical="center" wrapText="1"/>
    </xf>
    <xf numFmtId="3" fontId="4" fillId="0" borderId="19" xfId="12" applyNumberFormat="1" applyFont="1" applyFill="1" applyBorder="1" applyAlignment="1">
      <alignment vertical="center" wrapText="1"/>
    </xf>
    <xf numFmtId="0" fontId="15" fillId="3" borderId="19" xfId="12" applyFont="1" applyFill="1" applyBorder="1" applyAlignment="1">
      <alignment horizontal="center" vertical="center" wrapText="1"/>
    </xf>
    <xf numFmtId="0" fontId="15" fillId="3" borderId="19" xfId="12" applyFont="1" applyFill="1" applyBorder="1" applyAlignment="1">
      <alignment horizontal="left" vertical="center" wrapText="1"/>
    </xf>
    <xf numFmtId="0" fontId="10" fillId="3" borderId="19" xfId="12" applyFont="1" applyFill="1" applyBorder="1" applyAlignment="1">
      <alignment horizontal="left" vertical="center" wrapText="1"/>
    </xf>
    <xf numFmtId="0" fontId="15" fillId="3" borderId="19" xfId="12" applyFont="1" applyFill="1" applyBorder="1" applyAlignment="1">
      <alignment horizontal="center" vertical="center"/>
    </xf>
    <xf numFmtId="9" fontId="10" fillId="3" borderId="19" xfId="12" applyNumberFormat="1" applyFont="1" applyFill="1" applyBorder="1" applyAlignment="1">
      <alignment horizontal="center" vertical="center" wrapText="1"/>
    </xf>
    <xf numFmtId="3" fontId="15" fillId="3" borderId="19" xfId="12" applyNumberFormat="1" applyFont="1" applyFill="1" applyBorder="1" applyAlignment="1">
      <alignment horizontal="center" vertical="center"/>
    </xf>
    <xf numFmtId="9" fontId="15" fillId="3" borderId="19" xfId="12" applyNumberFormat="1" applyFont="1" applyFill="1" applyBorder="1" applyAlignment="1">
      <alignment horizontal="center" vertical="center" wrapText="1"/>
    </xf>
    <xf numFmtId="0" fontId="4" fillId="6" borderId="19" xfId="12" applyFont="1" applyFill="1" applyBorder="1" applyAlignment="1">
      <alignment vertical="center" wrapText="1"/>
    </xf>
    <xf numFmtId="169" fontId="24" fillId="0" borderId="19" xfId="16" applyFont="1" applyFill="1" applyBorder="1" applyAlignment="1">
      <alignment horizontal="right" vertical="center"/>
    </xf>
    <xf numFmtId="0" fontId="4" fillId="0" borderId="19" xfId="12" applyFont="1" applyFill="1" applyBorder="1" applyAlignment="1">
      <alignment vertical="center" wrapText="1"/>
    </xf>
    <xf numFmtId="41" fontId="24" fillId="0" borderId="19" xfId="17" applyFont="1" applyFill="1" applyBorder="1" applyAlignment="1">
      <alignment horizontal="right" vertical="center"/>
    </xf>
    <xf numFmtId="41" fontId="24" fillId="3" borderId="19" xfId="17" applyFont="1" applyFill="1" applyBorder="1" applyAlignment="1">
      <alignment horizontal="right" vertical="center"/>
    </xf>
    <xf numFmtId="0" fontId="4" fillId="6" borderId="19" xfId="12" applyFont="1" applyFill="1" applyBorder="1"/>
    <xf numFmtId="41" fontId="24" fillId="3" borderId="19" xfId="17" applyFont="1" applyFill="1" applyBorder="1" applyAlignment="1">
      <alignment horizontal="center" vertical="center"/>
    </xf>
    <xf numFmtId="0" fontId="4" fillId="3" borderId="19" xfId="12" applyFont="1" applyFill="1" applyBorder="1"/>
    <xf numFmtId="0" fontId="4" fillId="0" borderId="19" xfId="12" applyFont="1" applyFill="1" applyBorder="1"/>
    <xf numFmtId="0" fontId="4" fillId="7" borderId="19" xfId="12" applyFont="1" applyFill="1" applyBorder="1" applyAlignment="1">
      <alignment horizontal="center" vertical="center" wrapText="1"/>
    </xf>
    <xf numFmtId="41" fontId="24" fillId="3" borderId="19" xfId="17" applyFont="1" applyFill="1" applyBorder="1" applyAlignment="1">
      <alignment vertical="center" wrapText="1"/>
    </xf>
    <xf numFmtId="41" fontId="24" fillId="3" borderId="19" xfId="12" applyNumberFormat="1" applyFont="1" applyFill="1" applyBorder="1" applyAlignment="1">
      <alignment vertical="center" wrapText="1"/>
    </xf>
    <xf numFmtId="49" fontId="19" fillId="3" borderId="19" xfId="4" applyNumberFormat="1" applyFont="1" applyFill="1" applyBorder="1" applyAlignment="1">
      <alignment horizontal="center" vertical="center" wrapText="1"/>
    </xf>
    <xf numFmtId="0" fontId="3" fillId="0" borderId="19" xfId="12" applyFont="1" applyFill="1" applyBorder="1" applyAlignment="1">
      <alignment wrapText="1"/>
    </xf>
    <xf numFmtId="0" fontId="3" fillId="0" borderId="19" xfId="12" applyFont="1" applyFill="1" applyBorder="1" applyAlignment="1">
      <alignment horizontal="left"/>
    </xf>
    <xf numFmtId="0" fontId="3" fillId="0" borderId="19" xfId="12" applyFont="1" applyFill="1" applyBorder="1" applyAlignment="1">
      <alignment horizontal="right"/>
    </xf>
    <xf numFmtId="0" fontId="4" fillId="0" borderId="19" xfId="12" applyFont="1" applyFill="1" applyBorder="1" applyAlignment="1">
      <alignment horizontal="left" vertical="center" wrapText="1"/>
    </xf>
    <xf numFmtId="1" fontId="4" fillId="0" borderId="19" xfId="12" applyNumberFormat="1" applyFont="1" applyFill="1" applyBorder="1" applyAlignment="1">
      <alignment horizontal="left" vertical="center" wrapText="1"/>
    </xf>
    <xf numFmtId="0" fontId="6" fillId="0" borderId="19" xfId="12" applyFont="1" applyFill="1" applyBorder="1" applyAlignment="1">
      <alignment horizontal="center" vertical="center" wrapText="1"/>
    </xf>
    <xf numFmtId="0" fontId="4" fillId="0" borderId="19" xfId="12" applyFont="1" applyFill="1" applyBorder="1" applyAlignment="1">
      <alignment horizontal="center" vertical="center" wrapText="1"/>
    </xf>
    <xf numFmtId="0" fontId="4" fillId="0" borderId="19" xfId="12" applyFont="1" applyFill="1" applyBorder="1" applyAlignment="1">
      <alignment horizontal="center" vertical="center" textRotation="90" wrapText="1"/>
    </xf>
    <xf numFmtId="0" fontId="19" fillId="3" borderId="19" xfId="4" applyFont="1" applyFill="1" applyBorder="1" applyAlignment="1">
      <alignment horizontal="center" vertical="center" textRotation="90" wrapText="1"/>
    </xf>
    <xf numFmtId="169" fontId="3" fillId="0" borderId="19" xfId="12" applyNumberFormat="1" applyFont="1" applyFill="1" applyBorder="1" applyAlignment="1">
      <alignment wrapText="1"/>
    </xf>
    <xf numFmtId="3" fontId="4" fillId="0" borderId="19" xfId="12" applyNumberFormat="1" applyFont="1" applyFill="1" applyBorder="1"/>
    <xf numFmtId="170" fontId="15" fillId="0" borderId="19" xfId="7" applyNumberFormat="1" applyFont="1" applyFill="1" applyBorder="1"/>
    <xf numFmtId="175" fontId="9" fillId="8" borderId="19" xfId="17" applyNumberFormat="1" applyFont="1" applyFill="1" applyBorder="1" applyAlignment="1">
      <alignment horizontal="center" vertical="center"/>
    </xf>
    <xf numFmtId="0" fontId="4" fillId="3" borderId="19" xfId="12" applyFont="1" applyFill="1" applyBorder="1" applyAlignment="1">
      <alignment vertical="center" wrapText="1"/>
    </xf>
    <xf numFmtId="169" fontId="4" fillId="3" borderId="19" xfId="12" applyNumberFormat="1" applyFont="1" applyFill="1" applyBorder="1" applyAlignment="1">
      <alignment vertical="center" wrapText="1"/>
    </xf>
    <xf numFmtId="169" fontId="4" fillId="3" borderId="19" xfId="16" applyFont="1" applyFill="1" applyBorder="1" applyAlignment="1">
      <alignment vertical="center" wrapText="1"/>
    </xf>
    <xf numFmtId="3" fontId="4" fillId="3" borderId="19" xfId="12" applyNumberFormat="1" applyFont="1" applyFill="1" applyBorder="1" applyAlignment="1">
      <alignment vertical="center" wrapText="1"/>
    </xf>
    <xf numFmtId="174" fontId="4" fillId="3" borderId="19" xfId="7" applyNumberFormat="1" applyFont="1" applyFill="1" applyBorder="1" applyAlignment="1">
      <alignment vertical="center" wrapText="1"/>
    </xf>
    <xf numFmtId="174" fontId="4" fillId="3" borderId="19" xfId="7" applyNumberFormat="1" applyFont="1" applyFill="1" applyBorder="1"/>
    <xf numFmtId="169" fontId="4" fillId="3" borderId="19" xfId="16" applyFont="1" applyFill="1" applyBorder="1"/>
    <xf numFmtId="0" fontId="3" fillId="0" borderId="18" xfId="12"/>
    <xf numFmtId="0" fontId="4" fillId="0" borderId="18" xfId="12" applyFont="1" applyFill="1" applyBorder="1"/>
    <xf numFmtId="3" fontId="4" fillId="0" borderId="18" xfId="12" applyNumberFormat="1" applyFont="1" applyFill="1" applyBorder="1"/>
    <xf numFmtId="0" fontId="3" fillId="0" borderId="18" xfId="12" applyFont="1" applyFill="1"/>
    <xf numFmtId="0" fontId="3" fillId="0" borderId="18" xfId="12" applyFont="1" applyFill="1" applyAlignment="1">
      <alignment horizontal="left"/>
    </xf>
    <xf numFmtId="0" fontId="3" fillId="0" borderId="18" xfId="12" applyFont="1" applyFill="1" applyAlignment="1">
      <alignment horizontal="right"/>
    </xf>
    <xf numFmtId="0" fontId="3" fillId="0" borderId="18" xfId="12" applyFont="1" applyFill="1" applyBorder="1"/>
    <xf numFmtId="0" fontId="4" fillId="0" borderId="18" xfId="12" applyFont="1" applyFill="1" applyAlignment="1">
      <alignment horizontal="left" vertical="center" wrapText="1"/>
    </xf>
    <xf numFmtId="0" fontId="4" fillId="0" borderId="18" xfId="12" applyFont="1" applyFill="1" applyAlignment="1">
      <alignment horizontal="center" vertical="center" wrapText="1"/>
    </xf>
    <xf numFmtId="0" fontId="3" fillId="0" borderId="19" xfId="12" applyFont="1" applyFill="1" applyBorder="1"/>
    <xf numFmtId="0" fontId="3" fillId="0" borderId="44" xfId="12" applyFont="1" applyFill="1" applyBorder="1"/>
    <xf numFmtId="0" fontId="3" fillId="0" borderId="19" xfId="12" applyFont="1" applyFill="1" applyBorder="1" applyAlignment="1">
      <alignment vertical="center" wrapText="1"/>
    </xf>
    <xf numFmtId="0" fontId="3" fillId="0" borderId="37" xfId="12" applyFont="1" applyFill="1" applyBorder="1" applyAlignment="1">
      <alignment vertical="center"/>
    </xf>
    <xf numFmtId="0" fontId="3" fillId="0" borderId="21" xfId="12" applyFont="1" applyFill="1" applyBorder="1" applyAlignment="1">
      <alignment vertical="center"/>
    </xf>
    <xf numFmtId="0" fontId="3" fillId="0" borderId="21" xfId="12" applyFont="1" applyFill="1" applyBorder="1" applyAlignment="1">
      <alignment vertical="center" wrapText="1"/>
    </xf>
    <xf numFmtId="0" fontId="3" fillId="0" borderId="21" xfId="12" applyFont="1" applyFill="1" applyBorder="1" applyAlignment="1"/>
    <xf numFmtId="0" fontId="3" fillId="0" borderId="21" xfId="12" applyFont="1" applyFill="1" applyBorder="1"/>
    <xf numFmtId="0" fontId="3" fillId="0" borderId="18" xfId="12" applyFont="1" applyFill="1" applyBorder="1" applyAlignment="1">
      <alignment wrapText="1"/>
    </xf>
    <xf numFmtId="0" fontId="4" fillId="0" borderId="18" xfId="12" applyFont="1" applyFill="1" applyAlignment="1">
      <alignment vertical="center" wrapText="1"/>
    </xf>
    <xf numFmtId="1" fontId="4" fillId="0" borderId="18" xfId="12" applyNumberFormat="1" applyFont="1" applyFill="1" applyAlignment="1">
      <alignment horizontal="left" vertical="center" wrapText="1"/>
    </xf>
    <xf numFmtId="0" fontId="3" fillId="0" borderId="18" xfId="12" applyFont="1" applyFill="1" applyAlignment="1">
      <alignment vertical="center" wrapText="1"/>
    </xf>
    <xf numFmtId="0" fontId="3" fillId="0" borderId="36" xfId="12" applyFont="1" applyFill="1" applyBorder="1" applyAlignment="1">
      <alignment vertical="center" wrapText="1"/>
    </xf>
    <xf numFmtId="0" fontId="3" fillId="0" borderId="22" xfId="12" applyFont="1" applyFill="1" applyBorder="1" applyAlignment="1">
      <alignment vertical="center" wrapText="1"/>
    </xf>
    <xf numFmtId="9" fontId="3" fillId="0" borderId="19" xfId="13" applyFont="1" applyFill="1" applyBorder="1" applyAlignment="1">
      <alignment vertical="center" wrapText="1"/>
    </xf>
    <xf numFmtId="1" fontId="3" fillId="0" borderId="19" xfId="12" applyNumberFormat="1" applyFont="1" applyFill="1" applyBorder="1" applyAlignment="1">
      <alignment horizontal="center" vertical="center" wrapText="1"/>
    </xf>
    <xf numFmtId="0" fontId="3" fillId="0" borderId="19" xfId="12" applyFont="1" applyFill="1" applyBorder="1" applyAlignment="1">
      <alignment horizontal="center" vertical="center" wrapText="1"/>
    </xf>
    <xf numFmtId="3" fontId="4" fillId="0" borderId="19" xfId="12" applyNumberFormat="1" applyFont="1" applyFill="1" applyBorder="1" applyAlignment="1">
      <alignment vertical="center" wrapText="1"/>
    </xf>
    <xf numFmtId="3" fontId="3" fillId="0" borderId="19" xfId="12" applyNumberFormat="1" applyFont="1" applyFill="1" applyBorder="1" applyAlignment="1">
      <alignment vertical="center" wrapText="1"/>
    </xf>
    <xf numFmtId="0" fontId="4" fillId="0" borderId="21" xfId="12" applyFont="1" applyFill="1" applyBorder="1" applyAlignment="1">
      <alignment vertical="center" wrapText="1"/>
    </xf>
    <xf numFmtId="3" fontId="3" fillId="0" borderId="21" xfId="12" applyNumberFormat="1" applyFont="1" applyFill="1" applyBorder="1" applyAlignment="1">
      <alignment vertical="center" wrapText="1"/>
    </xf>
    <xf numFmtId="170" fontId="15" fillId="0" borderId="18" xfId="18" applyNumberFormat="1" applyFont="1" applyFill="1"/>
    <xf numFmtId="0" fontId="3" fillId="0" borderId="69" xfId="12" applyFont="1" applyFill="1" applyBorder="1" applyAlignment="1">
      <alignment horizontal="center" vertical="center" wrapText="1"/>
    </xf>
    <xf numFmtId="0" fontId="4" fillId="0" borderId="23" xfId="12" applyFont="1" applyFill="1" applyBorder="1" applyAlignment="1">
      <alignment horizontal="center" vertical="center" wrapText="1"/>
    </xf>
    <xf numFmtId="1" fontId="3" fillId="0" borderId="21" xfId="12" applyNumberFormat="1" applyFont="1" applyFill="1" applyBorder="1" applyAlignment="1">
      <alignment horizontal="center" vertical="center" wrapText="1"/>
    </xf>
    <xf numFmtId="3" fontId="4" fillId="0" borderId="21" xfId="12" applyNumberFormat="1" applyFont="1" applyFill="1" applyBorder="1" applyAlignment="1">
      <alignment vertical="center" wrapText="1"/>
    </xf>
    <xf numFmtId="3" fontId="4" fillId="0" borderId="25" xfId="12" applyNumberFormat="1" applyFont="1" applyFill="1" applyBorder="1"/>
    <xf numFmtId="3" fontId="4" fillId="0" borderId="24" xfId="12" applyNumberFormat="1" applyFont="1" applyFill="1" applyBorder="1"/>
    <xf numFmtId="0" fontId="15" fillId="0" borderId="19" xfId="12" applyFont="1" applyFill="1" applyBorder="1" applyAlignment="1">
      <alignment horizontal="center" vertical="center" wrapText="1"/>
    </xf>
    <xf numFmtId="0" fontId="15" fillId="0" borderId="19" xfId="12" applyFont="1" applyFill="1" applyBorder="1" applyAlignment="1">
      <alignment vertical="center" wrapText="1"/>
    </xf>
    <xf numFmtId="0" fontId="28" fillId="0" borderId="19" xfId="12" applyFont="1" applyBorder="1" applyAlignment="1">
      <alignment vertical="center" wrapText="1"/>
    </xf>
    <xf numFmtId="0" fontId="10" fillId="0" borderId="19" xfId="12" applyFont="1" applyFill="1" applyBorder="1" applyAlignment="1">
      <alignment horizontal="center" vertical="center" wrapText="1"/>
    </xf>
    <xf numFmtId="0" fontId="10" fillId="3" borderId="19" xfId="12" applyFont="1" applyFill="1" applyBorder="1" applyAlignment="1">
      <alignment horizontal="center" vertical="center" wrapText="1"/>
    </xf>
    <xf numFmtId="0" fontId="4" fillId="0" borderId="28" xfId="12" applyFont="1" applyFill="1" applyBorder="1" applyAlignment="1">
      <alignment horizontal="center" vertical="center" textRotation="90" wrapText="1"/>
    </xf>
    <xf numFmtId="0" fontId="3" fillId="0" borderId="19" xfId="12" applyBorder="1" applyAlignment="1">
      <alignment horizontal="center" vertical="center" wrapText="1"/>
    </xf>
    <xf numFmtId="0" fontId="3" fillId="0" borderId="19" xfId="12" applyBorder="1" applyAlignment="1">
      <alignment vertical="center" wrapText="1"/>
    </xf>
    <xf numFmtId="0" fontId="3" fillId="0" borderId="21" xfId="12" applyFont="1" applyFill="1" applyBorder="1" applyAlignment="1">
      <alignment horizontal="center" vertical="center" wrapText="1"/>
    </xf>
    <xf numFmtId="0" fontId="3" fillId="0" borderId="32" xfId="12" applyFont="1" applyFill="1" applyBorder="1" applyAlignment="1">
      <alignment horizontal="center" vertical="center" wrapText="1"/>
    </xf>
    <xf numFmtId="0" fontId="3" fillId="0" borderId="24" xfId="12" applyFont="1" applyFill="1" applyBorder="1" applyAlignment="1">
      <alignment horizontal="center"/>
    </xf>
    <xf numFmtId="0" fontId="3" fillId="0" borderId="26" xfId="12" applyFont="1" applyFill="1" applyBorder="1" applyAlignment="1">
      <alignment horizontal="center"/>
    </xf>
    <xf numFmtId="41" fontId="15" fillId="0" borderId="19" xfId="12" applyNumberFormat="1" applyFont="1" applyBorder="1" applyAlignment="1">
      <alignment horizontal="right" vertical="center" wrapText="1"/>
    </xf>
    <xf numFmtId="0" fontId="26" fillId="0" borderId="19" xfId="12" applyFont="1" applyFill="1" applyBorder="1" applyAlignment="1">
      <alignment wrapText="1"/>
    </xf>
    <xf numFmtId="0" fontId="26" fillId="0" borderId="19" xfId="12" applyFont="1" applyFill="1" applyBorder="1"/>
    <xf numFmtId="0" fontId="26" fillId="0" borderId="28" xfId="12" applyFont="1" applyFill="1" applyBorder="1" applyAlignment="1">
      <alignment wrapText="1"/>
    </xf>
    <xf numFmtId="0" fontId="26" fillId="0" borderId="28" xfId="12" applyFont="1" applyFill="1" applyBorder="1"/>
    <xf numFmtId="0" fontId="27" fillId="0" borderId="19" xfId="12" applyFont="1" applyFill="1" applyBorder="1" applyAlignment="1">
      <alignment vertical="center" textRotation="90" wrapText="1"/>
    </xf>
    <xf numFmtId="0" fontId="27" fillId="5" borderId="19" xfId="12" applyFont="1" applyFill="1" applyBorder="1" applyAlignment="1">
      <alignment horizontal="center" vertical="center" textRotation="90" wrapText="1"/>
    </xf>
    <xf numFmtId="0" fontId="27" fillId="0" borderId="19" xfId="12" applyFont="1" applyFill="1" applyBorder="1" applyAlignment="1">
      <alignment horizontal="center" vertical="center" textRotation="90" wrapText="1"/>
    </xf>
    <xf numFmtId="49" fontId="27" fillId="0" borderId="19" xfId="12" applyNumberFormat="1" applyFont="1" applyFill="1" applyBorder="1" applyAlignment="1">
      <alignment vertical="center" textRotation="90" wrapText="1"/>
    </xf>
    <xf numFmtId="49" fontId="27" fillId="0" borderId="48" xfId="12" applyNumberFormat="1" applyFont="1" applyFill="1" applyBorder="1" applyAlignment="1">
      <alignment vertical="center" textRotation="90" wrapText="1"/>
    </xf>
    <xf numFmtId="0" fontId="26" fillId="0" borderId="18" xfId="12" applyFont="1" applyFill="1" applyBorder="1"/>
    <xf numFmtId="0" fontId="26" fillId="0" borderId="19" xfId="12" applyFont="1" applyFill="1" applyBorder="1" applyAlignment="1">
      <alignment horizontal="right" vertical="center" textRotation="255" wrapText="1"/>
    </xf>
    <xf numFmtId="0" fontId="26" fillId="3" borderId="19" xfId="12" applyFont="1" applyFill="1" applyBorder="1" applyAlignment="1">
      <alignment vertical="center" textRotation="255" wrapText="1"/>
    </xf>
    <xf numFmtId="172" fontId="29" fillId="0" borderId="61" xfId="2" applyNumberFormat="1" applyFont="1" applyBorder="1" applyAlignment="1"/>
    <xf numFmtId="0" fontId="29" fillId="0" borderId="61" xfId="0" applyFont="1" applyBorder="1" applyAlignment="1"/>
    <xf numFmtId="0" fontId="29" fillId="0" borderId="50" xfId="0" applyFont="1" applyBorder="1" applyAlignment="1"/>
    <xf numFmtId="0" fontId="30" fillId="0" borderId="19" xfId="0" applyFont="1" applyBorder="1" applyAlignment="1">
      <alignment vertical="center"/>
    </xf>
    <xf numFmtId="172" fontId="25" fillId="3" borderId="43" xfId="2" applyNumberFormat="1" applyFont="1" applyFill="1" applyBorder="1" applyAlignment="1">
      <alignment vertical="center" wrapText="1"/>
    </xf>
    <xf numFmtId="0" fontId="25" fillId="3" borderId="43" xfId="0" applyFont="1" applyFill="1" applyBorder="1" applyAlignment="1">
      <alignment vertical="center" wrapText="1"/>
    </xf>
    <xf numFmtId="0" fontId="25" fillId="3" borderId="46" xfId="0" applyFont="1" applyFill="1" applyBorder="1" applyAlignment="1">
      <alignment vertical="center" wrapText="1"/>
    </xf>
    <xf numFmtId="172" fontId="30" fillId="0" borderId="44" xfId="2" applyNumberFormat="1" applyFont="1" applyBorder="1" applyAlignment="1">
      <alignment vertical="center"/>
    </xf>
    <xf numFmtId="0" fontId="31" fillId="9" borderId="48" xfId="0" applyFont="1" applyFill="1" applyBorder="1" applyAlignment="1">
      <alignment horizontal="center" vertical="center"/>
    </xf>
    <xf numFmtId="172" fontId="31" fillId="9" borderId="19" xfId="2" applyNumberFormat="1" applyFont="1" applyFill="1" applyBorder="1" applyAlignment="1">
      <alignment horizontal="center" vertical="center"/>
    </xf>
    <xf numFmtId="172" fontId="31" fillId="9" borderId="31" xfId="2" applyNumberFormat="1" applyFont="1" applyFill="1" applyBorder="1" applyAlignment="1">
      <alignment horizontal="center" vertical="center"/>
    </xf>
    <xf numFmtId="0" fontId="31" fillId="9" borderId="19" xfId="0" applyFont="1" applyFill="1" applyBorder="1" applyAlignment="1">
      <alignment vertical="center" wrapText="1"/>
    </xf>
    <xf numFmtId="0" fontId="31" fillId="9" borderId="19" xfId="0" applyFont="1" applyFill="1" applyBorder="1" applyAlignment="1">
      <alignment horizontal="center" vertical="center" wrapText="1"/>
    </xf>
    <xf numFmtId="41" fontId="6" fillId="9" borderId="19" xfId="1" applyNumberFormat="1" applyFont="1" applyFill="1" applyBorder="1" applyAlignment="1">
      <alignment horizontal="center" vertical="center" wrapText="1"/>
    </xf>
    <xf numFmtId="41" fontId="31" fillId="9" borderId="19" xfId="1" applyNumberFormat="1" applyFont="1" applyFill="1" applyBorder="1" applyAlignment="1">
      <alignment horizontal="center" vertical="center" wrapText="1"/>
    </xf>
    <xf numFmtId="172" fontId="6" fillId="9" borderId="19" xfId="2" applyNumberFormat="1" applyFont="1" applyFill="1" applyBorder="1" applyAlignment="1">
      <alignment horizontal="center" vertical="center" wrapText="1"/>
    </xf>
    <xf numFmtId="172" fontId="31" fillId="9" borderId="19" xfId="2" applyNumberFormat="1" applyFont="1" applyFill="1" applyBorder="1" applyAlignment="1">
      <alignment horizontal="center" vertical="center" wrapText="1"/>
    </xf>
    <xf numFmtId="172" fontId="6" fillId="9" borderId="31" xfId="2" applyNumberFormat="1" applyFont="1" applyFill="1" applyBorder="1" applyAlignment="1">
      <alignment horizontal="center" vertical="center" wrapText="1"/>
    </xf>
    <xf numFmtId="175" fontId="22" fillId="10" borderId="28" xfId="1" applyNumberFormat="1" applyFont="1" applyFill="1" applyBorder="1" applyAlignment="1">
      <alignment horizontal="center" vertical="center" wrapText="1"/>
    </xf>
    <xf numFmtId="175" fontId="22" fillId="10" borderId="19" xfId="1" applyNumberFormat="1" applyFont="1" applyFill="1" applyBorder="1" applyAlignment="1">
      <alignment horizontal="justify" vertical="center" wrapText="1"/>
    </xf>
    <xf numFmtId="176" fontId="14" fillId="10" borderId="19" xfId="2" applyNumberFormat="1" applyFont="1" applyFill="1" applyBorder="1" applyAlignment="1">
      <alignment vertical="center" wrapText="1"/>
    </xf>
    <xf numFmtId="0" fontId="30" fillId="10" borderId="19" xfId="0" applyFont="1" applyFill="1" applyBorder="1" applyAlignment="1">
      <alignment vertical="center"/>
    </xf>
    <xf numFmtId="0" fontId="14" fillId="10" borderId="19" xfId="0" applyFont="1" applyFill="1" applyBorder="1" applyAlignment="1">
      <alignment vertical="center" wrapText="1"/>
    </xf>
    <xf numFmtId="0" fontId="14" fillId="10" borderId="27" xfId="0" applyFont="1" applyFill="1" applyBorder="1" applyAlignment="1">
      <alignment vertical="center" wrapText="1"/>
    </xf>
    <xf numFmtId="172" fontId="14" fillId="10" borderId="22" xfId="2" applyNumberFormat="1" applyFont="1" applyFill="1" applyBorder="1" applyAlignment="1">
      <alignment vertical="center" wrapText="1"/>
    </xf>
    <xf numFmtId="172" fontId="14" fillId="10" borderId="19" xfId="2" applyNumberFormat="1" applyFont="1" applyFill="1" applyBorder="1" applyAlignment="1">
      <alignment vertical="center" wrapText="1"/>
    </xf>
    <xf numFmtId="172" fontId="30" fillId="10" borderId="19" xfId="2" applyNumberFormat="1" applyFont="1" applyFill="1" applyBorder="1" applyAlignment="1">
      <alignment vertical="center"/>
    </xf>
    <xf numFmtId="172" fontId="30" fillId="10" borderId="31" xfId="2" applyNumberFormat="1" applyFont="1" applyFill="1" applyBorder="1" applyAlignment="1">
      <alignment vertical="center"/>
    </xf>
    <xf numFmtId="172" fontId="30" fillId="10" borderId="44" xfId="2" applyNumberFormat="1" applyFont="1" applyFill="1" applyBorder="1" applyAlignment="1">
      <alignment vertical="center"/>
    </xf>
    <xf numFmtId="176" fontId="14" fillId="10" borderId="19" xfId="2" applyNumberFormat="1" applyFont="1" applyFill="1" applyBorder="1" applyAlignment="1">
      <alignment horizontal="center" vertical="center" wrapText="1"/>
    </xf>
    <xf numFmtId="175" fontId="22" fillId="10" borderId="19" xfId="1" applyNumberFormat="1" applyFont="1" applyFill="1" applyBorder="1" applyAlignment="1">
      <alignment horizontal="center" vertical="center" wrapText="1"/>
    </xf>
    <xf numFmtId="175" fontId="22" fillId="7" borderId="19" xfId="1" applyNumberFormat="1" applyFont="1" applyFill="1" applyBorder="1" applyAlignment="1">
      <alignment horizontal="center" vertical="center" wrapText="1"/>
    </xf>
    <xf numFmtId="0" fontId="30" fillId="7" borderId="19" xfId="0" applyFont="1" applyFill="1" applyBorder="1" applyAlignment="1">
      <alignment vertical="center"/>
    </xf>
    <xf numFmtId="175" fontId="14" fillId="7" borderId="19" xfId="1" applyNumberFormat="1" applyFont="1" applyFill="1" applyBorder="1" applyAlignment="1">
      <alignment horizontal="center" vertical="center" wrapText="1"/>
    </xf>
    <xf numFmtId="175" fontId="22" fillId="7" borderId="28" xfId="1" applyNumberFormat="1" applyFont="1" applyFill="1" applyBorder="1" applyAlignment="1">
      <alignment horizontal="center" vertical="center" wrapText="1"/>
    </xf>
    <xf numFmtId="175" fontId="22" fillId="7" borderId="19" xfId="1" applyNumberFormat="1" applyFont="1" applyFill="1" applyBorder="1" applyAlignment="1">
      <alignment horizontal="justify" vertical="center" wrapText="1"/>
    </xf>
    <xf numFmtId="176" fontId="14" fillId="7" borderId="19" xfId="2" applyNumberFormat="1" applyFont="1" applyFill="1" applyBorder="1" applyAlignment="1">
      <alignment vertical="center" wrapText="1"/>
    </xf>
    <xf numFmtId="0" fontId="14" fillId="7" borderId="19" xfId="0" applyFont="1" applyFill="1" applyBorder="1" applyAlignment="1">
      <alignment vertical="center" wrapText="1"/>
    </xf>
    <xf numFmtId="0" fontId="14" fillId="7" borderId="27" xfId="0" applyFont="1" applyFill="1" applyBorder="1" applyAlignment="1">
      <alignment vertical="center" wrapText="1"/>
    </xf>
    <xf numFmtId="172" fontId="14" fillId="7" borderId="22" xfId="2" applyNumberFormat="1" applyFont="1" applyFill="1" applyBorder="1" applyAlignment="1">
      <alignment vertical="center" wrapText="1"/>
    </xf>
    <xf numFmtId="172" fontId="30" fillId="7" borderId="19" xfId="2" applyNumberFormat="1" applyFont="1" applyFill="1" applyBorder="1" applyAlignment="1">
      <alignment vertical="center"/>
    </xf>
    <xf numFmtId="172" fontId="30" fillId="7" borderId="31" xfId="2" applyNumberFormat="1" applyFont="1" applyFill="1" applyBorder="1" applyAlignment="1">
      <alignment vertical="center"/>
    </xf>
    <xf numFmtId="172" fontId="30" fillId="7" borderId="44" xfId="2" applyNumberFormat="1" applyFont="1" applyFill="1" applyBorder="1" applyAlignment="1">
      <alignment vertical="center"/>
    </xf>
    <xf numFmtId="176" fontId="30" fillId="7" borderId="19" xfId="0" applyNumberFormat="1" applyFont="1" applyFill="1" applyBorder="1" applyAlignment="1">
      <alignment vertical="center"/>
    </xf>
    <xf numFmtId="175" fontId="22" fillId="11" borderId="19" xfId="1" applyNumberFormat="1" applyFont="1" applyFill="1" applyBorder="1" applyAlignment="1">
      <alignment horizontal="center" vertical="center" wrapText="1"/>
    </xf>
    <xf numFmtId="175" fontId="22" fillId="11" borderId="19" xfId="1" applyNumberFormat="1" applyFont="1" applyFill="1" applyBorder="1" applyAlignment="1">
      <alignment horizontal="justify" vertical="center" wrapText="1"/>
    </xf>
    <xf numFmtId="176" fontId="14" fillId="11" borderId="19" xfId="2" applyNumberFormat="1" applyFont="1" applyFill="1" applyBorder="1" applyAlignment="1">
      <alignment vertical="center" wrapText="1"/>
    </xf>
    <xf numFmtId="0" fontId="30" fillId="11" borderId="19" xfId="0" applyFont="1" applyFill="1" applyBorder="1" applyAlignment="1">
      <alignment vertical="center"/>
    </xf>
    <xf numFmtId="0" fontId="14" fillId="11" borderId="19" xfId="0" applyFont="1" applyFill="1" applyBorder="1" applyAlignment="1">
      <alignment vertical="center" wrapText="1"/>
    </xf>
    <xf numFmtId="0" fontId="14" fillId="11" borderId="27" xfId="0" applyFont="1" applyFill="1" applyBorder="1" applyAlignment="1">
      <alignment vertical="center" wrapText="1"/>
    </xf>
    <xf numFmtId="172" fontId="14" fillId="11" borderId="22" xfId="2" applyNumberFormat="1" applyFont="1" applyFill="1" applyBorder="1" applyAlignment="1">
      <alignment vertical="center" wrapText="1"/>
    </xf>
    <xf numFmtId="172" fontId="14" fillId="11" borderId="19" xfId="2" applyNumberFormat="1" applyFont="1" applyFill="1" applyBorder="1" applyAlignment="1">
      <alignment vertical="center" wrapText="1"/>
    </xf>
    <xf numFmtId="172" fontId="30" fillId="11" borderId="19" xfId="2" applyNumberFormat="1" applyFont="1" applyFill="1" applyBorder="1" applyAlignment="1">
      <alignment vertical="center"/>
    </xf>
    <xf numFmtId="172" fontId="30" fillId="11" borderId="31" xfId="2" applyNumberFormat="1" applyFont="1" applyFill="1" applyBorder="1" applyAlignment="1">
      <alignment vertical="center"/>
    </xf>
    <xf numFmtId="172" fontId="30" fillId="11" borderId="44" xfId="2" applyNumberFormat="1" applyFont="1" applyFill="1" applyBorder="1" applyAlignment="1">
      <alignment vertical="center"/>
    </xf>
    <xf numFmtId="176" fontId="32" fillId="0" borderId="18" xfId="0" applyNumberFormat="1" applyFont="1" applyBorder="1" applyAlignment="1">
      <alignment vertical="center" wrapText="1"/>
    </xf>
    <xf numFmtId="0" fontId="30" fillId="0" borderId="18" xfId="0" applyFont="1" applyBorder="1" applyAlignment="1">
      <alignment vertical="center"/>
    </xf>
    <xf numFmtId="172" fontId="30" fillId="0" borderId="19" xfId="2" applyNumberFormat="1" applyFont="1" applyBorder="1" applyAlignment="1">
      <alignment vertical="center"/>
    </xf>
    <xf numFmtId="172" fontId="30" fillId="0" borderId="31" xfId="2" applyNumberFormat="1" applyFont="1" applyBorder="1" applyAlignment="1">
      <alignment vertical="center"/>
    </xf>
    <xf numFmtId="172" fontId="30" fillId="0" borderId="21" xfId="2" applyNumberFormat="1" applyFont="1" applyBorder="1" applyAlignment="1">
      <alignment vertical="center"/>
    </xf>
    <xf numFmtId="172" fontId="30" fillId="0" borderId="32" xfId="2" applyNumberFormat="1" applyFont="1" applyBorder="1" applyAlignment="1">
      <alignment vertical="center"/>
    </xf>
    <xf numFmtId="0" fontId="30" fillId="0" borderId="28" xfId="0" applyFont="1" applyBorder="1" applyAlignment="1">
      <alignment horizontal="justify" vertical="center"/>
    </xf>
    <xf numFmtId="0" fontId="30" fillId="0" borderId="28" xfId="0" applyFont="1" applyBorder="1" applyAlignment="1">
      <alignment vertical="center"/>
    </xf>
    <xf numFmtId="0" fontId="30" fillId="0" borderId="33" xfId="0" applyFont="1" applyBorder="1" applyAlignment="1">
      <alignment vertical="center"/>
    </xf>
    <xf numFmtId="0" fontId="30" fillId="0" borderId="48" xfId="0" applyFont="1" applyBorder="1" applyAlignment="1">
      <alignment vertical="center"/>
    </xf>
    <xf numFmtId="172" fontId="14" fillId="3" borderId="48" xfId="2" applyNumberFormat="1" applyFont="1" applyFill="1" applyBorder="1" applyAlignment="1">
      <alignment vertical="center" wrapText="1"/>
    </xf>
    <xf numFmtId="172" fontId="30" fillId="0" borderId="48" xfId="2" applyNumberFormat="1" applyFont="1" applyBorder="1" applyAlignment="1">
      <alignment vertical="center"/>
    </xf>
    <xf numFmtId="0" fontId="30" fillId="0" borderId="33" xfId="0" applyFont="1" applyBorder="1" applyAlignment="1">
      <alignment horizontal="justify" vertical="center"/>
    </xf>
    <xf numFmtId="3" fontId="30" fillId="0" borderId="33" xfId="0" applyNumberFormat="1" applyFont="1" applyBorder="1" applyAlignment="1">
      <alignment vertical="center"/>
    </xf>
    <xf numFmtId="3" fontId="30" fillId="0" borderId="19" xfId="0" applyNumberFormat="1" applyFont="1" applyBorder="1" applyAlignment="1">
      <alignment vertical="center"/>
    </xf>
    <xf numFmtId="172" fontId="14" fillId="3" borderId="19" xfId="2" applyNumberFormat="1" applyFont="1" applyFill="1" applyBorder="1" applyAlignment="1">
      <alignment vertical="center" wrapText="1"/>
    </xf>
    <xf numFmtId="0" fontId="30" fillId="0" borderId="48" xfId="0" applyFont="1" applyBorder="1" applyAlignment="1">
      <alignment horizontal="justify" vertical="center"/>
    </xf>
    <xf numFmtId="0" fontId="30" fillId="0" borderId="19" xfId="0" applyFont="1" applyBorder="1" applyAlignment="1">
      <alignment horizontal="justify" vertical="center"/>
    </xf>
    <xf numFmtId="0" fontId="3" fillId="0" borderId="18" xfId="12"/>
    <xf numFmtId="0" fontId="26" fillId="0" borderId="18" xfId="12" applyFont="1" applyFill="1" applyBorder="1"/>
    <xf numFmtId="0" fontId="26" fillId="0" borderId="18" xfId="12" applyFont="1" applyFill="1"/>
    <xf numFmtId="0" fontId="26" fillId="0" borderId="18" xfId="12" applyFont="1" applyFill="1" applyAlignment="1">
      <alignment horizontal="left"/>
    </xf>
    <xf numFmtId="0" fontId="26" fillId="0" borderId="18" xfId="12" applyFont="1" applyFill="1" applyAlignment="1">
      <alignment horizontal="right"/>
    </xf>
    <xf numFmtId="0" fontId="27" fillId="0" borderId="18" xfId="12" applyFont="1" applyFill="1" applyAlignment="1">
      <alignment vertical="center" wrapText="1"/>
    </xf>
    <xf numFmtId="0" fontId="27" fillId="0" borderId="18" xfId="12" applyFont="1" applyFill="1" applyAlignment="1">
      <alignment horizontal="left" vertical="center" wrapText="1"/>
    </xf>
    <xf numFmtId="0" fontId="26" fillId="0" borderId="18" xfId="12" applyFont="1" applyFill="1" applyBorder="1" applyAlignment="1">
      <alignment wrapText="1"/>
    </xf>
    <xf numFmtId="0" fontId="26" fillId="0" borderId="18" xfId="12" applyFont="1" applyFill="1" applyAlignment="1">
      <alignment vertical="center" wrapText="1"/>
    </xf>
    <xf numFmtId="0" fontId="27" fillId="0" borderId="18" xfId="12" applyFont="1" applyFill="1" applyAlignment="1">
      <alignment horizontal="center" vertical="center" wrapText="1"/>
    </xf>
    <xf numFmtId="1" fontId="27" fillId="0" borderId="18" xfId="12" applyNumberFormat="1" applyFont="1" applyFill="1" applyAlignment="1">
      <alignment horizontal="left" vertical="center" wrapText="1"/>
    </xf>
    <xf numFmtId="0" fontId="27" fillId="0" borderId="23" xfId="12" applyFont="1" applyFill="1" applyBorder="1" applyAlignment="1">
      <alignment horizontal="center" vertical="center" wrapText="1"/>
    </xf>
    <xf numFmtId="0" fontId="27" fillId="0" borderId="18" xfId="12" applyFont="1" applyFill="1" applyBorder="1" applyAlignment="1">
      <alignment vertical="center" textRotation="90" wrapText="1"/>
    </xf>
    <xf numFmtId="0" fontId="27" fillId="0" borderId="21" xfId="12" applyFont="1" applyFill="1" applyBorder="1" applyAlignment="1">
      <alignment horizontal="center" vertical="center" textRotation="90" wrapText="1"/>
    </xf>
    <xf numFmtId="0" fontId="26" fillId="0" borderId="29" xfId="12" applyFont="1" applyFill="1" applyBorder="1" applyAlignment="1">
      <alignment vertical="center" wrapText="1"/>
    </xf>
    <xf numFmtId="0" fontId="26" fillId="0" borderId="30" xfId="12" applyFont="1" applyFill="1" applyBorder="1" applyAlignment="1">
      <alignment vertical="center" wrapText="1"/>
    </xf>
    <xf numFmtId="0" fontId="26" fillId="0" borderId="19" xfId="12" applyFont="1" applyFill="1" applyBorder="1" applyAlignment="1">
      <alignment vertical="center" wrapText="1"/>
    </xf>
    <xf numFmtId="0" fontId="26" fillId="0" borderId="31" xfId="12" applyFont="1" applyFill="1" applyBorder="1" applyAlignment="1">
      <alignment vertical="center" wrapText="1"/>
    </xf>
    <xf numFmtId="0" fontId="26" fillId="0" borderId="19" xfId="12" applyFont="1" applyFill="1" applyBorder="1"/>
    <xf numFmtId="0" fontId="26" fillId="0" borderId="44" xfId="12" applyFont="1" applyFill="1" applyBorder="1"/>
    <xf numFmtId="0" fontId="26" fillId="0" borderId="28" xfId="12" applyFont="1" applyFill="1" applyBorder="1" applyAlignment="1">
      <alignment vertical="center" wrapText="1"/>
    </xf>
    <xf numFmtId="0" fontId="26" fillId="0" borderId="28" xfId="12" applyFont="1" applyFill="1" applyBorder="1"/>
    <xf numFmtId="0" fontId="26" fillId="0" borderId="42" xfId="12" applyFont="1" applyFill="1" applyBorder="1" applyAlignment="1">
      <alignment vertical="center" wrapText="1"/>
    </xf>
    <xf numFmtId="3" fontId="27" fillId="0" borderId="24" xfId="12" applyNumberFormat="1" applyFont="1" applyFill="1" applyBorder="1"/>
    <xf numFmtId="0" fontId="27" fillId="0" borderId="18" xfId="12" applyFont="1" applyFill="1" applyBorder="1"/>
    <xf numFmtId="3" fontId="27" fillId="0" borderId="18" xfId="12" applyNumberFormat="1" applyFont="1" applyFill="1" applyBorder="1"/>
    <xf numFmtId="170" fontId="39" fillId="0" borderId="18" xfId="19" applyNumberFormat="1" applyFont="1" applyFill="1"/>
    <xf numFmtId="0" fontId="36" fillId="0" borderId="36" xfId="12" applyFont="1" applyFill="1" applyBorder="1" applyAlignment="1">
      <alignment vertical="center" wrapText="1"/>
    </xf>
    <xf numFmtId="0" fontId="40" fillId="3" borderId="19" xfId="12" applyFont="1" applyFill="1" applyBorder="1" applyAlignment="1">
      <alignment horizontal="center" vertical="center" wrapText="1"/>
    </xf>
    <xf numFmtId="0" fontId="36" fillId="0" borderId="22" xfId="12" applyFont="1" applyFill="1" applyBorder="1" applyAlignment="1">
      <alignment vertical="center" wrapText="1"/>
    </xf>
    <xf numFmtId="0" fontId="36" fillId="0" borderId="19" xfId="12" applyFont="1" applyFill="1" applyBorder="1" applyAlignment="1">
      <alignment vertical="center" wrapText="1"/>
    </xf>
    <xf numFmtId="0" fontId="36" fillId="0" borderId="19" xfId="12" applyFont="1" applyFill="1" applyBorder="1" applyAlignment="1">
      <alignment horizontal="center" vertical="center" wrapText="1"/>
    </xf>
    <xf numFmtId="3" fontId="36" fillId="0" borderId="19" xfId="12" applyNumberFormat="1" applyFont="1" applyFill="1" applyBorder="1" applyAlignment="1">
      <alignment vertical="center" wrapText="1"/>
    </xf>
    <xf numFmtId="1" fontId="36" fillId="0" borderId="19" xfId="12" applyNumberFormat="1" applyFont="1" applyFill="1" applyBorder="1" applyAlignment="1">
      <alignment horizontal="center" vertical="center" wrapText="1"/>
    </xf>
    <xf numFmtId="0" fontId="37" fillId="0" borderId="19" xfId="12" applyFont="1" applyFill="1" applyBorder="1" applyAlignment="1">
      <alignment vertical="center" wrapText="1"/>
    </xf>
    <xf numFmtId="0" fontId="36" fillId="0" borderId="19" xfId="12" applyFont="1" applyBorder="1" applyAlignment="1">
      <alignment vertical="center" wrapText="1"/>
    </xf>
    <xf numFmtId="9" fontId="36" fillId="0" borderId="19" xfId="13" applyFont="1" applyFill="1" applyBorder="1" applyAlignment="1">
      <alignment vertical="center" wrapText="1"/>
    </xf>
    <xf numFmtId="0" fontId="36" fillId="0" borderId="22" xfId="12" applyFont="1" applyFill="1" applyBorder="1" applyAlignment="1">
      <alignment vertical="center"/>
    </xf>
    <xf numFmtId="0" fontId="36" fillId="0" borderId="19" xfId="12" applyFont="1" applyFill="1" applyBorder="1"/>
    <xf numFmtId="0" fontId="36" fillId="0" borderId="65" xfId="12" applyFont="1" applyFill="1" applyBorder="1" applyAlignment="1">
      <alignment vertical="center"/>
    </xf>
    <xf numFmtId="3" fontId="37" fillId="0" borderId="25" xfId="12" applyNumberFormat="1" applyFont="1" applyFill="1" applyBorder="1"/>
    <xf numFmtId="0" fontId="36" fillId="0" borderId="38" xfId="12" applyFont="1" applyFill="1" applyBorder="1" applyAlignment="1">
      <alignment vertical="center" wrapText="1"/>
    </xf>
    <xf numFmtId="9" fontId="36" fillId="0" borderId="38" xfId="13" applyFont="1" applyFill="1" applyBorder="1" applyAlignment="1">
      <alignment vertical="center" wrapText="1"/>
    </xf>
    <xf numFmtId="0" fontId="40" fillId="3" borderId="28" xfId="12" applyFont="1" applyFill="1" applyBorder="1" applyAlignment="1">
      <alignment horizontal="center" vertical="center" wrapText="1"/>
    </xf>
    <xf numFmtId="1" fontId="36" fillId="0" borderId="38" xfId="12" applyNumberFormat="1" applyFont="1" applyFill="1" applyBorder="1" applyAlignment="1">
      <alignment horizontal="center" vertical="center" wrapText="1"/>
    </xf>
    <xf numFmtId="0" fontId="37" fillId="0" borderId="38" xfId="12" applyFont="1" applyFill="1" applyBorder="1" applyAlignment="1">
      <alignment vertical="center" wrapText="1"/>
    </xf>
    <xf numFmtId="0" fontId="36" fillId="0" borderId="38" xfId="12" applyFont="1" applyFill="1" applyBorder="1" applyAlignment="1">
      <alignment horizontal="center" vertical="center" wrapText="1"/>
    </xf>
    <xf numFmtId="3" fontId="37" fillId="0" borderId="38" xfId="12" applyNumberFormat="1" applyFont="1" applyFill="1" applyBorder="1" applyAlignment="1">
      <alignment vertical="center" wrapText="1"/>
    </xf>
    <xf numFmtId="0" fontId="36" fillId="0" borderId="38" xfId="12" applyFont="1" applyFill="1" applyBorder="1"/>
    <xf numFmtId="3" fontId="36" fillId="0" borderId="38" xfId="12" applyNumberFormat="1" applyFont="1" applyFill="1" applyBorder="1" applyAlignment="1">
      <alignment vertical="center" wrapText="1"/>
    </xf>
    <xf numFmtId="3" fontId="37" fillId="0" borderId="19" xfId="12" applyNumberFormat="1" applyFont="1" applyFill="1" applyBorder="1" applyAlignment="1">
      <alignment vertical="center" wrapText="1"/>
    </xf>
    <xf numFmtId="0" fontId="36" fillId="0" borderId="19" xfId="12" applyFont="1" applyFill="1" applyBorder="1" applyAlignment="1">
      <alignment vertical="center"/>
    </xf>
    <xf numFmtId="3" fontId="38" fillId="0" borderId="18" xfId="12" applyNumberFormat="1" applyFont="1" applyFill="1"/>
    <xf numFmtId="0" fontId="26" fillId="0" borderId="64" xfId="12" applyFont="1" applyFill="1" applyBorder="1"/>
    <xf numFmtId="3" fontId="27" fillId="0" borderId="39" xfId="12" applyNumberFormat="1" applyFont="1" applyFill="1" applyBorder="1"/>
    <xf numFmtId="0" fontId="26" fillId="0" borderId="43" xfId="12" applyFont="1" applyFill="1" applyBorder="1"/>
    <xf numFmtId="0" fontId="26" fillId="0" borderId="46" xfId="12" applyFont="1" applyFill="1" applyBorder="1"/>
    <xf numFmtId="0" fontId="37" fillId="0" borderId="34" xfId="12" applyFont="1" applyFill="1" applyBorder="1" applyAlignment="1"/>
    <xf numFmtId="0" fontId="37" fillId="0" borderId="24" xfId="12" applyFont="1" applyFill="1" applyBorder="1" applyAlignment="1"/>
    <xf numFmtId="0" fontId="37" fillId="0" borderId="35" xfId="12" applyFont="1" applyFill="1" applyBorder="1" applyAlignment="1"/>
    <xf numFmtId="0" fontId="36" fillId="5" borderId="19" xfId="12" applyFont="1" applyFill="1" applyBorder="1" applyAlignment="1">
      <alignment vertical="center" wrapText="1"/>
    </xf>
    <xf numFmtId="0" fontId="36" fillId="5" borderId="38" xfId="12" applyFont="1" applyFill="1" applyBorder="1" applyAlignment="1">
      <alignment vertical="center" wrapText="1"/>
    </xf>
    <xf numFmtId="0" fontId="41" fillId="0" borderId="57" xfId="0" applyFont="1" applyFill="1" applyBorder="1" applyAlignment="1">
      <alignment horizontal="center" vertical="center"/>
    </xf>
    <xf numFmtId="0" fontId="41" fillId="0" borderId="67" xfId="0" applyFont="1" applyFill="1" applyBorder="1" applyAlignment="1">
      <alignment horizontal="center"/>
    </xf>
    <xf numFmtId="0" fontId="28" fillId="3" borderId="0" xfId="0" applyFont="1" applyFill="1"/>
    <xf numFmtId="0" fontId="41" fillId="0" borderId="19" xfId="0" applyFont="1" applyFill="1" applyBorder="1" applyAlignment="1">
      <alignment horizontal="center" vertical="center" textRotation="90"/>
    </xf>
    <xf numFmtId="0" fontId="41" fillId="0" borderId="19" xfId="0" applyFont="1" applyFill="1" applyBorder="1" applyAlignment="1">
      <alignment horizontal="center" vertical="center" textRotation="90" wrapText="1"/>
    </xf>
    <xf numFmtId="0" fontId="28" fillId="3" borderId="0" xfId="0" applyFont="1" applyFill="1" applyAlignment="1"/>
    <xf numFmtId="0" fontId="28" fillId="3" borderId="19" xfId="0" applyFont="1" applyFill="1" applyBorder="1" applyAlignment="1">
      <alignment horizontal="center" vertical="top" wrapText="1"/>
    </xf>
    <xf numFmtId="0" fontId="28" fillId="3" borderId="19" xfId="0" applyFont="1" applyFill="1" applyBorder="1" applyAlignment="1">
      <alignment vertical="top" wrapText="1"/>
    </xf>
    <xf numFmtId="1" fontId="42" fillId="0" borderId="19" xfId="0" applyNumberFormat="1" applyFont="1" applyBorder="1" applyAlignment="1">
      <alignment horizontal="left" vertical="top"/>
    </xf>
    <xf numFmtId="0" fontId="28" fillId="0" borderId="28" xfId="0" applyFont="1" applyFill="1" applyBorder="1" applyAlignment="1">
      <alignment horizontal="justify" vertical="top" wrapText="1"/>
    </xf>
    <xf numFmtId="0" fontId="28" fillId="0" borderId="44" xfId="0" applyFont="1" applyFill="1" applyBorder="1" applyAlignment="1">
      <alignment horizontal="justify" vertical="top" wrapText="1"/>
    </xf>
    <xf numFmtId="3" fontId="28" fillId="0" borderId="44" xfId="0" applyNumberFormat="1" applyFont="1" applyFill="1" applyBorder="1" applyAlignment="1">
      <alignment horizontal="center" vertical="top" wrapText="1"/>
    </xf>
    <xf numFmtId="3" fontId="25" fillId="0" borderId="19" xfId="0" applyNumberFormat="1" applyFont="1" applyFill="1" applyBorder="1" applyAlignment="1">
      <alignment horizontal="center" vertical="center" wrapText="1"/>
    </xf>
    <xf numFmtId="3" fontId="28" fillId="0" borderId="19" xfId="0" applyNumberFormat="1" applyFont="1" applyFill="1" applyBorder="1" applyAlignment="1">
      <alignment horizontal="center"/>
    </xf>
    <xf numFmtId="3" fontId="28" fillId="0" borderId="19" xfId="3" applyNumberFormat="1" applyFont="1" applyFill="1" applyBorder="1" applyAlignment="1">
      <alignment horizontal="center" vertical="center"/>
    </xf>
    <xf numFmtId="3" fontId="28" fillId="0" borderId="19" xfId="0" applyNumberFormat="1" applyFont="1" applyFill="1" applyBorder="1" applyAlignment="1">
      <alignment horizontal="right" vertical="center"/>
    </xf>
    <xf numFmtId="3" fontId="28" fillId="0" borderId="19" xfId="0" applyNumberFormat="1" applyFont="1" applyBorder="1" applyAlignment="1">
      <alignment horizontal="right" vertical="center"/>
    </xf>
    <xf numFmtId="3" fontId="25" fillId="0" borderId="19" xfId="0" applyNumberFormat="1" applyFont="1" applyBorder="1" applyAlignment="1">
      <alignment horizontal="center" vertical="center" wrapText="1"/>
    </xf>
    <xf numFmtId="3" fontId="28" fillId="0" borderId="19" xfId="2" applyNumberFormat="1" applyFont="1" applyFill="1" applyBorder="1" applyAlignment="1">
      <alignment horizontal="center" vertical="center" wrapText="1"/>
    </xf>
    <xf numFmtId="3" fontId="28" fillId="0" borderId="19" xfId="0" applyNumberFormat="1" applyFont="1" applyFill="1" applyBorder="1" applyAlignment="1">
      <alignment horizontal="center" vertical="center" wrapText="1"/>
    </xf>
    <xf numFmtId="3" fontId="28" fillId="0" borderId="19" xfId="8" applyNumberFormat="1" applyFont="1" applyFill="1" applyBorder="1" applyAlignment="1">
      <alignment horizontal="center" vertical="center"/>
    </xf>
    <xf numFmtId="3" fontId="28" fillId="0" borderId="19" xfId="0" applyNumberFormat="1" applyFont="1" applyFill="1" applyBorder="1" applyAlignment="1">
      <alignment horizontal="center" vertical="center"/>
    </xf>
    <xf numFmtId="3" fontId="28" fillId="0" borderId="19" xfId="0" applyNumberFormat="1" applyFont="1" applyBorder="1" applyAlignment="1">
      <alignment horizontal="center" vertical="center" wrapText="1"/>
    </xf>
    <xf numFmtId="3" fontId="28" fillId="0" borderId="19" xfId="2" applyNumberFormat="1" applyFont="1" applyFill="1" applyBorder="1" applyAlignment="1">
      <alignment horizontal="center" vertical="center"/>
    </xf>
    <xf numFmtId="3" fontId="28" fillId="0" borderId="19" xfId="8" applyNumberFormat="1" applyFont="1" applyFill="1" applyBorder="1" applyAlignment="1">
      <alignment horizontal="right" vertical="center"/>
    </xf>
    <xf numFmtId="3" fontId="28" fillId="0" borderId="19" xfId="0" applyNumberFormat="1" applyFont="1" applyBorder="1" applyAlignment="1">
      <alignment horizontal="center" vertical="center"/>
    </xf>
    <xf numFmtId="3" fontId="28" fillId="0" borderId="19" xfId="2" applyNumberFormat="1" applyFont="1" applyFill="1" applyBorder="1" applyAlignment="1">
      <alignment horizontal="right" vertical="center"/>
    </xf>
    <xf numFmtId="1" fontId="28" fillId="3" borderId="19" xfId="0" applyNumberFormat="1" applyFont="1" applyFill="1" applyBorder="1" applyAlignment="1">
      <alignment horizontal="center" vertical="top" wrapText="1"/>
    </xf>
    <xf numFmtId="0" fontId="43" fillId="0" borderId="19" xfId="0" applyFont="1" applyFill="1" applyBorder="1" applyAlignment="1">
      <alignment horizontal="justify" vertical="top" wrapText="1"/>
    </xf>
    <xf numFmtId="0" fontId="28" fillId="13" borderId="0" xfId="0" applyFont="1" applyFill="1"/>
    <xf numFmtId="0" fontId="28" fillId="0" borderId="19" xfId="0" applyFont="1" applyFill="1" applyBorder="1" applyAlignment="1">
      <alignment horizontal="justify" vertical="top" wrapText="1"/>
    </xf>
    <xf numFmtId="3" fontId="28" fillId="0" borderId="19" xfId="0" applyNumberFormat="1" applyFont="1" applyFill="1" applyBorder="1" applyAlignment="1">
      <alignment horizontal="center" vertical="top" wrapText="1"/>
    </xf>
    <xf numFmtId="3" fontId="28" fillId="3" borderId="19" xfId="2" applyNumberFormat="1" applyFont="1" applyFill="1" applyBorder="1" applyAlignment="1">
      <alignment horizontal="right" vertical="center"/>
    </xf>
    <xf numFmtId="3" fontId="43" fillId="0" borderId="19" xfId="0" applyNumberFormat="1" applyFont="1" applyFill="1" applyBorder="1" applyAlignment="1">
      <alignment horizontal="center" vertical="top" wrapText="1"/>
    </xf>
    <xf numFmtId="3" fontId="28" fillId="0" borderId="0" xfId="0" applyNumberFormat="1" applyFont="1" applyFill="1" applyAlignment="1">
      <alignment horizontal="center"/>
    </xf>
    <xf numFmtId="3" fontId="28" fillId="0" borderId="0" xfId="0" applyNumberFormat="1" applyFont="1"/>
    <xf numFmtId="3" fontId="28" fillId="0" borderId="0" xfId="2" applyNumberFormat="1" applyFont="1" applyFill="1" applyAlignment="1">
      <alignment horizontal="center" vertical="center"/>
    </xf>
    <xf numFmtId="0" fontId="42" fillId="0" borderId="19" xfId="0" applyFont="1" applyFill="1" applyBorder="1" applyAlignment="1">
      <alignment horizontal="justify" vertical="top" wrapText="1"/>
    </xf>
    <xf numFmtId="3" fontId="42" fillId="0" borderId="19" xfId="0" applyNumberFormat="1" applyFont="1" applyFill="1" applyBorder="1" applyAlignment="1">
      <alignment horizontal="center" vertical="top" wrapText="1"/>
    </xf>
    <xf numFmtId="173" fontId="28" fillId="13" borderId="0" xfId="0" applyNumberFormat="1" applyFont="1" applyFill="1"/>
    <xf numFmtId="3" fontId="43" fillId="0" borderId="44" xfId="0" applyNumberFormat="1" applyFont="1" applyFill="1" applyBorder="1" applyAlignment="1">
      <alignment horizontal="center" vertical="top" wrapText="1"/>
    </xf>
    <xf numFmtId="3" fontId="28" fillId="0" borderId="44" xfId="0" applyNumberFormat="1" applyFont="1" applyFill="1" applyBorder="1" applyAlignment="1">
      <alignment horizontal="center" vertical="center" wrapText="1"/>
    </xf>
    <xf numFmtId="3" fontId="42" fillId="0" borderId="16" xfId="2" applyNumberFormat="1" applyFont="1" applyFill="1" applyBorder="1" applyAlignment="1">
      <alignment horizontal="center" vertical="center"/>
    </xf>
    <xf numFmtId="3" fontId="28" fillId="0" borderId="44" xfId="0" applyNumberFormat="1" applyFont="1" applyBorder="1" applyAlignment="1">
      <alignment horizontal="right" vertical="center"/>
    </xf>
    <xf numFmtId="3" fontId="28" fillId="0" borderId="44" xfId="0" applyNumberFormat="1" applyFont="1" applyBorder="1" applyAlignment="1">
      <alignment horizontal="center" vertical="center" wrapText="1"/>
    </xf>
    <xf numFmtId="3" fontId="42" fillId="0" borderId="8" xfId="0" applyNumberFormat="1" applyFont="1" applyBorder="1" applyAlignment="1">
      <alignment horizontal="center" vertical="center"/>
    </xf>
    <xf numFmtId="173" fontId="28" fillId="3" borderId="0" xfId="0" applyNumberFormat="1" applyFont="1" applyFill="1"/>
    <xf numFmtId="0" fontId="43" fillId="0" borderId="19" xfId="0" applyFont="1" applyFill="1" applyBorder="1" applyAlignment="1">
      <alignment horizontal="justify" vertical="top"/>
    </xf>
    <xf numFmtId="3" fontId="43" fillId="0" borderId="44" xfId="0" applyNumberFormat="1" applyFont="1" applyFill="1" applyBorder="1" applyAlignment="1">
      <alignment horizontal="center" vertical="top"/>
    </xf>
    <xf numFmtId="3" fontId="42" fillId="0" borderId="8" xfId="0" applyNumberFormat="1" applyFont="1" applyFill="1" applyBorder="1" applyAlignment="1">
      <alignment horizontal="center" vertical="center"/>
    </xf>
    <xf numFmtId="3" fontId="28" fillId="3" borderId="19" xfId="8" applyNumberFormat="1" applyFont="1" applyFill="1" applyBorder="1" applyAlignment="1">
      <alignment horizontal="right" vertical="center"/>
    </xf>
    <xf numFmtId="3" fontId="42" fillId="0" borderId="5" xfId="0" applyNumberFormat="1" applyFont="1" applyFill="1" applyBorder="1" applyAlignment="1">
      <alignment horizontal="center" vertical="center"/>
    </xf>
    <xf numFmtId="3" fontId="28" fillId="0" borderId="18" xfId="8" applyNumberFormat="1" applyFont="1" applyFill="1" applyBorder="1" applyAlignment="1">
      <alignment horizontal="right" vertical="center"/>
    </xf>
    <xf numFmtId="3" fontId="28" fillId="3" borderId="19" xfId="2" applyNumberFormat="1" applyFont="1" applyFill="1" applyBorder="1" applyAlignment="1">
      <alignment horizontal="center" vertical="center" wrapText="1"/>
    </xf>
    <xf numFmtId="44" fontId="28" fillId="14" borderId="0" xfId="2" applyFont="1" applyFill="1" applyAlignment="1">
      <alignment horizontal="center" vertical="center"/>
    </xf>
    <xf numFmtId="0" fontId="28" fillId="12" borderId="0" xfId="0" applyFont="1" applyFill="1" applyAlignment="1">
      <alignment horizontal="center" vertical="center"/>
    </xf>
    <xf numFmtId="44" fontId="28" fillId="12" borderId="0" xfId="2" applyFont="1" applyFill="1" applyAlignment="1">
      <alignment horizontal="center" vertical="center"/>
    </xf>
    <xf numFmtId="3" fontId="43" fillId="0" borderId="18" xfId="0" applyNumberFormat="1" applyFont="1" applyFill="1" applyBorder="1" applyAlignment="1">
      <alignment horizontal="center" vertical="top" wrapText="1"/>
    </xf>
    <xf numFmtId="3" fontId="28" fillId="0" borderId="0" xfId="0" applyNumberFormat="1" applyFont="1" applyAlignment="1">
      <alignment horizontal="right" vertical="center"/>
    </xf>
    <xf numFmtId="44" fontId="28" fillId="12" borderId="19" xfId="2" applyFont="1" applyFill="1" applyBorder="1" applyAlignment="1">
      <alignment horizontal="center" vertical="center"/>
    </xf>
    <xf numFmtId="0" fontId="28" fillId="12" borderId="19" xfId="0" applyFont="1" applyFill="1" applyBorder="1" applyAlignment="1">
      <alignment horizontal="center" vertical="center"/>
    </xf>
    <xf numFmtId="0" fontId="28" fillId="12" borderId="0" xfId="0" applyFont="1" applyFill="1" applyAlignment="1">
      <alignment vertical="center"/>
    </xf>
    <xf numFmtId="3" fontId="42" fillId="3" borderId="8" xfId="0" applyNumberFormat="1" applyFont="1" applyFill="1" applyBorder="1" applyAlignment="1">
      <alignment horizontal="center" vertical="center"/>
    </xf>
    <xf numFmtId="3" fontId="28" fillId="3" borderId="19" xfId="0" applyNumberFormat="1" applyFont="1" applyFill="1" applyBorder="1" applyAlignment="1">
      <alignment horizontal="center" vertical="center" wrapText="1"/>
    </xf>
    <xf numFmtId="178" fontId="42" fillId="12" borderId="8" xfId="0" applyNumberFormat="1" applyFont="1" applyFill="1" applyBorder="1" applyAlignment="1">
      <alignment horizontal="center" vertical="center"/>
    </xf>
    <xf numFmtId="3" fontId="42" fillId="0" borderId="8" xfId="2" applyNumberFormat="1" applyFont="1" applyFill="1" applyBorder="1" applyAlignment="1">
      <alignment horizontal="center" vertical="center"/>
    </xf>
    <xf numFmtId="3" fontId="28" fillId="0" borderId="0" xfId="0" applyNumberFormat="1" applyFont="1" applyFill="1" applyAlignment="1">
      <alignment horizontal="center" vertical="center"/>
    </xf>
    <xf numFmtId="3" fontId="28" fillId="0" borderId="0" xfId="0" applyNumberFormat="1" applyFont="1" applyAlignment="1">
      <alignment horizontal="center" vertical="center"/>
    </xf>
    <xf numFmtId="44" fontId="28" fillId="12" borderId="0" xfId="2" applyFont="1" applyFill="1"/>
    <xf numFmtId="0" fontId="28" fillId="12" borderId="0" xfId="0" applyFont="1" applyFill="1"/>
    <xf numFmtId="44" fontId="28" fillId="12" borderId="19" xfId="2" applyFont="1" applyFill="1" applyBorder="1" applyAlignment="1">
      <alignment horizontal="center" vertical="center" wrapText="1"/>
    </xf>
    <xf numFmtId="3" fontId="42" fillId="0" borderId="8" xfId="0" applyNumberFormat="1" applyFont="1" applyBorder="1" applyAlignment="1">
      <alignment horizontal="right" vertical="center"/>
    </xf>
    <xf numFmtId="3" fontId="42" fillId="0" borderId="15" xfId="0" applyNumberFormat="1" applyFont="1" applyFill="1" applyBorder="1" applyAlignment="1">
      <alignment horizontal="center" vertical="center"/>
    </xf>
    <xf numFmtId="3" fontId="42" fillId="0" borderId="15" xfId="0" applyNumberFormat="1" applyFont="1" applyBorder="1" applyAlignment="1">
      <alignment horizontal="center" vertical="center"/>
    </xf>
    <xf numFmtId="3" fontId="42" fillId="0" borderId="19" xfId="0" applyNumberFormat="1" applyFont="1" applyFill="1" applyBorder="1" applyAlignment="1">
      <alignment horizontal="center" vertical="center"/>
    </xf>
    <xf numFmtId="3" fontId="42" fillId="0" borderId="19" xfId="0" applyNumberFormat="1" applyFont="1" applyBorder="1" applyAlignment="1">
      <alignment horizontal="center" vertical="center"/>
    </xf>
    <xf numFmtId="3" fontId="44" fillId="0" borderId="19" xfId="0" applyNumberFormat="1" applyFont="1" applyFill="1" applyBorder="1" applyAlignment="1">
      <alignment horizontal="center" vertical="center"/>
    </xf>
    <xf numFmtId="3" fontId="44" fillId="0" borderId="19" xfId="0" applyNumberFormat="1" applyFont="1" applyBorder="1" applyAlignment="1">
      <alignment horizontal="center" vertical="center"/>
    </xf>
    <xf numFmtId="3" fontId="28" fillId="0" borderId="19" xfId="2" applyNumberFormat="1" applyFont="1" applyFill="1" applyBorder="1" applyAlignment="1">
      <alignment horizontal="center" vertical="top" wrapText="1"/>
    </xf>
    <xf numFmtId="3" fontId="28" fillId="0" borderId="44" xfId="0" applyNumberFormat="1" applyFont="1" applyBorder="1" applyAlignment="1">
      <alignment horizontal="center" vertical="top" wrapText="1"/>
    </xf>
    <xf numFmtId="3" fontId="28" fillId="0" borderId="44" xfId="8" applyNumberFormat="1" applyFont="1" applyFill="1" applyBorder="1" applyAlignment="1">
      <alignment horizontal="center" vertical="center"/>
    </xf>
    <xf numFmtId="3" fontId="28" fillId="0" borderId="44" xfId="8" applyNumberFormat="1" applyFont="1" applyFill="1" applyBorder="1" applyAlignment="1">
      <alignment horizontal="right" vertical="center"/>
    </xf>
    <xf numFmtId="3" fontId="28" fillId="0" borderId="44" xfId="0" applyNumberFormat="1" applyFont="1" applyFill="1" applyBorder="1" applyAlignment="1">
      <alignment horizontal="center"/>
    </xf>
    <xf numFmtId="3" fontId="28" fillId="0" borderId="44" xfId="0" applyNumberFormat="1" applyFont="1" applyBorder="1"/>
    <xf numFmtId="3" fontId="28" fillId="0" borderId="19" xfId="0" applyNumberFormat="1" applyFont="1" applyBorder="1"/>
    <xf numFmtId="3" fontId="28" fillId="0" borderId="19" xfId="8" applyNumberFormat="1" applyFont="1" applyFill="1" applyBorder="1" applyAlignment="1">
      <alignment vertical="center"/>
    </xf>
    <xf numFmtId="3" fontId="28" fillId="0" borderId="44" xfId="8" applyNumberFormat="1" applyFont="1" applyFill="1" applyBorder="1" applyAlignment="1">
      <alignment horizontal="center"/>
    </xf>
    <xf numFmtId="3" fontId="28" fillId="0" borderId="19" xfId="8" applyNumberFormat="1" applyFont="1" applyFill="1" applyBorder="1" applyAlignment="1">
      <alignment horizontal="center"/>
    </xf>
    <xf numFmtId="3" fontId="28" fillId="0" borderId="44" xfId="8" applyNumberFormat="1" applyFont="1" applyFill="1" applyBorder="1"/>
    <xf numFmtId="3" fontId="28" fillId="0" borderId="19" xfId="8" applyNumberFormat="1" applyFont="1" applyFill="1" applyBorder="1"/>
    <xf numFmtId="3" fontId="28" fillId="0" borderId="19" xfId="2" applyNumberFormat="1" applyFont="1" applyFill="1" applyBorder="1" applyAlignment="1">
      <alignment horizontal="center"/>
    </xf>
    <xf numFmtId="3" fontId="28" fillId="3" borderId="19" xfId="2" applyNumberFormat="1" applyFont="1" applyFill="1" applyBorder="1"/>
    <xf numFmtId="3" fontId="28" fillId="0" borderId="19" xfId="2" applyNumberFormat="1" applyFont="1" applyFill="1" applyBorder="1"/>
    <xf numFmtId="3" fontId="28" fillId="3" borderId="19" xfId="2" applyNumberFormat="1" applyFont="1" applyFill="1" applyBorder="1" applyAlignment="1">
      <alignment horizontal="center" vertical="center"/>
    </xf>
    <xf numFmtId="3" fontId="43" fillId="0" borderId="19" xfId="0" applyNumberFormat="1" applyFont="1" applyFill="1" applyBorder="1" applyAlignment="1">
      <alignment horizontal="center" vertical="top"/>
    </xf>
    <xf numFmtId="3" fontId="42" fillId="3" borderId="8" xfId="2" applyNumberFormat="1" applyFont="1" applyFill="1" applyBorder="1" applyAlignment="1">
      <alignment horizontal="center" vertical="center"/>
    </xf>
    <xf numFmtId="3" fontId="28" fillId="3" borderId="19" xfId="0" applyNumberFormat="1" applyFont="1" applyFill="1" applyBorder="1"/>
    <xf numFmtId="3" fontId="28" fillId="3" borderId="0" xfId="2" applyNumberFormat="1" applyFont="1" applyFill="1" applyAlignment="1">
      <alignment horizontal="center" vertical="center"/>
    </xf>
    <xf numFmtId="3" fontId="42" fillId="0" borderId="71" xfId="10" applyNumberFormat="1" applyFont="1" applyFill="1" applyBorder="1" applyAlignment="1">
      <alignment horizontal="center" vertical="center"/>
    </xf>
    <xf numFmtId="3" fontId="42" fillId="3" borderId="71" xfId="10" applyNumberFormat="1" applyFont="1" applyFill="1" applyBorder="1" applyAlignment="1">
      <alignment horizontal="center" vertical="center"/>
    </xf>
    <xf numFmtId="41" fontId="28" fillId="0" borderId="19" xfId="0" applyNumberFormat="1" applyFont="1" applyFill="1" applyBorder="1" applyAlignment="1">
      <alignment horizontal="center"/>
    </xf>
    <xf numFmtId="3" fontId="28" fillId="0" borderId="27" xfId="0" applyNumberFormat="1" applyFont="1" applyFill="1" applyBorder="1" applyAlignment="1">
      <alignment horizontal="center"/>
    </xf>
    <xf numFmtId="0" fontId="28" fillId="0" borderId="19" xfId="0" applyFont="1" applyFill="1" applyBorder="1" applyAlignment="1">
      <alignment horizontal="center" vertical="center" wrapText="1"/>
    </xf>
    <xf numFmtId="0" fontId="28" fillId="3" borderId="0" xfId="0" applyFont="1" applyFill="1" applyAlignment="1">
      <alignment horizontal="center" vertical="center"/>
    </xf>
    <xf numFmtId="0" fontId="28" fillId="3" borderId="0" xfId="0" applyFont="1" applyFill="1" applyAlignment="1">
      <alignment horizontal="justify" vertical="top"/>
    </xf>
    <xf numFmtId="3" fontId="28" fillId="3" borderId="0" xfId="0" applyNumberFormat="1" applyFont="1" applyFill="1"/>
    <xf numFmtId="44" fontId="28" fillId="3" borderId="0" xfId="2" applyFont="1" applyFill="1"/>
    <xf numFmtId="177" fontId="28" fillId="3" borderId="0" xfId="0" applyNumberFormat="1" applyFont="1" applyFill="1"/>
    <xf numFmtId="49" fontId="4" fillId="0" borderId="19" xfId="0" applyNumberFormat="1" applyFont="1" applyBorder="1" applyAlignment="1">
      <alignment horizontal="center" vertical="center" textRotation="90" wrapText="1"/>
    </xf>
    <xf numFmtId="0" fontId="5" fillId="0" borderId="19" xfId="0" applyFont="1" applyBorder="1"/>
    <xf numFmtId="0" fontId="7" fillId="0" borderId="19" xfId="0" applyFont="1" applyBorder="1" applyAlignment="1">
      <alignment horizontal="center" vertical="center" textRotation="90" wrapText="1"/>
    </xf>
    <xf numFmtId="0" fontId="6" fillId="0" borderId="19" xfId="0" applyFont="1" applyBorder="1" applyAlignment="1">
      <alignment horizontal="center" vertical="center" wrapText="1"/>
    </xf>
    <xf numFmtId="0" fontId="4" fillId="0" borderId="19" xfId="0" applyFont="1" applyBorder="1" applyAlignment="1">
      <alignment horizontal="center" vertical="center" textRotation="90" wrapText="1"/>
    </xf>
    <xf numFmtId="0" fontId="4" fillId="0" borderId="0" xfId="0" applyFont="1" applyAlignment="1">
      <alignment horizontal="left" vertical="center" wrapText="1"/>
    </xf>
    <xf numFmtId="0" fontId="0" fillId="0" borderId="0" xfId="0" applyFont="1" applyAlignment="1"/>
    <xf numFmtId="0" fontId="4" fillId="0" borderId="19" xfId="0" applyFont="1" applyBorder="1" applyAlignment="1">
      <alignment horizontal="left" vertical="center" wrapText="1"/>
    </xf>
    <xf numFmtId="49" fontId="4" fillId="0" borderId="19" xfId="0" applyNumberFormat="1" applyFont="1" applyBorder="1" applyAlignment="1">
      <alignment horizontal="center" vertical="center" wrapText="1"/>
    </xf>
    <xf numFmtId="0" fontId="4" fillId="0" borderId="1" xfId="0" applyFont="1" applyBorder="1" applyAlignment="1">
      <alignment horizontal="center"/>
    </xf>
    <xf numFmtId="0" fontId="5" fillId="0" borderId="2" xfId="0" applyFont="1" applyBorder="1"/>
    <xf numFmtId="0" fontId="5" fillId="0" borderId="3" xfId="0" applyFont="1" applyBorder="1"/>
    <xf numFmtId="0" fontId="4" fillId="2" borderId="19" xfId="0" applyFont="1" applyFill="1" applyBorder="1" applyAlignment="1">
      <alignment horizontal="center" vertical="center" textRotation="90" wrapText="1"/>
    </xf>
    <xf numFmtId="0" fontId="4" fillId="0" borderId="18" xfId="4" applyFont="1" applyFill="1" applyAlignment="1">
      <alignment horizontal="left" vertical="center" wrapText="1"/>
    </xf>
    <xf numFmtId="0" fontId="4" fillId="0" borderId="43" xfId="4" applyFont="1" applyFill="1" applyBorder="1" applyAlignment="1">
      <alignment horizontal="left" vertical="center" wrapText="1"/>
    </xf>
    <xf numFmtId="49" fontId="4" fillId="0" borderId="34" xfId="4" applyNumberFormat="1" applyFont="1" applyFill="1" applyBorder="1" applyAlignment="1">
      <alignment horizontal="center" vertical="center" wrapText="1"/>
    </xf>
    <xf numFmtId="49" fontId="4" fillId="0" borderId="24" xfId="4" applyNumberFormat="1" applyFont="1" applyFill="1" applyBorder="1" applyAlignment="1">
      <alignment horizontal="center" vertical="center" wrapText="1"/>
    </xf>
    <xf numFmtId="49" fontId="4" fillId="0" borderId="35" xfId="4" applyNumberFormat="1" applyFont="1" applyFill="1" applyBorder="1" applyAlignment="1">
      <alignment horizontal="center" vertical="center" wrapText="1"/>
    </xf>
    <xf numFmtId="0" fontId="4" fillId="5" borderId="29" xfId="4" applyFont="1" applyFill="1" applyBorder="1" applyAlignment="1">
      <alignment horizontal="center" vertical="center" textRotation="90" wrapText="1"/>
    </xf>
    <xf numFmtId="0" fontId="4" fillId="5" borderId="44" xfId="4" applyFont="1" applyFill="1" applyBorder="1" applyAlignment="1">
      <alignment horizontal="center" vertical="center" textRotation="90" wrapText="1"/>
    </xf>
    <xf numFmtId="0" fontId="4" fillId="5" borderId="45" xfId="4" applyFont="1" applyFill="1" applyBorder="1" applyAlignment="1">
      <alignment horizontal="center" vertical="center" textRotation="90" wrapText="1"/>
    </xf>
    <xf numFmtId="0" fontId="4" fillId="0" borderId="29"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4" fillId="0" borderId="40" xfId="4" applyFont="1" applyFill="1" applyBorder="1" applyAlignment="1">
      <alignment horizontal="center" vertical="center" wrapText="1"/>
    </xf>
    <xf numFmtId="0" fontId="4" fillId="0" borderId="41" xfId="4" applyFont="1" applyFill="1" applyBorder="1" applyAlignment="1">
      <alignment horizontal="center" vertical="center" wrapText="1"/>
    </xf>
    <xf numFmtId="0" fontId="13" fillId="5" borderId="29" xfId="12" applyFont="1" applyFill="1" applyBorder="1" applyAlignment="1">
      <alignment horizontal="center" vertical="center" wrapText="1"/>
    </xf>
    <xf numFmtId="0" fontId="13" fillId="5" borderId="30" xfId="12" applyFont="1" applyFill="1" applyBorder="1" applyAlignment="1">
      <alignment horizontal="center" vertical="center" wrapText="1"/>
    </xf>
    <xf numFmtId="49" fontId="13" fillId="3" borderId="31" xfId="12" applyNumberFormat="1" applyFont="1" applyFill="1" applyBorder="1" applyAlignment="1">
      <alignment horizontal="center" vertical="center" textRotation="90" wrapText="1"/>
    </xf>
    <xf numFmtId="49" fontId="13" fillId="3" borderId="42" xfId="12" applyNumberFormat="1" applyFont="1" applyFill="1" applyBorder="1" applyAlignment="1">
      <alignment horizontal="center" vertical="center" textRotation="90" wrapText="1"/>
    </xf>
    <xf numFmtId="49" fontId="4" fillId="0" borderId="19" xfId="4" applyNumberFormat="1" applyFont="1" applyFill="1" applyBorder="1" applyAlignment="1">
      <alignment horizontal="center" vertical="center" textRotation="90" wrapText="1"/>
    </xf>
    <xf numFmtId="49" fontId="4" fillId="0" borderId="21" xfId="4" applyNumberFormat="1" applyFont="1" applyFill="1" applyBorder="1" applyAlignment="1">
      <alignment horizontal="center" vertical="center" textRotation="90" wrapText="1"/>
    </xf>
    <xf numFmtId="49" fontId="4" fillId="0" borderId="28" xfId="4" applyNumberFormat="1" applyFont="1" applyFill="1" applyBorder="1" applyAlignment="1">
      <alignment horizontal="center" vertical="center" textRotation="90" wrapText="1"/>
    </xf>
    <xf numFmtId="49" fontId="4" fillId="0" borderId="39" xfId="4" applyNumberFormat="1" applyFont="1" applyFill="1" applyBorder="1" applyAlignment="1">
      <alignment horizontal="center" vertical="center" textRotation="90" wrapText="1"/>
    </xf>
    <xf numFmtId="49" fontId="13" fillId="3" borderId="19" xfId="12" applyNumberFormat="1" applyFont="1" applyFill="1" applyBorder="1" applyAlignment="1">
      <alignment horizontal="center" vertical="center" textRotation="90" wrapText="1"/>
    </xf>
    <xf numFmtId="49" fontId="13" fillId="3" borderId="28" xfId="12" applyNumberFormat="1" applyFont="1" applyFill="1" applyBorder="1" applyAlignment="1">
      <alignment horizontal="center" vertical="center" textRotation="90" wrapText="1"/>
    </xf>
    <xf numFmtId="0" fontId="4" fillId="0" borderId="34" xfId="4" applyFont="1" applyFill="1" applyBorder="1" applyAlignment="1">
      <alignment horizontal="center"/>
    </xf>
    <xf numFmtId="0" fontId="4" fillId="0" borderId="24" xfId="4" applyFont="1" applyFill="1" applyBorder="1" applyAlignment="1">
      <alignment horizontal="center"/>
    </xf>
    <xf numFmtId="0" fontId="4" fillId="0" borderId="35" xfId="4" applyFont="1" applyFill="1" applyBorder="1" applyAlignment="1">
      <alignment horizontal="center"/>
    </xf>
    <xf numFmtId="49" fontId="13" fillId="3" borderId="19" xfId="12" applyNumberFormat="1" applyFont="1" applyFill="1" applyBorder="1" applyAlignment="1">
      <alignment horizontal="center" vertical="center" wrapText="1"/>
    </xf>
    <xf numFmtId="49" fontId="4" fillId="0" borderId="36" xfId="4" applyNumberFormat="1" applyFont="1" applyFill="1" applyBorder="1" applyAlignment="1">
      <alignment horizontal="center" vertical="center" textRotation="90" wrapText="1"/>
    </xf>
    <xf numFmtId="49" fontId="4" fillId="0" borderId="37" xfId="4" applyNumberFormat="1" applyFont="1" applyFill="1" applyBorder="1" applyAlignment="1">
      <alignment horizontal="center" vertical="center" textRotation="90" wrapText="1"/>
    </xf>
    <xf numFmtId="0" fontId="12" fillId="0" borderId="29" xfId="4" applyFont="1" applyFill="1" applyBorder="1" applyAlignment="1">
      <alignment horizontal="center" vertical="center" textRotation="90" wrapText="1"/>
    </xf>
    <xf numFmtId="0" fontId="12" fillId="0" borderId="21" xfId="4" applyFont="1" applyFill="1" applyBorder="1" applyAlignment="1">
      <alignment horizontal="center" vertical="center" textRotation="90" wrapText="1"/>
    </xf>
    <xf numFmtId="49" fontId="4" fillId="0" borderId="29" xfId="4" applyNumberFormat="1" applyFont="1" applyFill="1" applyBorder="1" applyAlignment="1">
      <alignment horizontal="center" vertical="center" textRotation="90" wrapText="1"/>
    </xf>
    <xf numFmtId="0" fontId="12" fillId="0" borderId="38" xfId="4" applyFont="1" applyFill="1" applyBorder="1" applyAlignment="1">
      <alignment horizontal="center" vertical="center" textRotation="90" wrapText="1"/>
    </xf>
    <xf numFmtId="0" fontId="12" fillId="0" borderId="39" xfId="4" applyFont="1" applyFill="1" applyBorder="1" applyAlignment="1">
      <alignment horizontal="center" vertical="center" textRotation="90" wrapText="1"/>
    </xf>
    <xf numFmtId="0" fontId="4" fillId="0" borderId="29" xfId="4" applyFont="1" applyFill="1" applyBorder="1" applyAlignment="1">
      <alignment horizontal="center" vertical="center" textRotation="90" wrapText="1"/>
    </xf>
    <xf numFmtId="0" fontId="4" fillId="0" borderId="21" xfId="4" applyFont="1" applyFill="1" applyBorder="1" applyAlignment="1">
      <alignment horizontal="center" vertical="center" textRotation="90" wrapText="1"/>
    </xf>
    <xf numFmtId="0" fontId="4" fillId="0" borderId="30" xfId="4" applyFont="1" applyFill="1" applyBorder="1" applyAlignment="1">
      <alignment horizontal="center" vertical="center" textRotation="90" wrapText="1"/>
    </xf>
    <xf numFmtId="0" fontId="4" fillId="0" borderId="32" xfId="4" applyFont="1" applyFill="1" applyBorder="1" applyAlignment="1">
      <alignment horizontal="center" vertical="center" textRotation="90" wrapText="1"/>
    </xf>
    <xf numFmtId="49" fontId="4" fillId="0" borderId="19" xfId="4" applyNumberFormat="1" applyFont="1" applyFill="1" applyBorder="1" applyAlignment="1">
      <alignment horizontal="center" vertical="center" wrapText="1"/>
    </xf>
    <xf numFmtId="0" fontId="4" fillId="0" borderId="31" xfId="4" applyFont="1" applyFill="1" applyBorder="1" applyAlignment="1">
      <alignment horizontal="center" vertical="center" textRotation="90" wrapText="1"/>
    </xf>
    <xf numFmtId="49" fontId="13" fillId="5" borderId="28" xfId="12" applyNumberFormat="1" applyFont="1" applyFill="1" applyBorder="1" applyAlignment="1">
      <alignment horizontal="center" vertical="center" textRotation="90" wrapText="1"/>
    </xf>
    <xf numFmtId="49" fontId="13" fillId="5" borderId="33" xfId="12" applyNumberFormat="1" applyFont="1" applyFill="1" applyBorder="1" applyAlignment="1">
      <alignment horizontal="center" vertical="center" textRotation="90" wrapText="1"/>
    </xf>
    <xf numFmtId="0" fontId="4" fillId="0" borderId="18" xfId="12" applyFont="1" applyFill="1" applyAlignment="1">
      <alignment horizontal="left" vertical="center" wrapText="1"/>
    </xf>
    <xf numFmtId="0" fontId="4" fillId="0" borderId="18" xfId="12" applyFont="1" applyFill="1" applyBorder="1" applyAlignment="1">
      <alignment horizontal="left" vertical="center" wrapText="1"/>
    </xf>
    <xf numFmtId="49" fontId="4" fillId="0" borderId="19" xfId="12" applyNumberFormat="1" applyFont="1" applyFill="1" applyBorder="1" applyAlignment="1">
      <alignment horizontal="center" vertical="center" wrapText="1"/>
    </xf>
    <xf numFmtId="49" fontId="4" fillId="0" borderId="19" xfId="12" applyNumberFormat="1" applyFont="1" applyFill="1" applyBorder="1" applyAlignment="1">
      <alignment horizontal="center" vertical="center" textRotation="90" wrapText="1"/>
    </xf>
    <xf numFmtId="49" fontId="4" fillId="0" borderId="21" xfId="12" applyNumberFormat="1" applyFont="1" applyFill="1" applyBorder="1" applyAlignment="1">
      <alignment horizontal="center" vertical="center" textRotation="90" wrapText="1"/>
    </xf>
    <xf numFmtId="0" fontId="6" fillId="0" borderId="29" xfId="12" applyFont="1" applyFill="1" applyBorder="1" applyAlignment="1">
      <alignment horizontal="center" vertical="center" wrapText="1"/>
    </xf>
    <xf numFmtId="0" fontId="4" fillId="0" borderId="19" xfId="12" applyFont="1" applyFill="1" applyBorder="1" applyAlignment="1">
      <alignment horizontal="center" vertical="center" textRotation="90" wrapText="1"/>
    </xf>
    <xf numFmtId="0" fontId="4" fillId="0" borderId="21" xfId="12" applyFont="1" applyFill="1" applyBorder="1" applyAlignment="1">
      <alignment horizontal="center" vertical="center" textRotation="90" wrapText="1"/>
    </xf>
    <xf numFmtId="0" fontId="12" fillId="0" borderId="19" xfId="12" applyFont="1" applyFill="1" applyBorder="1" applyAlignment="1">
      <alignment horizontal="center" vertical="center" textRotation="90" wrapText="1"/>
    </xf>
    <xf numFmtId="0" fontId="12" fillId="0" borderId="21" xfId="12" applyFont="1" applyFill="1" applyBorder="1" applyAlignment="1">
      <alignment horizontal="center" vertical="center" textRotation="90" wrapText="1"/>
    </xf>
    <xf numFmtId="49" fontId="4" fillId="0" borderId="55" xfId="12" applyNumberFormat="1" applyFont="1" applyFill="1" applyBorder="1" applyAlignment="1">
      <alignment horizontal="center" vertical="center" wrapText="1"/>
    </xf>
    <xf numFmtId="49" fontId="4" fillId="0" borderId="40" xfId="12" applyNumberFormat="1" applyFont="1" applyFill="1" applyBorder="1" applyAlignment="1">
      <alignment horizontal="center" vertical="center" wrapText="1"/>
    </xf>
    <xf numFmtId="49" fontId="4" fillId="0" borderId="56" xfId="12" applyNumberFormat="1" applyFont="1" applyFill="1" applyBorder="1" applyAlignment="1">
      <alignment horizontal="center" vertical="center" wrapText="1"/>
    </xf>
    <xf numFmtId="0" fontId="19" fillId="3" borderId="19" xfId="12" applyFont="1" applyFill="1" applyBorder="1" applyAlignment="1">
      <alignment horizontal="center" vertical="center" textRotation="90" wrapText="1"/>
    </xf>
    <xf numFmtId="0" fontId="19" fillId="3" borderId="21" xfId="12" applyFont="1" applyFill="1" applyBorder="1" applyAlignment="1">
      <alignment horizontal="center" vertical="center" textRotation="90" wrapText="1"/>
    </xf>
    <xf numFmtId="0" fontId="4" fillId="3" borderId="23" xfId="12" applyFont="1" applyFill="1" applyBorder="1" applyAlignment="1">
      <alignment horizontal="center" vertical="center" wrapText="1"/>
    </xf>
    <xf numFmtId="0" fontId="4" fillId="3" borderId="40" xfId="12" applyFont="1" applyFill="1" applyBorder="1" applyAlignment="1">
      <alignment horizontal="center" vertical="center" wrapText="1"/>
    </xf>
    <xf numFmtId="0" fontId="4" fillId="3" borderId="56" xfId="12" applyFont="1" applyFill="1" applyBorder="1" applyAlignment="1">
      <alignment horizontal="center" vertical="center" wrapText="1"/>
    </xf>
    <xf numFmtId="0" fontId="19" fillId="3" borderId="31" xfId="12" applyFont="1" applyFill="1" applyBorder="1" applyAlignment="1">
      <alignment horizontal="center" vertical="center" textRotation="90" wrapText="1"/>
    </xf>
    <xf numFmtId="0" fontId="19" fillId="3" borderId="32" xfId="12" applyFont="1" applyFill="1" applyBorder="1" applyAlignment="1">
      <alignment horizontal="center" vertical="center" textRotation="90" wrapText="1"/>
    </xf>
    <xf numFmtId="0" fontId="4" fillId="5" borderId="29" xfId="12" applyFont="1" applyFill="1" applyBorder="1" applyAlignment="1">
      <alignment horizontal="center" vertical="center" textRotation="90" wrapText="1"/>
    </xf>
    <xf numFmtId="0" fontId="4" fillId="5" borderId="19" xfId="12" applyFont="1" applyFill="1" applyBorder="1" applyAlignment="1">
      <alignment horizontal="center" vertical="center" textRotation="90" wrapText="1"/>
    </xf>
    <xf numFmtId="0" fontId="4" fillId="5" borderId="21" xfId="12" applyFont="1" applyFill="1" applyBorder="1" applyAlignment="1">
      <alignment horizontal="center" vertical="center" textRotation="90" wrapText="1"/>
    </xf>
    <xf numFmtId="2" fontId="20" fillId="3" borderId="18" xfId="8" applyNumberFormat="1" applyFont="1" applyFill="1" applyBorder="1" applyAlignment="1">
      <alignment horizontal="justify" vertical="center" wrapText="1"/>
    </xf>
    <xf numFmtId="2" fontId="22" fillId="3" borderId="18" xfId="8" applyNumberFormat="1" applyFont="1" applyFill="1" applyBorder="1" applyAlignment="1">
      <alignment horizontal="justify" vertical="center" wrapText="1"/>
    </xf>
    <xf numFmtId="0" fontId="3" fillId="3" borderId="18" xfId="12" applyFill="1" applyAlignment="1">
      <alignment horizontal="left" wrapText="1"/>
    </xf>
    <xf numFmtId="0" fontId="4" fillId="0" borderId="34" xfId="12" applyFont="1" applyFill="1" applyBorder="1" applyAlignment="1">
      <alignment horizontal="center"/>
    </xf>
    <xf numFmtId="0" fontId="4" fillId="0" borderId="43" xfId="12" applyFont="1" applyFill="1" applyBorder="1" applyAlignment="1">
      <alignment horizontal="center"/>
    </xf>
    <xf numFmtId="0" fontId="4" fillId="0" borderId="54" xfId="12" applyFont="1" applyFill="1" applyBorder="1" applyAlignment="1">
      <alignment horizontal="center"/>
    </xf>
    <xf numFmtId="49" fontId="4" fillId="0" borderId="22" xfId="12" applyNumberFormat="1" applyFont="1" applyFill="1" applyBorder="1" applyAlignment="1">
      <alignment horizontal="center" vertical="center" textRotation="90" wrapText="1"/>
    </xf>
    <xf numFmtId="49" fontId="4" fillId="0" borderId="37" xfId="12" applyNumberFormat="1" applyFont="1" applyFill="1" applyBorder="1" applyAlignment="1">
      <alignment horizontal="center" vertical="center" textRotation="90" wrapText="1"/>
    </xf>
    <xf numFmtId="49" fontId="19" fillId="3" borderId="19" xfId="4" applyNumberFormat="1" applyFont="1" applyFill="1" applyBorder="1" applyAlignment="1">
      <alignment horizontal="center" vertical="center" textRotation="90" wrapText="1"/>
    </xf>
    <xf numFmtId="49" fontId="19" fillId="3" borderId="19" xfId="4" applyNumberFormat="1" applyFont="1" applyFill="1" applyBorder="1" applyAlignment="1">
      <alignment horizontal="center" vertical="center" wrapText="1"/>
    </xf>
    <xf numFmtId="0" fontId="6" fillId="0" borderId="19" xfId="12" applyFont="1" applyFill="1" applyBorder="1" applyAlignment="1">
      <alignment horizontal="center" vertical="center" wrapText="1"/>
    </xf>
    <xf numFmtId="0" fontId="4" fillId="0" borderId="19" xfId="12" applyFont="1" applyFill="1" applyBorder="1" applyAlignment="1">
      <alignment horizontal="center"/>
    </xf>
    <xf numFmtId="0" fontId="4" fillId="0" borderId="19" xfId="12" applyFont="1" applyFill="1" applyBorder="1" applyAlignment="1">
      <alignment horizontal="left" vertical="center" wrapText="1"/>
    </xf>
    <xf numFmtId="0" fontId="4" fillId="7" borderId="19" xfId="12" applyFont="1" applyFill="1" applyBorder="1" applyAlignment="1">
      <alignment horizontal="left" vertical="center" wrapText="1"/>
    </xf>
    <xf numFmtId="0" fontId="4" fillId="0" borderId="24" xfId="12" applyFont="1" applyFill="1" applyBorder="1" applyAlignment="1">
      <alignment horizontal="center"/>
    </xf>
    <xf numFmtId="0" fontId="4" fillId="0" borderId="35" xfId="12" applyFont="1" applyFill="1" applyBorder="1" applyAlignment="1">
      <alignment horizontal="center"/>
    </xf>
    <xf numFmtId="49" fontId="4" fillId="0" borderId="34" xfId="12" applyNumberFormat="1" applyFont="1" applyFill="1" applyBorder="1" applyAlignment="1">
      <alignment horizontal="center" vertical="center" wrapText="1"/>
    </xf>
    <xf numFmtId="49" fontId="4" fillId="0" borderId="24" xfId="12" applyNumberFormat="1" applyFont="1" applyFill="1" applyBorder="1" applyAlignment="1">
      <alignment horizontal="center" vertical="center" wrapText="1"/>
    </xf>
    <xf numFmtId="49" fontId="4" fillId="0" borderId="35" xfId="12" applyNumberFormat="1" applyFont="1" applyFill="1" applyBorder="1" applyAlignment="1">
      <alignment horizontal="center" vertical="center" wrapText="1"/>
    </xf>
    <xf numFmtId="49" fontId="4" fillId="0" borderId="29" xfId="12" applyNumberFormat="1" applyFont="1" applyFill="1" applyBorder="1" applyAlignment="1">
      <alignment horizontal="center" vertical="center" textRotation="90" wrapText="1"/>
    </xf>
    <xf numFmtId="49" fontId="4" fillId="0" borderId="28" xfId="12" applyNumberFormat="1" applyFont="1" applyFill="1" applyBorder="1" applyAlignment="1">
      <alignment horizontal="center" vertical="center" textRotation="90" wrapText="1"/>
    </xf>
    <xf numFmtId="49" fontId="4" fillId="0" borderId="36" xfId="12" applyNumberFormat="1" applyFont="1" applyFill="1" applyBorder="1" applyAlignment="1">
      <alignment horizontal="center" vertical="center" textRotation="90" wrapText="1"/>
    </xf>
    <xf numFmtId="0" fontId="4" fillId="5" borderId="44" xfId="12" applyFont="1" applyFill="1" applyBorder="1" applyAlignment="1">
      <alignment horizontal="center" vertical="center" textRotation="90" wrapText="1"/>
    </xf>
    <xf numFmtId="0" fontId="4" fillId="5" borderId="64" xfId="12" applyFont="1" applyFill="1" applyBorder="1" applyAlignment="1">
      <alignment horizontal="center" vertical="center" textRotation="90" wrapText="1"/>
    </xf>
    <xf numFmtId="0" fontId="12" fillId="0" borderId="29" xfId="12" applyFont="1" applyFill="1" applyBorder="1" applyAlignment="1">
      <alignment horizontal="center" vertical="center" textRotation="90" wrapText="1"/>
    </xf>
    <xf numFmtId="0" fontId="12" fillId="0" borderId="28" xfId="12" applyFont="1" applyFill="1" applyBorder="1" applyAlignment="1">
      <alignment horizontal="center" vertical="center" textRotation="90" wrapText="1"/>
    </xf>
    <xf numFmtId="0" fontId="6" fillId="0" borderId="23" xfId="12" applyFont="1" applyFill="1" applyBorder="1" applyAlignment="1">
      <alignment horizontal="center" vertical="center" wrapText="1"/>
    </xf>
    <xf numFmtId="0" fontId="6" fillId="0" borderId="40" xfId="12" applyFont="1" applyFill="1" applyBorder="1" applyAlignment="1">
      <alignment horizontal="center" vertical="center" wrapText="1"/>
    </xf>
    <xf numFmtId="0" fontId="6" fillId="0" borderId="41" xfId="12" applyFont="1" applyFill="1" applyBorder="1" applyAlignment="1">
      <alignment horizontal="center" vertical="center" wrapText="1"/>
    </xf>
    <xf numFmtId="49" fontId="4" fillId="0" borderId="33" xfId="12" applyNumberFormat="1" applyFont="1" applyFill="1" applyBorder="1" applyAlignment="1">
      <alignment horizontal="center" vertical="center" textRotation="90" wrapText="1"/>
    </xf>
    <xf numFmtId="0" fontId="4" fillId="0" borderId="30" xfId="12" applyFont="1" applyFill="1" applyBorder="1" applyAlignment="1">
      <alignment horizontal="center" vertical="center" textRotation="90" wrapText="1"/>
    </xf>
    <xf numFmtId="0" fontId="4" fillId="0" borderId="42" xfId="12" applyFont="1" applyFill="1" applyBorder="1" applyAlignment="1">
      <alignment horizontal="center" vertical="center" textRotation="90" wrapText="1"/>
    </xf>
    <xf numFmtId="0" fontId="12" fillId="0" borderId="38" xfId="12" applyFont="1" applyFill="1" applyBorder="1" applyAlignment="1">
      <alignment horizontal="center" vertical="center" textRotation="90" wrapText="1"/>
    </xf>
    <xf numFmtId="0" fontId="12" fillId="0" borderId="33" xfId="12" applyFont="1" applyFill="1" applyBorder="1" applyAlignment="1">
      <alignment horizontal="center" vertical="center" textRotation="90" wrapText="1"/>
    </xf>
    <xf numFmtId="0" fontId="4" fillId="0" borderId="43" xfId="12" applyFont="1" applyFill="1" applyBorder="1" applyAlignment="1">
      <alignment horizontal="left" vertical="center" wrapText="1"/>
    </xf>
    <xf numFmtId="49" fontId="27" fillId="0" borderId="19" xfId="12" applyNumberFormat="1" applyFont="1" applyFill="1" applyBorder="1" applyAlignment="1">
      <alignment horizontal="center" vertical="center" textRotation="90" wrapText="1"/>
    </xf>
    <xf numFmtId="0" fontId="4" fillId="0" borderId="31" xfId="12" applyFont="1" applyFill="1" applyBorder="1" applyAlignment="1">
      <alignment horizontal="center" vertical="center" textRotation="90" wrapText="1"/>
    </xf>
    <xf numFmtId="0" fontId="4" fillId="0" borderId="29" xfId="12" applyFont="1" applyFill="1" applyBorder="1" applyAlignment="1">
      <alignment horizontal="center" vertical="center" textRotation="90" wrapText="1"/>
    </xf>
    <xf numFmtId="0" fontId="4" fillId="0" borderId="28" xfId="12" applyFont="1" applyFill="1" applyBorder="1" applyAlignment="1">
      <alignment horizontal="center" vertical="center" textRotation="90" wrapText="1"/>
    </xf>
    <xf numFmtId="49" fontId="27" fillId="0" borderId="19" xfId="12" applyNumberFormat="1" applyFont="1" applyFill="1" applyBorder="1" applyAlignment="1">
      <alignment horizontal="center" vertical="center" wrapText="1"/>
    </xf>
    <xf numFmtId="172" fontId="32" fillId="0" borderId="62" xfId="2" applyNumberFormat="1" applyFont="1" applyBorder="1" applyAlignment="1">
      <alignment horizontal="center" vertical="center"/>
    </xf>
    <xf numFmtId="172" fontId="32" fillId="0" borderId="53" xfId="2" applyNumberFormat="1" applyFont="1" applyBorder="1" applyAlignment="1">
      <alignment horizontal="center" vertical="center"/>
    </xf>
    <xf numFmtId="0" fontId="31" fillId="9" borderId="48" xfId="0" applyFont="1" applyFill="1" applyBorder="1" applyAlignment="1">
      <alignment horizontal="center" vertical="center" wrapText="1"/>
    </xf>
    <xf numFmtId="0" fontId="31" fillId="9" borderId="19" xfId="0" applyFont="1" applyFill="1" applyBorder="1" applyAlignment="1">
      <alignment horizontal="center" vertical="center" wrapText="1"/>
    </xf>
    <xf numFmtId="0" fontId="31" fillId="9" borderId="58" xfId="0" applyFont="1" applyFill="1" applyBorder="1" applyAlignment="1">
      <alignment horizontal="center" vertical="center" wrapText="1"/>
    </xf>
    <xf numFmtId="0" fontId="31" fillId="9" borderId="27" xfId="0" applyFont="1" applyFill="1" applyBorder="1" applyAlignment="1">
      <alignment horizontal="center" vertical="center" wrapText="1"/>
    </xf>
    <xf numFmtId="172" fontId="31" fillId="9" borderId="22" xfId="2" applyNumberFormat="1" applyFont="1" applyFill="1" applyBorder="1" applyAlignment="1">
      <alignment horizontal="center" vertical="center" wrapText="1"/>
    </xf>
    <xf numFmtId="172" fontId="31" fillId="9" borderId="19" xfId="2" applyNumberFormat="1" applyFont="1" applyFill="1" applyBorder="1" applyAlignment="1">
      <alignment horizontal="center" vertical="center"/>
    </xf>
    <xf numFmtId="172" fontId="31" fillId="9" borderId="31" xfId="2" applyNumberFormat="1" applyFont="1" applyFill="1" applyBorder="1" applyAlignment="1">
      <alignment horizontal="center" vertical="center"/>
    </xf>
    <xf numFmtId="3" fontId="6" fillId="9" borderId="59" xfId="0" applyNumberFormat="1" applyFont="1" applyFill="1" applyBorder="1" applyAlignment="1">
      <alignment horizontal="center" vertical="center" wrapText="1"/>
    </xf>
    <xf numFmtId="3" fontId="6" fillId="9" borderId="18" xfId="0" applyNumberFormat="1" applyFont="1" applyFill="1" applyBorder="1" applyAlignment="1">
      <alignment horizontal="center" vertical="center" wrapText="1"/>
    </xf>
    <xf numFmtId="3" fontId="6" fillId="9" borderId="68" xfId="0" applyNumberFormat="1" applyFont="1" applyFill="1" applyBorder="1" applyAlignment="1">
      <alignment horizontal="center" vertical="center" wrapText="1"/>
    </xf>
    <xf numFmtId="3" fontId="6" fillId="9" borderId="58" xfId="0" applyNumberFormat="1" applyFont="1" applyFill="1" applyBorder="1" applyAlignment="1">
      <alignment horizontal="center" vertical="center" wrapText="1"/>
    </xf>
    <xf numFmtId="3" fontId="6" fillId="9" borderId="63" xfId="0" applyNumberFormat="1" applyFont="1" applyFill="1" applyBorder="1" applyAlignment="1">
      <alignment horizontal="center" vertical="center" wrapText="1"/>
    </xf>
    <xf numFmtId="3" fontId="6" fillId="9" borderId="70" xfId="0" applyNumberFormat="1" applyFont="1" applyFill="1" applyBorder="1" applyAlignment="1">
      <alignment horizontal="center" vertical="center" wrapText="1"/>
    </xf>
    <xf numFmtId="176" fontId="32" fillId="0" borderId="19" xfId="0" applyNumberFormat="1" applyFont="1" applyBorder="1" applyAlignment="1">
      <alignment vertical="center" wrapText="1"/>
    </xf>
    <xf numFmtId="0" fontId="33" fillId="3" borderId="18" xfId="0" applyFont="1" applyFill="1" applyBorder="1" applyAlignment="1">
      <alignment horizontal="center" vertical="center" wrapText="1"/>
    </xf>
    <xf numFmtId="0" fontId="29" fillId="0" borderId="34" xfId="0" applyFont="1" applyBorder="1" applyAlignment="1">
      <alignment horizontal="center" vertical="center"/>
    </xf>
    <xf numFmtId="0" fontId="29" fillId="0" borderId="24" xfId="0" applyFont="1" applyBorder="1" applyAlignment="1">
      <alignment horizontal="center" vertical="center"/>
    </xf>
    <xf numFmtId="172" fontId="29" fillId="0" borderId="49" xfId="2" applyNumberFormat="1" applyFont="1" applyBorder="1" applyAlignment="1">
      <alignment horizontal="center" vertical="center"/>
    </xf>
    <xf numFmtId="172" fontId="29" fillId="0" borderId="61" xfId="2" applyNumberFormat="1" applyFont="1" applyBorder="1" applyAlignment="1">
      <alignment horizontal="center" vertical="center"/>
    </xf>
    <xf numFmtId="172" fontId="29" fillId="0" borderId="50" xfId="2" applyNumberFormat="1" applyFont="1" applyBorder="1" applyAlignment="1">
      <alignment horizontal="center" vertical="center"/>
    </xf>
    <xf numFmtId="0" fontId="29" fillId="12" borderId="34" xfId="0" applyFont="1" applyFill="1" applyBorder="1" applyAlignment="1">
      <alignment horizontal="center" vertical="center"/>
    </xf>
    <xf numFmtId="0" fontId="29" fillId="12" borderId="24" xfId="0" applyFont="1" applyFill="1" applyBorder="1" applyAlignment="1">
      <alignment horizontal="center" vertical="center"/>
    </xf>
    <xf numFmtId="0" fontId="31" fillId="0" borderId="48"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33" xfId="0" applyFont="1" applyBorder="1" applyAlignment="1">
      <alignment horizontal="center" vertical="center" wrapText="1"/>
    </xf>
    <xf numFmtId="41" fontId="31" fillId="0" borderId="48" xfId="1" applyNumberFormat="1" applyFont="1" applyBorder="1" applyAlignment="1">
      <alignment vertical="center" wrapText="1"/>
    </xf>
    <xf numFmtId="41" fontId="31" fillId="0" borderId="19" xfId="1" applyNumberFormat="1" applyFont="1" applyBorder="1" applyAlignment="1">
      <alignment vertical="center" wrapText="1"/>
    </xf>
    <xf numFmtId="0" fontId="31" fillId="9" borderId="48" xfId="0" applyFont="1" applyFill="1" applyBorder="1" applyAlignment="1">
      <alignment horizontal="center" vertical="center"/>
    </xf>
    <xf numFmtId="0" fontId="27" fillId="0" borderId="18" xfId="12" applyFont="1" applyFill="1" applyAlignment="1">
      <alignment horizontal="left" vertical="center" wrapText="1"/>
    </xf>
    <xf numFmtId="0" fontId="38" fillId="0" borderId="43" xfId="12" applyFont="1" applyFill="1" applyBorder="1" applyAlignment="1">
      <alignment horizontal="left" vertical="center" wrapText="1"/>
    </xf>
    <xf numFmtId="49" fontId="27" fillId="0" borderId="21" xfId="12" applyNumberFormat="1" applyFont="1" applyFill="1" applyBorder="1" applyAlignment="1">
      <alignment horizontal="center" vertical="center" textRotation="90" wrapText="1"/>
    </xf>
    <xf numFmtId="0" fontId="34" fillId="0" borderId="29" xfId="12" applyFont="1" applyFill="1" applyBorder="1" applyAlignment="1">
      <alignment horizontal="center" vertical="center" wrapText="1"/>
    </xf>
    <xf numFmtId="49" fontId="27" fillId="0" borderId="34" xfId="12" applyNumberFormat="1" applyFont="1" applyFill="1" applyBorder="1" applyAlignment="1">
      <alignment horizontal="center" vertical="center" wrapText="1"/>
    </xf>
    <xf numFmtId="49" fontId="27" fillId="0" borderId="24" xfId="12" applyNumberFormat="1" applyFont="1" applyFill="1" applyBorder="1" applyAlignment="1">
      <alignment horizontal="center" vertical="center" wrapText="1"/>
    </xf>
    <xf numFmtId="49" fontId="27" fillId="0" borderId="35" xfId="12" applyNumberFormat="1" applyFont="1" applyFill="1" applyBorder="1" applyAlignment="1">
      <alignment horizontal="center" vertical="center" wrapText="1"/>
    </xf>
    <xf numFmtId="49" fontId="27" fillId="0" borderId="29" xfId="12" applyNumberFormat="1" applyFont="1" applyFill="1" applyBorder="1" applyAlignment="1">
      <alignment horizontal="center" vertical="center" textRotation="90" wrapText="1"/>
    </xf>
    <xf numFmtId="49" fontId="27" fillId="0" borderId="36" xfId="12" applyNumberFormat="1" applyFont="1" applyFill="1" applyBorder="1" applyAlignment="1">
      <alignment horizontal="center" vertical="center" textRotation="90" wrapText="1"/>
    </xf>
    <xf numFmtId="49" fontId="27" fillId="0" borderId="37" xfId="12" applyNumberFormat="1" applyFont="1" applyFill="1" applyBorder="1" applyAlignment="1">
      <alignment horizontal="center" vertical="center" textRotation="90" wrapText="1"/>
    </xf>
    <xf numFmtId="0" fontId="27" fillId="5" borderId="60" xfId="12" applyFont="1" applyFill="1" applyBorder="1" applyAlignment="1">
      <alignment horizontal="center" vertical="center" textRotation="90" wrapText="1"/>
    </xf>
    <xf numFmtId="0" fontId="27" fillId="5" borderId="66" xfId="12" applyFont="1" applyFill="1" applyBorder="1" applyAlignment="1">
      <alignment horizontal="center" vertical="center" textRotation="90" wrapText="1"/>
    </xf>
    <xf numFmtId="0" fontId="35" fillId="0" borderId="29" xfId="12" applyFont="1" applyFill="1" applyBorder="1" applyAlignment="1">
      <alignment horizontal="center" vertical="center" textRotation="90" wrapText="1"/>
    </xf>
    <xf numFmtId="0" fontId="35" fillId="0" borderId="21" xfId="12" applyFont="1" applyFill="1" applyBorder="1" applyAlignment="1">
      <alignment horizontal="center" vertical="center" textRotation="90" wrapText="1"/>
    </xf>
    <xf numFmtId="0" fontId="27" fillId="0" borderId="29" xfId="12" applyFont="1" applyFill="1" applyBorder="1" applyAlignment="1">
      <alignment horizontal="center" vertical="center" textRotation="90" wrapText="1"/>
    </xf>
    <xf numFmtId="0" fontId="27" fillId="0" borderId="21" xfId="12" applyFont="1" applyFill="1" applyBorder="1" applyAlignment="1">
      <alignment horizontal="center" vertical="center" textRotation="90" wrapText="1"/>
    </xf>
    <xf numFmtId="0" fontId="34" fillId="0" borderId="23" xfId="12" applyFont="1" applyFill="1" applyBorder="1" applyAlignment="1">
      <alignment horizontal="center" vertical="center" wrapText="1"/>
    </xf>
    <xf numFmtId="0" fontId="34" fillId="0" borderId="40" xfId="12" applyFont="1" applyFill="1" applyBorder="1" applyAlignment="1">
      <alignment horizontal="center" vertical="center" wrapText="1"/>
    </xf>
    <xf numFmtId="0" fontId="34" fillId="0" borderId="41" xfId="12" applyFont="1" applyFill="1" applyBorder="1" applyAlignment="1">
      <alignment horizontal="center" vertical="center" wrapText="1"/>
    </xf>
    <xf numFmtId="49" fontId="27" fillId="0" borderId="28" xfId="12" applyNumberFormat="1" applyFont="1" applyFill="1" applyBorder="1" applyAlignment="1">
      <alignment horizontal="center" vertical="center" textRotation="90" wrapText="1"/>
    </xf>
    <xf numFmtId="49" fontId="27" fillId="0" borderId="39" xfId="12" applyNumberFormat="1" applyFont="1" applyFill="1" applyBorder="1" applyAlignment="1">
      <alignment horizontal="center" vertical="center" textRotation="90" wrapText="1"/>
    </xf>
    <xf numFmtId="0" fontId="27" fillId="0" borderId="30" xfId="12" applyFont="1" applyFill="1" applyBorder="1" applyAlignment="1">
      <alignment horizontal="center" vertical="center" textRotation="90" wrapText="1"/>
    </xf>
    <xf numFmtId="0" fontId="27" fillId="0" borderId="32" xfId="12" applyFont="1" applyFill="1" applyBorder="1" applyAlignment="1">
      <alignment horizontal="center" vertical="center" textRotation="90" wrapText="1"/>
    </xf>
    <xf numFmtId="0" fontId="35" fillId="0" borderId="38" xfId="12" applyFont="1" applyFill="1" applyBorder="1" applyAlignment="1">
      <alignment horizontal="center" vertical="center" textRotation="90" wrapText="1"/>
    </xf>
    <xf numFmtId="0" fontId="35" fillId="0" borderId="39" xfId="12" applyFont="1" applyFill="1" applyBorder="1" applyAlignment="1">
      <alignment horizontal="center" vertical="center" textRotation="90" wrapText="1"/>
    </xf>
    <xf numFmtId="0" fontId="27" fillId="0" borderId="31" xfId="12" applyFont="1" applyFill="1" applyBorder="1" applyAlignment="1">
      <alignment horizontal="center" vertical="center" textRotation="90" wrapText="1"/>
    </xf>
    <xf numFmtId="0" fontId="28" fillId="0" borderId="19" xfId="0" applyFont="1" applyFill="1" applyBorder="1" applyAlignment="1">
      <alignment horizontal="justify" vertical="top" wrapText="1"/>
    </xf>
    <xf numFmtId="0" fontId="28" fillId="0" borderId="19" xfId="0" applyFont="1" applyFill="1" applyBorder="1" applyAlignment="1">
      <alignment horizontal="center" vertical="top" wrapText="1"/>
    </xf>
    <xf numFmtId="0" fontId="43" fillId="0" borderId="28" xfId="0" applyFont="1" applyFill="1" applyBorder="1" applyAlignment="1">
      <alignment horizontal="justify" vertical="top" wrapText="1"/>
    </xf>
    <xf numFmtId="0" fontId="43" fillId="0" borderId="48" xfId="0" applyFont="1" applyFill="1" applyBorder="1" applyAlignment="1">
      <alignment horizontal="justify" vertical="top" wrapText="1"/>
    </xf>
    <xf numFmtId="0" fontId="43" fillId="0" borderId="33" xfId="0" applyFont="1" applyFill="1" applyBorder="1" applyAlignment="1">
      <alignment horizontal="justify" vertical="top" wrapText="1"/>
    </xf>
    <xf numFmtId="0" fontId="28" fillId="3" borderId="28" xfId="0" applyFont="1" applyFill="1" applyBorder="1" applyAlignment="1">
      <alignment horizontal="center" vertical="top" wrapText="1"/>
    </xf>
    <xf numFmtId="0" fontId="28" fillId="3" borderId="33" xfId="0" applyFont="1" applyFill="1" applyBorder="1" applyAlignment="1">
      <alignment horizontal="center" vertical="top" wrapText="1"/>
    </xf>
    <xf numFmtId="0" fontId="28" fillId="3" borderId="48" xfId="0" applyFont="1" applyFill="1" applyBorder="1" applyAlignment="1">
      <alignment horizontal="center" vertical="top" wrapText="1"/>
    </xf>
    <xf numFmtId="0" fontId="28" fillId="3" borderId="19" xfId="0" applyFont="1" applyFill="1" applyBorder="1" applyAlignment="1">
      <alignment horizontal="center" vertical="top" wrapText="1"/>
    </xf>
    <xf numFmtId="0" fontId="28" fillId="0" borderId="28" xfId="0" applyFont="1" applyFill="1" applyBorder="1" applyAlignment="1">
      <alignment horizontal="justify" vertical="top" wrapText="1"/>
    </xf>
    <xf numFmtId="0" fontId="28" fillId="0" borderId="48" xfId="0" applyFont="1" applyFill="1" applyBorder="1" applyAlignment="1">
      <alignment horizontal="justify" vertical="top" wrapText="1"/>
    </xf>
    <xf numFmtId="0" fontId="28" fillId="0" borderId="33" xfId="0" applyFont="1" applyFill="1" applyBorder="1" applyAlignment="1">
      <alignment horizontal="justify" vertical="top" wrapText="1"/>
    </xf>
    <xf numFmtId="0" fontId="41" fillId="3" borderId="28" xfId="0" applyFont="1" applyFill="1" applyBorder="1" applyAlignment="1">
      <alignment horizontal="center" vertical="center" textRotation="90" wrapText="1"/>
    </xf>
    <xf numFmtId="0" fontId="41" fillId="3" borderId="48" xfId="0" applyFont="1" applyFill="1" applyBorder="1" applyAlignment="1">
      <alignment horizontal="center" vertical="center" textRotation="90" wrapText="1"/>
    </xf>
    <xf numFmtId="0" fontId="41" fillId="0" borderId="28" xfId="0" applyFont="1" applyFill="1" applyBorder="1" applyAlignment="1">
      <alignment horizontal="center" vertical="center" textRotation="90" wrapText="1"/>
    </xf>
    <xf numFmtId="0" fontId="41" fillId="0" borderId="48" xfId="0" applyFont="1" applyFill="1" applyBorder="1" applyAlignment="1">
      <alignment horizontal="center" vertical="center" textRotation="90" wrapText="1"/>
    </xf>
    <xf numFmtId="0" fontId="41" fillId="0" borderId="28" xfId="0" applyFont="1" applyFill="1" applyBorder="1" applyAlignment="1">
      <alignment horizontal="center" vertical="center" textRotation="90"/>
    </xf>
    <xf numFmtId="0" fontId="41" fillId="0" borderId="48" xfId="0" applyFont="1" applyFill="1" applyBorder="1" applyAlignment="1">
      <alignment horizontal="center" vertical="center" textRotation="90"/>
    </xf>
    <xf numFmtId="0" fontId="41" fillId="0" borderId="27" xfId="0" applyFont="1" applyFill="1" applyBorder="1" applyAlignment="1">
      <alignment horizontal="center"/>
    </xf>
    <xf numFmtId="0" fontId="41" fillId="0" borderId="67" xfId="0" applyFont="1" applyFill="1" applyBorder="1" applyAlignment="1">
      <alignment horizontal="center"/>
    </xf>
    <xf numFmtId="0" fontId="41" fillId="0" borderId="44" xfId="0" applyFont="1" applyFill="1" applyBorder="1" applyAlignment="1">
      <alignment horizontal="center"/>
    </xf>
    <xf numFmtId="0" fontId="25" fillId="3" borderId="28" xfId="0" applyFont="1" applyFill="1" applyBorder="1" applyAlignment="1">
      <alignment horizontal="center" vertical="center" wrapText="1"/>
    </xf>
    <xf numFmtId="0" fontId="25" fillId="3" borderId="48" xfId="0" applyFont="1" applyFill="1" applyBorder="1" applyAlignment="1">
      <alignment horizontal="center" vertical="center" wrapText="1"/>
    </xf>
    <xf numFmtId="0" fontId="4" fillId="5" borderId="65" xfId="12" applyFont="1" applyFill="1" applyBorder="1" applyAlignment="1">
      <alignment horizontal="center" vertical="center" textRotation="90" wrapText="1"/>
    </xf>
    <xf numFmtId="0" fontId="4" fillId="5" borderId="66" xfId="12" applyFont="1" applyFill="1" applyBorder="1" applyAlignment="1">
      <alignment horizontal="center" vertical="center" textRotation="90" wrapText="1"/>
    </xf>
    <xf numFmtId="0" fontId="3" fillId="0" borderId="61" xfId="12" applyFont="1" applyFill="1" applyBorder="1" applyAlignment="1">
      <alignment horizontal="center" wrapText="1"/>
    </xf>
    <xf numFmtId="0" fontId="3" fillId="0" borderId="18" xfId="12"/>
    <xf numFmtId="0" fontId="4" fillId="0" borderId="18" xfId="12" applyFont="1" applyFill="1" applyBorder="1"/>
    <xf numFmtId="3" fontId="4" fillId="0" borderId="18" xfId="12" applyNumberFormat="1" applyFont="1" applyFill="1" applyBorder="1"/>
    <xf numFmtId="0" fontId="3" fillId="0" borderId="18" xfId="12" applyFont="1" applyFill="1"/>
    <xf numFmtId="0" fontId="3" fillId="0" borderId="18" xfId="12" applyFont="1" applyFill="1" applyAlignment="1">
      <alignment horizontal="left"/>
    </xf>
    <xf numFmtId="0" fontId="3" fillId="0" borderId="18" xfId="12" applyFont="1" applyFill="1" applyAlignment="1">
      <alignment horizontal="right"/>
    </xf>
    <xf numFmtId="0" fontId="3" fillId="0" borderId="18" xfId="12" applyFont="1" applyFill="1" applyBorder="1"/>
    <xf numFmtId="0" fontId="4" fillId="0" borderId="18" xfId="12" applyFont="1" applyFill="1" applyAlignment="1">
      <alignment horizontal="left" vertical="center" wrapText="1"/>
    </xf>
    <xf numFmtId="0" fontId="4" fillId="0" borderId="18" xfId="12" applyFont="1" applyFill="1" applyAlignment="1">
      <alignment horizontal="center" vertical="center" wrapText="1"/>
    </xf>
    <xf numFmtId="0" fontId="3" fillId="0" borderId="19" xfId="12" applyFont="1" applyFill="1" applyBorder="1"/>
    <xf numFmtId="0" fontId="3" fillId="0" borderId="44" xfId="12" applyFont="1" applyFill="1" applyBorder="1"/>
    <xf numFmtId="0" fontId="3" fillId="0" borderId="19" xfId="12" applyFont="1" applyFill="1" applyBorder="1" applyAlignment="1">
      <alignment vertical="center"/>
    </xf>
    <xf numFmtId="0" fontId="3" fillId="0" borderId="19" xfId="12" applyFont="1" applyFill="1" applyBorder="1" applyAlignment="1">
      <alignment vertical="center" wrapText="1"/>
    </xf>
    <xf numFmtId="0" fontId="3" fillId="0" borderId="21" xfId="12" applyFont="1" applyFill="1" applyBorder="1" applyAlignment="1">
      <alignment vertical="center"/>
    </xf>
    <xf numFmtId="0" fontId="3" fillId="0" borderId="21" xfId="12" applyFont="1" applyFill="1" applyBorder="1" applyAlignment="1">
      <alignment vertical="center" wrapText="1"/>
    </xf>
    <xf numFmtId="0" fontId="3" fillId="0" borderId="21" xfId="12" applyFont="1" applyFill="1" applyBorder="1" applyAlignment="1"/>
    <xf numFmtId="0" fontId="3" fillId="0" borderId="21" xfId="12" applyFont="1" applyFill="1" applyBorder="1"/>
    <xf numFmtId="0" fontId="3" fillId="0" borderId="18" xfId="12" applyFont="1" applyFill="1" applyBorder="1" applyAlignment="1">
      <alignment wrapText="1"/>
    </xf>
    <xf numFmtId="0" fontId="4" fillId="0" borderId="18" xfId="12" applyFont="1" applyFill="1" applyAlignment="1">
      <alignment vertical="center" wrapText="1"/>
    </xf>
    <xf numFmtId="1" fontId="4" fillId="0" borderId="18" xfId="12" applyNumberFormat="1" applyFont="1" applyFill="1" applyAlignment="1">
      <alignment horizontal="left" vertical="center" wrapText="1"/>
    </xf>
    <xf numFmtId="0" fontId="3" fillId="0" borderId="18" xfId="12" applyFont="1" applyFill="1" applyAlignment="1">
      <alignment vertical="center" wrapText="1"/>
    </xf>
    <xf numFmtId="0" fontId="4" fillId="0" borderId="18" xfId="12" applyFont="1" applyFill="1" applyBorder="1" applyAlignment="1">
      <alignment vertical="center" textRotation="90" wrapText="1"/>
    </xf>
    <xf numFmtId="0" fontId="4" fillId="0" borderId="21" xfId="12" applyFont="1" applyFill="1" applyBorder="1" applyAlignment="1">
      <alignment horizontal="center" vertical="center" textRotation="90" wrapText="1"/>
    </xf>
    <xf numFmtId="1" fontId="3" fillId="0" borderId="19" xfId="12" applyNumberFormat="1" applyFont="1" applyFill="1" applyBorder="1" applyAlignment="1">
      <alignment horizontal="center" vertical="center" wrapText="1"/>
    </xf>
    <xf numFmtId="0" fontId="4" fillId="0" borderId="19" xfId="12" applyFont="1" applyFill="1" applyBorder="1" applyAlignment="1">
      <alignment vertical="center" wrapText="1"/>
    </xf>
    <xf numFmtId="3" fontId="4" fillId="0" borderId="19" xfId="12" applyNumberFormat="1" applyFont="1" applyFill="1" applyBorder="1" applyAlignment="1">
      <alignment vertical="center" wrapText="1"/>
    </xf>
    <xf numFmtId="3" fontId="3" fillId="0" borderId="19" xfId="12" applyNumberFormat="1" applyFont="1" applyFill="1" applyBorder="1" applyAlignment="1">
      <alignment vertical="center" wrapText="1"/>
    </xf>
    <xf numFmtId="0" fontId="3" fillId="0" borderId="31" xfId="12" applyFont="1" applyFill="1" applyBorder="1" applyAlignment="1">
      <alignment vertical="center" wrapText="1"/>
    </xf>
    <xf numFmtId="0" fontId="3" fillId="0" borderId="19" xfId="12" applyFont="1" applyBorder="1" applyAlignment="1">
      <alignment vertical="center" wrapText="1"/>
    </xf>
    <xf numFmtId="0" fontId="4" fillId="0" borderId="21" xfId="12" applyFont="1" applyFill="1" applyBorder="1" applyAlignment="1">
      <alignment vertical="center" wrapText="1"/>
    </xf>
    <xf numFmtId="3" fontId="3" fillId="0" borderId="21" xfId="12" applyNumberFormat="1" applyFont="1" applyFill="1" applyBorder="1" applyAlignment="1">
      <alignment vertical="center" wrapText="1"/>
    </xf>
    <xf numFmtId="0" fontId="3" fillId="0" borderId="32" xfId="12" applyFont="1" applyFill="1" applyBorder="1" applyAlignment="1">
      <alignment vertical="center" wrapText="1"/>
    </xf>
    <xf numFmtId="170" fontId="15" fillId="0" borderId="18" xfId="20" applyNumberFormat="1" applyFont="1" applyFill="1"/>
    <xf numFmtId="0" fontId="3" fillId="0" borderId="27" xfId="12" applyFont="1" applyFill="1" applyBorder="1" applyAlignment="1">
      <alignment horizontal="center" vertical="center" wrapText="1"/>
    </xf>
    <xf numFmtId="0" fontId="3" fillId="0" borderId="69" xfId="12" applyFont="1" applyFill="1" applyBorder="1" applyAlignment="1">
      <alignment horizontal="center" vertical="center" wrapText="1"/>
    </xf>
    <xf numFmtId="0" fontId="4" fillId="0" borderId="23" xfId="12" applyFont="1" applyFill="1" applyBorder="1" applyAlignment="1">
      <alignment horizontal="center" vertical="center" wrapText="1"/>
    </xf>
    <xf numFmtId="1" fontId="3" fillId="0" borderId="21" xfId="12" applyNumberFormat="1" applyFont="1" applyFill="1" applyBorder="1" applyAlignment="1">
      <alignment horizontal="center" vertical="center" wrapText="1"/>
    </xf>
    <xf numFmtId="3" fontId="4" fillId="0" borderId="21" xfId="12" applyNumberFormat="1" applyFont="1" applyFill="1" applyBorder="1" applyAlignment="1">
      <alignment vertical="center" wrapText="1"/>
    </xf>
    <xf numFmtId="0" fontId="3" fillId="0" borderId="24" xfId="12" applyFont="1" applyFill="1" applyBorder="1"/>
    <xf numFmtId="3" fontId="4" fillId="0" borderId="25" xfId="12" applyNumberFormat="1" applyFont="1" applyFill="1" applyBorder="1"/>
    <xf numFmtId="3" fontId="4" fillId="0" borderId="24" xfId="12" applyNumberFormat="1" applyFont="1" applyFill="1" applyBorder="1"/>
    <xf numFmtId="0" fontId="3" fillId="0" borderId="26" xfId="12" applyFont="1" applyFill="1" applyBorder="1"/>
    <xf numFmtId="49" fontId="4" fillId="0" borderId="28" xfId="12" applyNumberFormat="1" applyFont="1" applyFill="1" applyBorder="1" applyAlignment="1">
      <alignment horizontal="center" vertical="center" textRotation="90" wrapText="1"/>
    </xf>
    <xf numFmtId="49" fontId="4" fillId="0" borderId="39" xfId="12" applyNumberFormat="1" applyFont="1" applyFill="1" applyBorder="1" applyAlignment="1">
      <alignment horizontal="center" vertical="center" textRotation="90" wrapText="1"/>
    </xf>
    <xf numFmtId="0" fontId="14" fillId="0" borderId="19" xfId="12" applyFont="1" applyFill="1" applyBorder="1" applyAlignment="1">
      <alignment vertical="center" wrapText="1"/>
    </xf>
    <xf numFmtId="0" fontId="45" fillId="0" borderId="19" xfId="12" applyFont="1" applyFill="1" applyBorder="1" applyAlignment="1">
      <alignment horizontal="left" vertical="center" wrapText="1"/>
    </xf>
    <xf numFmtId="0" fontId="15" fillId="0" borderId="19" xfId="12" applyFont="1" applyFill="1" applyBorder="1" applyAlignment="1">
      <alignment horizontal="center" vertical="center" wrapText="1"/>
    </xf>
    <xf numFmtId="175" fontId="45" fillId="0" borderId="19" xfId="20" applyNumberFormat="1" applyFont="1" applyFill="1" applyBorder="1" applyAlignment="1">
      <alignment horizontal="right" vertical="center"/>
    </xf>
    <xf numFmtId="0" fontId="10" fillId="0" borderId="19" xfId="12" applyFont="1" applyFill="1" applyBorder="1" applyAlignment="1">
      <alignment horizontal="center" vertical="center" wrapText="1"/>
    </xf>
    <xf numFmtId="49" fontId="45" fillId="0" borderId="19" xfId="20" applyNumberFormat="1" applyFont="1" applyFill="1" applyBorder="1" applyAlignment="1">
      <alignment horizontal="right" vertical="center"/>
    </xf>
    <xf numFmtId="0" fontId="14" fillId="0" borderId="19" xfId="12" applyFont="1" applyFill="1" applyBorder="1" applyAlignment="1">
      <alignment horizontal="right" vertical="center"/>
    </xf>
    <xf numFmtId="0" fontId="10" fillId="0" borderId="28" xfId="12" applyFont="1" applyFill="1" applyBorder="1" applyAlignment="1">
      <alignment horizontal="center" vertical="center" wrapText="1"/>
    </xf>
    <xf numFmtId="1" fontId="3" fillId="0" borderId="48" xfId="12" applyNumberFormat="1" applyFont="1" applyFill="1" applyBorder="1" applyAlignment="1">
      <alignment horizontal="center" vertical="center" wrapText="1"/>
    </xf>
    <xf numFmtId="0" fontId="4" fillId="0" borderId="48" xfId="12" applyFont="1" applyFill="1" applyBorder="1" applyAlignment="1">
      <alignment vertical="center" wrapText="1"/>
    </xf>
    <xf numFmtId="182" fontId="46" fillId="0" borderId="19" xfId="20" applyNumberFormat="1" applyFont="1" applyBorder="1" applyAlignment="1">
      <alignment vertical="center" wrapText="1"/>
    </xf>
    <xf numFmtId="3" fontId="3" fillId="0" borderId="18" xfId="12" applyNumberFormat="1" applyFont="1" applyFill="1"/>
    <xf numFmtId="49" fontId="4" fillId="0" borderId="19" xfId="12" applyNumberFormat="1" applyFont="1" applyFill="1" applyBorder="1" applyAlignment="1">
      <alignment vertical="center" wrapText="1"/>
    </xf>
    <xf numFmtId="41" fontId="45" fillId="0" borderId="19" xfId="21" applyFont="1" applyFill="1" applyBorder="1" applyAlignment="1">
      <alignment horizontal="center" vertical="center"/>
    </xf>
    <xf numFmtId="42" fontId="45" fillId="0" borderId="19" xfId="12" applyNumberFormat="1" applyFont="1" applyFill="1" applyBorder="1" applyAlignment="1">
      <alignment horizontal="center" vertical="center"/>
    </xf>
    <xf numFmtId="41" fontId="45" fillId="0" borderId="19" xfId="21" applyFont="1" applyFill="1" applyBorder="1" applyAlignment="1">
      <alignment vertical="center" wrapText="1"/>
    </xf>
    <xf numFmtId="41" fontId="47" fillId="0" borderId="19" xfId="21" applyFont="1" applyFill="1" applyBorder="1" applyAlignment="1">
      <alignment horizontal="center" vertical="center"/>
    </xf>
    <xf numFmtId="41" fontId="3" fillId="0" borderId="19" xfId="12" applyNumberFormat="1" applyFont="1" applyFill="1" applyBorder="1" applyAlignment="1">
      <alignment vertical="center" wrapText="1"/>
    </xf>
    <xf numFmtId="0" fontId="4" fillId="0" borderId="18" xfId="12" applyFont="1" applyFill="1"/>
    <xf numFmtId="0" fontId="41" fillId="0" borderId="18" xfId="12" applyFont="1"/>
    <xf numFmtId="0" fontId="4" fillId="0" borderId="28" xfId="12" applyFont="1" applyFill="1" applyBorder="1" applyAlignment="1">
      <alignment horizontal="center" vertical="center" textRotation="90" wrapText="1"/>
    </xf>
    <xf numFmtId="49" fontId="4" fillId="0" borderId="33" xfId="12" applyNumberFormat="1" applyFont="1" applyFill="1" applyBorder="1" applyAlignment="1">
      <alignment horizontal="center" vertical="center" textRotation="90" wrapText="1"/>
    </xf>
    <xf numFmtId="0" fontId="45" fillId="0" borderId="19" xfId="12" applyFont="1" applyFill="1" applyBorder="1" applyAlignment="1">
      <alignment horizontal="center" vertical="center"/>
    </xf>
    <xf numFmtId="170" fontId="3" fillId="0" borderId="19" xfId="12" applyNumberFormat="1" applyFill="1" applyBorder="1" applyAlignment="1">
      <alignment horizontal="center" vertical="center"/>
    </xf>
    <xf numFmtId="180" fontId="1" fillId="0" borderId="19" xfId="24" applyNumberFormat="1" applyFill="1" applyBorder="1" applyAlignment="1">
      <alignment horizontal="center" vertical="center"/>
    </xf>
    <xf numFmtId="41" fontId="45" fillId="0" borderId="19" xfId="21" applyFont="1" applyFill="1" applyBorder="1" applyAlignment="1">
      <alignment horizontal="center" vertical="center" wrapText="1"/>
    </xf>
    <xf numFmtId="41" fontId="47" fillId="0" borderId="19" xfId="21" applyFont="1" applyFill="1" applyBorder="1" applyAlignment="1">
      <alignment horizontal="center" vertical="center" wrapText="1"/>
    </xf>
    <xf numFmtId="0" fontId="12" fillId="0" borderId="39" xfId="12" applyFont="1" applyFill="1" applyBorder="1" applyAlignment="1">
      <alignment horizontal="center" vertical="center" textRotation="90" wrapText="1"/>
    </xf>
    <xf numFmtId="49" fontId="4" fillId="0" borderId="39" xfId="12" applyNumberFormat="1" applyFont="1" applyFill="1" applyBorder="1" applyAlignment="1">
      <alignment horizontal="center" vertical="center" textRotation="90" wrapText="1"/>
    </xf>
    <xf numFmtId="0" fontId="4" fillId="0" borderId="32" xfId="12" applyFont="1" applyFill="1" applyBorder="1" applyAlignment="1">
      <alignment horizontal="center" vertical="center" textRotation="90" wrapText="1"/>
    </xf>
    <xf numFmtId="0" fontId="4" fillId="0" borderId="79" xfId="12" applyFont="1" applyFill="1" applyBorder="1" applyAlignment="1">
      <alignment horizontal="center" vertical="center" textRotation="90" wrapText="1"/>
    </xf>
    <xf numFmtId="0" fontId="4" fillId="5" borderId="28" xfId="0" applyFont="1" applyFill="1" applyBorder="1" applyAlignment="1">
      <alignment horizontal="center" vertical="center" textRotation="90" wrapText="1"/>
    </xf>
    <xf numFmtId="0" fontId="4" fillId="5" borderId="48" xfId="0" applyFont="1" applyFill="1" applyBorder="1" applyAlignment="1">
      <alignment horizontal="center" vertical="center" textRotation="90" wrapText="1"/>
    </xf>
    <xf numFmtId="0" fontId="10" fillId="0" borderId="0" xfId="0" applyFont="1"/>
    <xf numFmtId="0" fontId="10" fillId="3" borderId="0" xfId="0" applyFont="1" applyFill="1"/>
    <xf numFmtId="0" fontId="10" fillId="3" borderId="0" xfId="0" applyFont="1" applyFill="1" applyAlignment="1">
      <alignment vertical="center"/>
    </xf>
    <xf numFmtId="0" fontId="10" fillId="3" borderId="0" xfId="0" applyFont="1" applyFill="1" applyAlignment="1">
      <alignment horizontal="left"/>
    </xf>
    <xf numFmtId="0" fontId="10" fillId="3" borderId="0" xfId="0" applyFont="1" applyFill="1" applyAlignment="1">
      <alignment horizontal="right"/>
    </xf>
    <xf numFmtId="0" fontId="10" fillId="0" borderId="18" xfId="0" applyFont="1" applyFill="1" applyBorder="1"/>
    <xf numFmtId="0" fontId="10" fillId="0" borderId="0" xfId="0" applyFont="1" applyFill="1"/>
    <xf numFmtId="0" fontId="10" fillId="0" borderId="18" xfId="0" applyFont="1" applyBorder="1"/>
    <xf numFmtId="0" fontId="3" fillId="0" borderId="0" xfId="0" applyFont="1" applyFill="1"/>
    <xf numFmtId="0" fontId="3" fillId="0" borderId="19" xfId="0" applyFont="1" applyFill="1" applyBorder="1"/>
    <xf numFmtId="0" fontId="10" fillId="0" borderId="0" xfId="0" applyFont="1" applyFill="1" applyAlignment="1">
      <alignment vertical="center"/>
    </xf>
    <xf numFmtId="0" fontId="10" fillId="0" borderId="0" xfId="0" applyFont="1" applyFill="1" applyAlignment="1">
      <alignment horizontal="left"/>
    </xf>
    <xf numFmtId="172" fontId="10" fillId="0" borderId="0" xfId="0" applyNumberFormat="1" applyFont="1" applyFill="1" applyAlignment="1">
      <alignment horizontal="right"/>
    </xf>
    <xf numFmtId="183" fontId="10" fillId="0" borderId="18" xfId="22" applyNumberFormat="1" applyFont="1" applyFill="1"/>
    <xf numFmtId="183" fontId="10" fillId="0" borderId="18" xfId="22" applyNumberFormat="1" applyFont="1" applyFill="1" applyAlignment="1">
      <alignment vertical="center"/>
    </xf>
    <xf numFmtId="183" fontId="10" fillId="0" borderId="18" xfId="22" applyNumberFormat="1" applyFont="1" applyFill="1" applyAlignment="1">
      <alignment horizontal="left"/>
    </xf>
    <xf numFmtId="183" fontId="10" fillId="0" borderId="18" xfId="22" applyNumberFormat="1" applyFont="1" applyFill="1" applyBorder="1"/>
    <xf numFmtId="183" fontId="10" fillId="0" borderId="18" xfId="22" applyNumberFormat="1" applyFont="1" applyFill="1" applyBorder="1" applyAlignment="1">
      <alignment horizontal="right"/>
    </xf>
    <xf numFmtId="183" fontId="10" fillId="0" borderId="0" xfId="0" applyNumberFormat="1" applyFont="1" applyFill="1"/>
    <xf numFmtId="41" fontId="10" fillId="0" borderId="0" xfId="0" applyNumberFormat="1" applyFont="1" applyFill="1"/>
    <xf numFmtId="0" fontId="10" fillId="0" borderId="18" xfId="0" applyFont="1" applyFill="1" applyBorder="1" applyAlignment="1">
      <alignment horizontal="right"/>
    </xf>
    <xf numFmtId="0" fontId="10" fillId="0" borderId="0" xfId="0" applyFont="1" applyAlignment="1">
      <alignment vertical="center"/>
    </xf>
    <xf numFmtId="0" fontId="10" fillId="0" borderId="0" xfId="0" applyFont="1" applyAlignment="1">
      <alignment horizontal="left"/>
    </xf>
    <xf numFmtId="183" fontId="10" fillId="0" borderId="18" xfId="22" applyNumberFormat="1" applyFont="1" applyBorder="1" applyAlignment="1">
      <alignment horizontal="right"/>
    </xf>
    <xf numFmtId="183" fontId="10" fillId="0" borderId="18" xfId="22" applyNumberFormat="1" applyFont="1" applyAlignment="1">
      <alignment horizontal="right"/>
    </xf>
    <xf numFmtId="0" fontId="10" fillId="0" borderId="0" xfId="0" applyFont="1" applyAlignment="1">
      <alignment horizontal="right"/>
    </xf>
    <xf numFmtId="0" fontId="15" fillId="3" borderId="0" xfId="0" applyFont="1" applyFill="1" applyAlignment="1">
      <alignment horizontal="left"/>
    </xf>
    <xf numFmtId="0" fontId="15" fillId="3" borderId="0" xfId="0" applyFont="1" applyFill="1"/>
    <xf numFmtId="183" fontId="15" fillId="3" borderId="18" xfId="22" applyNumberFormat="1" applyFont="1" applyFill="1" applyAlignment="1">
      <alignment horizontal="right"/>
    </xf>
    <xf numFmtId="183" fontId="15" fillId="3" borderId="18" xfId="22" applyNumberFormat="1" applyFont="1" applyFill="1"/>
    <xf numFmtId="172" fontId="15" fillId="3" borderId="0" xfId="0" applyNumberFormat="1" applyFont="1" applyFill="1" applyAlignment="1">
      <alignment horizontal="right"/>
    </xf>
    <xf numFmtId="0" fontId="3" fillId="3" borderId="0" xfId="0" applyFont="1" applyFill="1" applyAlignment="1">
      <alignment vertical="center" wrapText="1"/>
    </xf>
    <xf numFmtId="0" fontId="4" fillId="3" borderId="0" xfId="0" applyFont="1" applyFill="1" applyAlignment="1">
      <alignment horizontal="left" vertical="center" wrapText="1"/>
    </xf>
    <xf numFmtId="0" fontId="4" fillId="3" borderId="0" xfId="0" applyFont="1" applyFill="1" applyAlignment="1">
      <alignment horizontal="left" vertical="center" wrapText="1"/>
    </xf>
    <xf numFmtId="172" fontId="4" fillId="3" borderId="0" xfId="0" applyNumberFormat="1" applyFont="1" applyFill="1" applyAlignment="1">
      <alignment horizontal="right" vertical="center" wrapText="1"/>
    </xf>
    <xf numFmtId="0" fontId="3" fillId="0" borderId="18" xfId="0" applyFont="1" applyFill="1" applyBorder="1" applyAlignment="1">
      <alignment wrapText="1"/>
    </xf>
    <xf numFmtId="0" fontId="4" fillId="3" borderId="63" xfId="0" applyFont="1" applyFill="1" applyBorder="1" applyAlignment="1">
      <alignment horizontal="left" vertical="center" wrapText="1"/>
    </xf>
    <xf numFmtId="0" fontId="3" fillId="3" borderId="0" xfId="0" applyFont="1" applyFill="1" applyAlignment="1">
      <alignment horizontal="center" vertical="center" wrapText="1"/>
    </xf>
    <xf numFmtId="0" fontId="3" fillId="3" borderId="0" xfId="0" applyFont="1" applyFill="1" applyAlignment="1">
      <alignment horizontal="right" vertical="center" wrapText="1"/>
    </xf>
    <xf numFmtId="49" fontId="4" fillId="5" borderId="27" xfId="0" applyNumberFormat="1" applyFont="1" applyFill="1" applyBorder="1" applyAlignment="1">
      <alignment horizontal="center" vertical="center" wrapText="1"/>
    </xf>
    <xf numFmtId="49" fontId="4" fillId="5" borderId="67" xfId="0" applyNumberFormat="1" applyFont="1" applyFill="1" applyBorder="1" applyAlignment="1">
      <alignment horizontal="center" vertical="center" wrapText="1"/>
    </xf>
    <xf numFmtId="0" fontId="4" fillId="5" borderId="44" xfId="0" applyFont="1" applyFill="1" applyBorder="1" applyAlignment="1">
      <alignment horizontal="left" vertical="center" wrapText="1"/>
    </xf>
    <xf numFmtId="0" fontId="4" fillId="5" borderId="64" xfId="0" applyFont="1" applyFill="1" applyBorder="1" applyAlignment="1">
      <alignment horizontal="center" vertical="center" wrapText="1"/>
    </xf>
    <xf numFmtId="0" fontId="12" fillId="3" borderId="28" xfId="0" applyFont="1" applyFill="1" applyBorder="1" applyAlignment="1">
      <alignment horizontal="center" vertical="center" textRotation="90" wrapText="1"/>
    </xf>
    <xf numFmtId="0" fontId="4" fillId="3" borderId="27" xfId="0" applyFont="1" applyFill="1" applyBorder="1" applyAlignment="1">
      <alignment horizontal="center" vertical="center" wrapText="1"/>
    </xf>
    <xf numFmtId="0" fontId="4" fillId="3" borderId="67"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67" xfId="0" applyFont="1" applyFill="1" applyBorder="1" applyAlignment="1">
      <alignment horizontal="center" vertical="center" wrapText="1"/>
    </xf>
    <xf numFmtId="49" fontId="4" fillId="3" borderId="28" xfId="0" applyNumberFormat="1" applyFont="1" applyFill="1" applyBorder="1" applyAlignment="1">
      <alignment horizontal="center" vertical="center" textRotation="90" wrapText="1"/>
    </xf>
    <xf numFmtId="0" fontId="12" fillId="3" borderId="28" xfId="0" applyFont="1" applyFill="1" applyBorder="1" applyAlignment="1">
      <alignment horizontal="left" vertical="center" textRotation="90" wrapText="1"/>
    </xf>
    <xf numFmtId="0" fontId="4" fillId="3" borderId="28" xfId="0" applyFont="1" applyFill="1" applyBorder="1" applyAlignment="1">
      <alignment horizontal="center" vertical="center" textRotation="90" wrapText="1"/>
    </xf>
    <xf numFmtId="0" fontId="12" fillId="3" borderId="33" xfId="0" applyFont="1" applyFill="1" applyBorder="1" applyAlignment="1">
      <alignment horizontal="center" vertical="center" textRotation="90" wrapText="1"/>
    </xf>
    <xf numFmtId="0" fontId="4" fillId="5" borderId="33" xfId="0" applyFont="1" applyFill="1" applyBorder="1" applyAlignment="1">
      <alignment horizontal="center" vertical="center" textRotation="90" wrapText="1"/>
    </xf>
    <xf numFmtId="49" fontId="4" fillId="3" borderId="27" xfId="0" applyNumberFormat="1" applyFont="1" applyFill="1" applyBorder="1" applyAlignment="1">
      <alignment horizontal="center" vertical="center" wrapText="1"/>
    </xf>
    <xf numFmtId="49" fontId="4" fillId="3" borderId="44" xfId="0" applyNumberFormat="1" applyFont="1" applyFill="1" applyBorder="1" applyAlignment="1">
      <alignment horizontal="center" vertical="center" wrapText="1"/>
    </xf>
    <xf numFmtId="49" fontId="4" fillId="3" borderId="67" xfId="0" applyNumberFormat="1" applyFont="1" applyFill="1" applyBorder="1" applyAlignment="1">
      <alignment horizontal="center" vertical="center" wrapText="1"/>
    </xf>
    <xf numFmtId="0" fontId="4" fillId="3" borderId="19" xfId="0" applyFont="1" applyFill="1" applyBorder="1" applyAlignment="1">
      <alignment horizontal="center" vertical="center" textRotation="90" wrapText="1"/>
    </xf>
    <xf numFmtId="49" fontId="4" fillId="3" borderId="48" xfId="0" applyNumberFormat="1" applyFont="1" applyFill="1" applyBorder="1" applyAlignment="1">
      <alignment horizontal="center" vertical="center" textRotation="90" wrapText="1"/>
    </xf>
    <xf numFmtId="0" fontId="12" fillId="3" borderId="48" xfId="0" applyFont="1" applyFill="1" applyBorder="1" applyAlignment="1">
      <alignment horizontal="center" vertical="center" textRotation="90" wrapText="1"/>
    </xf>
    <xf numFmtId="0" fontId="12" fillId="3" borderId="48" xfId="0" applyFont="1" applyFill="1" applyBorder="1" applyAlignment="1">
      <alignment horizontal="left" vertical="center" textRotation="90" wrapText="1"/>
    </xf>
    <xf numFmtId="0" fontId="4" fillId="3" borderId="48" xfId="0" applyFont="1" applyFill="1" applyBorder="1" applyAlignment="1">
      <alignment horizontal="center" vertical="center" textRotation="90" wrapText="1"/>
    </xf>
    <xf numFmtId="0" fontId="4" fillId="3" borderId="19" xfId="0" applyFont="1" applyFill="1" applyBorder="1" applyAlignment="1">
      <alignment horizontal="center" vertical="center" textRotation="90" wrapText="1"/>
    </xf>
    <xf numFmtId="0" fontId="4" fillId="3" borderId="19" xfId="0" applyFont="1" applyFill="1" applyBorder="1" applyAlignment="1">
      <alignment horizontal="right" vertical="center" textRotation="90" wrapText="1"/>
    </xf>
    <xf numFmtId="0" fontId="3" fillId="0" borderId="19" xfId="0" applyFont="1" applyFill="1" applyBorder="1" applyAlignment="1">
      <alignment horizontal="center" vertical="center"/>
    </xf>
    <xf numFmtId="0" fontId="3" fillId="0" borderId="19" xfId="0" applyFont="1" applyFill="1" applyBorder="1" applyAlignment="1">
      <alignment vertical="center" wrapText="1"/>
    </xf>
    <xf numFmtId="9" fontId="3" fillId="0" borderId="19"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1" fontId="3" fillId="0" borderId="19" xfId="0" applyNumberFormat="1" applyFont="1" applyFill="1" applyBorder="1" applyAlignment="1">
      <alignment vertical="center" wrapText="1"/>
    </xf>
    <xf numFmtId="0" fontId="3" fillId="0" borderId="19" xfId="0" applyFont="1" applyFill="1" applyBorder="1" applyAlignment="1">
      <alignment horizontal="justify" vertical="center" wrapText="1"/>
    </xf>
    <xf numFmtId="37" fontId="3" fillId="0" borderId="19" xfId="22" applyNumberFormat="1" applyFont="1" applyFill="1" applyBorder="1" applyAlignment="1">
      <alignment horizontal="center" vertical="center"/>
    </xf>
    <xf numFmtId="172" fontId="3" fillId="0" borderId="19" xfId="2" applyNumberFormat="1" applyFont="1" applyFill="1" applyBorder="1" applyAlignment="1">
      <alignment vertical="center" wrapText="1"/>
    </xf>
    <xf numFmtId="0" fontId="3" fillId="0" borderId="18" xfId="0" applyFont="1" applyFill="1" applyBorder="1"/>
    <xf numFmtId="0" fontId="15" fillId="0" borderId="0" xfId="0" applyFont="1" applyFill="1" applyAlignment="1">
      <alignment horizontal="left"/>
    </xf>
    <xf numFmtId="183" fontId="15" fillId="0" borderId="18" xfId="22" applyNumberFormat="1" applyFont="1" applyFill="1" applyAlignment="1">
      <alignment horizontal="left"/>
    </xf>
    <xf numFmtId="183" fontId="15" fillId="0" borderId="18" xfId="22" applyNumberFormat="1" applyFont="1" applyFill="1" applyBorder="1"/>
    <xf numFmtId="183" fontId="15" fillId="0" borderId="18" xfId="22" applyNumberFormat="1" applyFont="1" applyFill="1" applyBorder="1" applyAlignment="1">
      <alignment horizontal="right"/>
    </xf>
    <xf numFmtId="183" fontId="15" fillId="0" borderId="18" xfId="22" applyNumberFormat="1" applyFont="1" applyFill="1"/>
    <xf numFmtId="172" fontId="15" fillId="0" borderId="18" xfId="0" applyNumberFormat="1" applyFont="1" applyFill="1" applyBorder="1"/>
    <xf numFmtId="41" fontId="15" fillId="0" borderId="18" xfId="21" applyFont="1" applyFill="1"/>
    <xf numFmtId="0" fontId="15" fillId="0" borderId="18" xfId="0" applyFont="1" applyFill="1" applyBorder="1"/>
    <xf numFmtId="183" fontId="15" fillId="0" borderId="18" xfId="0" applyNumberFormat="1" applyFont="1" applyFill="1" applyBorder="1" applyAlignment="1">
      <alignment horizontal="right"/>
    </xf>
    <xf numFmtId="0" fontId="15" fillId="0" borderId="18" xfId="0" applyFont="1" applyFill="1" applyBorder="1" applyAlignment="1">
      <alignment horizontal="right"/>
    </xf>
    <xf numFmtId="183" fontId="24" fillId="0" borderId="18" xfId="22" applyNumberFormat="1" applyFont="1" applyFill="1" applyBorder="1" applyAlignment="1">
      <alignment horizontal="right"/>
    </xf>
    <xf numFmtId="0" fontId="15" fillId="0" borderId="0" xfId="0" applyFont="1" applyAlignment="1">
      <alignment horizontal="left"/>
    </xf>
    <xf numFmtId="0" fontId="15" fillId="0" borderId="18" xfId="0" applyFont="1" applyBorder="1"/>
    <xf numFmtId="0" fontId="15" fillId="0" borderId="18" xfId="0" applyFont="1" applyBorder="1" applyAlignment="1">
      <alignment horizontal="right"/>
    </xf>
    <xf numFmtId="183" fontId="24" fillId="0" borderId="18" xfId="22" applyNumberFormat="1" applyFont="1" applyBorder="1" applyAlignment="1">
      <alignment horizontal="right"/>
    </xf>
    <xf numFmtId="0" fontId="15" fillId="0" borderId="0" xfId="0" applyFont="1"/>
    <xf numFmtId="0" fontId="15" fillId="0" borderId="0" xfId="0" applyFont="1" applyAlignment="1">
      <alignment horizontal="right"/>
    </xf>
    <xf numFmtId="0" fontId="3" fillId="3" borderId="18" xfId="0" applyFont="1" applyFill="1" applyBorder="1"/>
    <xf numFmtId="0" fontId="3" fillId="3" borderId="0" xfId="0" applyFont="1" applyFill="1"/>
    <xf numFmtId="0" fontId="3" fillId="3" borderId="0" xfId="0" applyFont="1" applyFill="1" applyAlignment="1">
      <alignment wrapText="1"/>
    </xf>
    <xf numFmtId="0" fontId="3" fillId="3" borderId="0" xfId="0" applyFont="1" applyFill="1" applyAlignment="1">
      <alignment horizontal="left"/>
    </xf>
    <xf numFmtId="0" fontId="3" fillId="3" borderId="0" xfId="0" applyFont="1" applyFill="1" applyAlignment="1">
      <alignment horizontal="right"/>
    </xf>
    <xf numFmtId="0" fontId="4" fillId="3" borderId="0" xfId="0" applyFont="1" applyFill="1" applyAlignment="1">
      <alignment vertical="center" wrapText="1"/>
    </xf>
    <xf numFmtId="0" fontId="3" fillId="3" borderId="18" xfId="0" applyFont="1" applyFill="1" applyBorder="1" applyAlignment="1">
      <alignment wrapText="1"/>
    </xf>
    <xf numFmtId="0" fontId="4" fillId="3" borderId="43" xfId="0" applyFont="1" applyFill="1" applyBorder="1" applyAlignment="1">
      <alignment horizontal="left" vertical="center" wrapText="1"/>
    </xf>
    <xf numFmtId="49" fontId="4" fillId="3" borderId="19" xfId="0" applyNumberFormat="1" applyFont="1" applyFill="1" applyBorder="1" applyAlignment="1">
      <alignment horizontal="center" vertical="center" textRotation="90" wrapText="1"/>
    </xf>
    <xf numFmtId="0" fontId="4" fillId="3" borderId="31" xfId="0" applyFont="1" applyFill="1" applyBorder="1" applyAlignment="1">
      <alignment horizontal="center" vertical="center" textRotation="90" wrapText="1"/>
    </xf>
    <xf numFmtId="49" fontId="4" fillId="3" borderId="21" xfId="0" applyNumberFormat="1" applyFont="1" applyFill="1" applyBorder="1" applyAlignment="1">
      <alignment horizontal="center" vertical="center" textRotation="90" wrapText="1"/>
    </xf>
    <xf numFmtId="0" fontId="4" fillId="3" borderId="32" xfId="0" applyFont="1" applyFill="1" applyBorder="1" applyAlignment="1">
      <alignment horizontal="center" vertical="center" textRotation="90" wrapText="1"/>
    </xf>
    <xf numFmtId="0" fontId="3" fillId="3" borderId="48" xfId="0" applyFont="1" applyFill="1" applyBorder="1" applyAlignment="1">
      <alignment vertical="center" wrapText="1"/>
    </xf>
    <xf numFmtId="1" fontId="3" fillId="3" borderId="48" xfId="0" applyNumberFormat="1" applyFont="1" applyFill="1" applyBorder="1" applyAlignment="1">
      <alignment horizontal="center" vertical="center" wrapText="1"/>
    </xf>
    <xf numFmtId="174" fontId="3" fillId="3" borderId="48" xfId="7" applyNumberFormat="1"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80" xfId="0" applyFont="1" applyFill="1" applyBorder="1" applyAlignment="1">
      <alignment horizontal="center" vertical="center" wrapText="1"/>
    </xf>
    <xf numFmtId="1" fontId="3" fillId="3" borderId="19" xfId="0" applyNumberFormat="1" applyFont="1" applyFill="1" applyBorder="1" applyAlignment="1">
      <alignment horizontal="center" vertical="center" wrapText="1"/>
    </xf>
    <xf numFmtId="174" fontId="3" fillId="3" borderId="19" xfId="7"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3" fontId="4" fillId="3" borderId="18" xfId="0" applyNumberFormat="1" applyFont="1" applyFill="1" applyBorder="1"/>
    <xf numFmtId="170" fontId="15" fillId="3" borderId="18" xfId="7" applyNumberFormat="1" applyFont="1" applyFill="1"/>
    <xf numFmtId="0" fontId="4" fillId="3" borderId="0" xfId="0" applyFont="1" applyFill="1"/>
    <xf numFmtId="0" fontId="4" fillId="3" borderId="0" xfId="0" applyFont="1" applyFill="1" applyAlignment="1">
      <alignment wrapText="1"/>
    </xf>
    <xf numFmtId="0" fontId="15" fillId="0" borderId="29"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0" fillId="0" borderId="19" xfId="0" applyFont="1" applyFill="1" applyBorder="1" applyAlignment="1">
      <alignment horizontal="center" vertical="center" wrapText="1"/>
    </xf>
    <xf numFmtId="49" fontId="4" fillId="3" borderId="34" xfId="12" applyNumberFormat="1" applyFont="1" applyFill="1" applyBorder="1" applyAlignment="1">
      <alignment horizontal="center" vertical="center" wrapText="1"/>
    </xf>
    <xf numFmtId="49" fontId="4" fillId="3" borderId="24" xfId="12" applyNumberFormat="1" applyFont="1" applyFill="1" applyBorder="1" applyAlignment="1">
      <alignment horizontal="center" vertical="center" wrapText="1"/>
    </xf>
    <xf numFmtId="49" fontId="4" fillId="3" borderId="26" xfId="12" applyNumberFormat="1" applyFont="1" applyFill="1" applyBorder="1" applyAlignment="1">
      <alignment horizontal="center" vertical="center" wrapText="1"/>
    </xf>
    <xf numFmtId="0" fontId="4" fillId="5" borderId="56" xfId="12" applyFont="1" applyFill="1" applyBorder="1" applyAlignment="1">
      <alignment horizontal="center" vertical="center" textRotation="90" wrapText="1"/>
    </xf>
    <xf numFmtId="0" fontId="4" fillId="3" borderId="29" xfId="12" applyFont="1" applyFill="1" applyBorder="1" applyAlignment="1">
      <alignment horizontal="center" vertical="center" wrapText="1"/>
    </xf>
    <xf numFmtId="0" fontId="4" fillId="5" borderId="29" xfId="12" applyFont="1" applyFill="1" applyBorder="1" applyAlignment="1">
      <alignment horizontal="center" vertical="center" wrapText="1"/>
    </xf>
    <xf numFmtId="0" fontId="4" fillId="5" borderId="30" xfId="12"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12" fillId="3" borderId="81" xfId="12" applyFont="1" applyFill="1" applyBorder="1" applyAlignment="1">
      <alignment horizontal="center" vertical="center" textRotation="90" wrapText="1"/>
    </xf>
    <xf numFmtId="0" fontId="12" fillId="3" borderId="48" xfId="12" applyFont="1" applyFill="1" applyBorder="1" applyAlignment="1">
      <alignment horizontal="center" vertical="center" textRotation="90" wrapText="1"/>
    </xf>
    <xf numFmtId="49" fontId="4" fillId="3" borderId="48" xfId="12" applyNumberFormat="1" applyFont="1" applyFill="1" applyBorder="1" applyAlignment="1">
      <alignment horizontal="center" vertical="center" textRotation="90" wrapText="1"/>
    </xf>
    <xf numFmtId="0" fontId="4" fillId="3" borderId="48" xfId="12" applyFont="1" applyFill="1" applyBorder="1" applyAlignment="1">
      <alignment horizontal="center" vertical="center" textRotation="90" wrapText="1"/>
    </xf>
    <xf numFmtId="0" fontId="4" fillId="3" borderId="80" xfId="12" applyFont="1" applyFill="1" applyBorder="1" applyAlignment="1">
      <alignment horizontal="center" vertical="center" textRotation="90" wrapText="1"/>
    </xf>
    <xf numFmtId="49" fontId="4" fillId="3" borderId="19" xfId="12" applyNumberFormat="1" applyFont="1" applyFill="1" applyBorder="1" applyAlignment="1">
      <alignment horizontal="center" vertical="center" wrapText="1"/>
    </xf>
    <xf numFmtId="49" fontId="4" fillId="3" borderId="19" xfId="12" applyNumberFormat="1" applyFont="1" applyFill="1" applyBorder="1" applyAlignment="1">
      <alignment horizontal="center" vertical="center" textRotation="90" wrapText="1"/>
    </xf>
    <xf numFmtId="49" fontId="4" fillId="5" borderId="28" xfId="12" applyNumberFormat="1" applyFont="1" applyFill="1" applyBorder="1" applyAlignment="1">
      <alignment horizontal="center" vertical="center" textRotation="90" wrapText="1"/>
    </xf>
    <xf numFmtId="49" fontId="4" fillId="3" borderId="31" xfId="12" applyNumberFormat="1" applyFont="1" applyFill="1" applyBorder="1" applyAlignment="1">
      <alignment horizontal="center" vertical="center" textRotation="90" wrapText="1"/>
    </xf>
    <xf numFmtId="0" fontId="12" fillId="3" borderId="74" xfId="12" applyFont="1" applyFill="1" applyBorder="1" applyAlignment="1">
      <alignment horizontal="center" vertical="center" textRotation="90" wrapText="1"/>
    </xf>
    <xf numFmtId="0" fontId="12" fillId="3" borderId="28" xfId="12" applyFont="1" applyFill="1" applyBorder="1" applyAlignment="1">
      <alignment horizontal="center" vertical="center" textRotation="90" wrapText="1"/>
    </xf>
    <xf numFmtId="49" fontId="4" fillId="3" borderId="28" xfId="12" applyNumberFormat="1" applyFont="1" applyFill="1" applyBorder="1" applyAlignment="1">
      <alignment horizontal="center" vertical="center" textRotation="90" wrapText="1"/>
    </xf>
    <xf numFmtId="0" fontId="4" fillId="3" borderId="28" xfId="12" applyFont="1" applyFill="1" applyBorder="1" applyAlignment="1">
      <alignment horizontal="center" vertical="center" textRotation="90" wrapText="1"/>
    </xf>
    <xf numFmtId="0" fontId="4" fillId="3" borderId="42" xfId="12" applyFont="1" applyFill="1" applyBorder="1" applyAlignment="1">
      <alignment horizontal="center" vertical="center" textRotation="90" wrapText="1"/>
    </xf>
    <xf numFmtId="0" fontId="4" fillId="3" borderId="28" xfId="12" applyFont="1" applyFill="1" applyBorder="1" applyAlignment="1">
      <alignment horizontal="center" vertical="center" textRotation="90" wrapText="1"/>
    </xf>
    <xf numFmtId="49" fontId="4" fillId="5" borderId="33" xfId="12" applyNumberFormat="1" applyFont="1" applyFill="1" applyBorder="1" applyAlignment="1">
      <alignment horizontal="center" vertical="center" textRotation="90" wrapText="1"/>
    </xf>
    <xf numFmtId="49" fontId="4" fillId="3" borderId="42" xfId="12" applyNumberFormat="1" applyFont="1" applyFill="1" applyBorder="1" applyAlignment="1">
      <alignment horizontal="center" vertical="center" textRotation="90" wrapText="1"/>
    </xf>
    <xf numFmtId="0" fontId="3" fillId="3" borderId="36" xfId="12" applyFont="1" applyFill="1" applyBorder="1" applyAlignment="1">
      <alignment vertical="center" wrapText="1"/>
    </xf>
    <xf numFmtId="0" fontId="3" fillId="3" borderId="29" xfId="12" applyFont="1" applyFill="1" applyBorder="1" applyAlignment="1">
      <alignment vertical="center" wrapText="1"/>
    </xf>
    <xf numFmtId="0" fontId="15" fillId="3" borderId="29" xfId="0" applyFont="1" applyFill="1" applyBorder="1" applyAlignment="1">
      <alignment horizontal="left" vertical="center" wrapText="1"/>
    </xf>
    <xf numFmtId="1" fontId="3" fillId="0" borderId="29" xfId="0" applyNumberFormat="1" applyFont="1" applyFill="1" applyBorder="1" applyAlignment="1">
      <alignment horizontal="center" vertical="center" wrapText="1"/>
    </xf>
    <xf numFmtId="0" fontId="3" fillId="0" borderId="29" xfId="0" applyFont="1" applyFill="1" applyBorder="1" applyAlignment="1">
      <alignment vertical="center" wrapText="1"/>
    </xf>
    <xf numFmtId="3" fontId="4" fillId="0" borderId="29" xfId="0" applyNumberFormat="1" applyFont="1" applyFill="1" applyBorder="1" applyAlignment="1">
      <alignment vertical="center" wrapText="1"/>
    </xf>
    <xf numFmtId="3" fontId="3" fillId="0" borderId="29" xfId="0" applyNumberFormat="1" applyFont="1" applyFill="1" applyBorder="1" applyAlignment="1">
      <alignment vertical="center" wrapText="1"/>
    </xf>
    <xf numFmtId="0" fontId="3" fillId="0" borderId="29" xfId="0" applyFont="1" applyFill="1" applyBorder="1" applyAlignment="1">
      <alignment wrapText="1"/>
    </xf>
    <xf numFmtId="0" fontId="3" fillId="0" borderId="29" xfId="0" applyFont="1" applyFill="1" applyBorder="1"/>
    <xf numFmtId="0" fontId="3" fillId="0" borderId="30" xfId="0" applyFont="1" applyFill="1" applyBorder="1"/>
    <xf numFmtId="0" fontId="3" fillId="3" borderId="22" xfId="12" applyFont="1" applyFill="1" applyBorder="1" applyAlignment="1">
      <alignment vertical="center" wrapText="1"/>
    </xf>
    <xf numFmtId="0" fontId="3" fillId="3" borderId="19" xfId="12" applyFont="1" applyFill="1" applyBorder="1" applyAlignment="1">
      <alignment vertical="center" wrapText="1"/>
    </xf>
    <xf numFmtId="0" fontId="15" fillId="3" borderId="19" xfId="0" applyFont="1" applyFill="1" applyBorder="1" applyAlignment="1">
      <alignment horizontal="left" vertical="center" wrapText="1"/>
    </xf>
    <xf numFmtId="1" fontId="3" fillId="0" borderId="19" xfId="0" applyNumberFormat="1" applyFont="1" applyFill="1" applyBorder="1" applyAlignment="1">
      <alignment horizontal="center" vertical="center" wrapText="1"/>
    </xf>
    <xf numFmtId="3" fontId="4" fillId="0" borderId="19" xfId="0" applyNumberFormat="1" applyFont="1" applyFill="1" applyBorder="1" applyAlignment="1">
      <alignment vertical="center" wrapText="1"/>
    </xf>
    <xf numFmtId="3" fontId="3" fillId="0" borderId="19" xfId="0" applyNumberFormat="1" applyFont="1" applyFill="1" applyBorder="1" applyAlignment="1">
      <alignment vertical="center" wrapText="1"/>
    </xf>
    <xf numFmtId="0" fontId="3" fillId="0" borderId="19" xfId="0" applyFont="1" applyFill="1" applyBorder="1" applyAlignment="1">
      <alignment wrapText="1"/>
    </xf>
    <xf numFmtId="0" fontId="3" fillId="0" borderId="31" xfId="0" applyFont="1" applyFill="1" applyBorder="1"/>
    <xf numFmtId="0" fontId="3" fillId="0" borderId="28" xfId="0" applyFont="1" applyFill="1" applyBorder="1" applyAlignment="1">
      <alignment vertical="center" wrapText="1"/>
    </xf>
    <xf numFmtId="1" fontId="3" fillId="0" borderId="19" xfId="0" applyNumberFormat="1" applyFont="1" applyFill="1" applyBorder="1" applyAlignment="1">
      <alignment horizontal="center" vertical="center" wrapText="1"/>
    </xf>
    <xf numFmtId="1" fontId="3" fillId="0" borderId="28"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3" fontId="3" fillId="3" borderId="19" xfId="12" applyNumberFormat="1" applyFont="1" applyFill="1" applyBorder="1" applyAlignment="1">
      <alignment vertical="center" wrapText="1"/>
    </xf>
    <xf numFmtId="1" fontId="3" fillId="0" borderId="48" xfId="0" applyNumberFormat="1" applyFont="1" applyFill="1" applyBorder="1" applyAlignment="1">
      <alignment horizontal="center" vertical="center" wrapText="1"/>
    </xf>
    <xf numFmtId="0" fontId="15" fillId="3" borderId="19" xfId="0" applyFont="1" applyFill="1" applyBorder="1" applyAlignment="1">
      <alignment horizontal="center" vertical="center" wrapText="1"/>
    </xf>
    <xf numFmtId="1" fontId="3" fillId="3" borderId="19" xfId="12" applyNumberFormat="1" applyFont="1" applyFill="1" applyBorder="1" applyAlignment="1">
      <alignment horizontal="center" vertical="center" wrapText="1"/>
    </xf>
    <xf numFmtId="0" fontId="3" fillId="3" borderId="19" xfId="12" applyFont="1" applyFill="1" applyBorder="1" applyAlignment="1">
      <alignment horizontal="center" vertical="center" wrapText="1"/>
    </xf>
    <xf numFmtId="0" fontId="3" fillId="3" borderId="31" xfId="12" applyFont="1" applyFill="1" applyBorder="1" applyAlignment="1">
      <alignment vertical="center" wrapText="1"/>
    </xf>
    <xf numFmtId="1" fontId="3" fillId="3" borderId="31" xfId="12" applyNumberFormat="1" applyFont="1" applyFill="1" applyBorder="1" applyAlignment="1">
      <alignment horizontal="center" vertical="center" wrapText="1"/>
    </xf>
    <xf numFmtId="0" fontId="3" fillId="3" borderId="37" xfId="12" applyFont="1" applyFill="1" applyBorder="1" applyAlignment="1">
      <alignment vertical="center" wrapText="1"/>
    </xf>
    <xf numFmtId="0" fontId="3" fillId="3" borderId="21" xfId="12" applyFont="1" applyFill="1" applyBorder="1" applyAlignment="1">
      <alignment vertical="center" wrapText="1"/>
    </xf>
    <xf numFmtId="174" fontId="3" fillId="3" borderId="21" xfId="7" applyNumberFormat="1" applyFont="1" applyFill="1" applyBorder="1" applyAlignment="1">
      <alignment horizontal="center" vertical="center" wrapText="1"/>
    </xf>
    <xf numFmtId="1" fontId="3" fillId="3" borderId="21" xfId="12" applyNumberFormat="1" applyFont="1" applyFill="1" applyBorder="1" applyAlignment="1">
      <alignment horizontal="center" vertical="center" wrapText="1"/>
    </xf>
    <xf numFmtId="1" fontId="3" fillId="3" borderId="32" xfId="12" applyNumberFormat="1" applyFont="1" applyFill="1" applyBorder="1" applyAlignment="1">
      <alignment horizontal="center" vertical="center" wrapText="1"/>
    </xf>
    <xf numFmtId="0" fontId="3" fillId="3" borderId="66" xfId="12" applyFont="1" applyFill="1" applyBorder="1" applyAlignment="1">
      <alignment vertical="center" wrapText="1"/>
    </xf>
    <xf numFmtId="0" fontId="3" fillId="3" borderId="39" xfId="12" applyFont="1" applyFill="1" applyBorder="1" applyAlignment="1">
      <alignment vertical="center" wrapText="1"/>
    </xf>
    <xf numFmtId="174" fontId="3" fillId="3" borderId="39" xfId="7" applyNumberFormat="1" applyFont="1" applyFill="1" applyBorder="1" applyAlignment="1">
      <alignment horizontal="center" vertical="center" wrapText="1"/>
    </xf>
    <xf numFmtId="1" fontId="3" fillId="3" borderId="39" xfId="12" applyNumberFormat="1" applyFont="1" applyFill="1" applyBorder="1" applyAlignment="1">
      <alignment horizontal="center" vertical="center" wrapText="1"/>
    </xf>
    <xf numFmtId="1" fontId="3" fillId="3" borderId="79" xfId="12" applyNumberFormat="1" applyFont="1" applyFill="1" applyBorder="1" applyAlignment="1">
      <alignment horizontal="center" vertical="center" wrapText="1"/>
    </xf>
    <xf numFmtId="0" fontId="4" fillId="3" borderId="66" xfId="12" applyFont="1" applyFill="1" applyBorder="1" applyAlignment="1">
      <alignment horizontal="center"/>
    </xf>
    <xf numFmtId="0" fontId="4" fillId="3" borderId="39" xfId="12" applyFont="1" applyFill="1" applyBorder="1" applyAlignment="1">
      <alignment horizontal="center"/>
    </xf>
    <xf numFmtId="174" fontId="4" fillId="3" borderId="39" xfId="7" applyNumberFormat="1" applyFont="1" applyFill="1" applyBorder="1"/>
    <xf numFmtId="3" fontId="4" fillId="3" borderId="39" xfId="12" applyNumberFormat="1" applyFont="1" applyFill="1" applyBorder="1"/>
    <xf numFmtId="3" fontId="4" fillId="3" borderId="79" xfId="12" applyNumberFormat="1" applyFont="1" applyFill="1" applyBorder="1"/>
    <xf numFmtId="0" fontId="6" fillId="5" borderId="23" xfId="12" applyFont="1" applyFill="1" applyBorder="1" applyAlignment="1">
      <alignment horizontal="center" vertical="center" wrapText="1"/>
    </xf>
    <xf numFmtId="0" fontId="6" fillId="5" borderId="40" xfId="12" applyFont="1" applyFill="1" applyBorder="1" applyAlignment="1">
      <alignment horizontal="center" vertical="center" wrapText="1"/>
    </xf>
    <xf numFmtId="0" fontId="6" fillId="5" borderId="56" xfId="12" applyFont="1" applyFill="1" applyBorder="1" applyAlignment="1">
      <alignment horizontal="center" vertical="center" wrapText="1"/>
    </xf>
    <xf numFmtId="3" fontId="3" fillId="3" borderId="0" xfId="0" applyNumberFormat="1" applyFont="1" applyFill="1"/>
    <xf numFmtId="172" fontId="4" fillId="0" borderId="19" xfId="27" applyNumberFormat="1" applyFont="1" applyFill="1" applyBorder="1" applyAlignment="1">
      <alignment vertical="center"/>
    </xf>
    <xf numFmtId="172" fontId="3" fillId="0" borderId="19" xfId="27" applyNumberFormat="1" applyFont="1" applyFill="1" applyBorder="1" applyAlignment="1">
      <alignment vertical="center"/>
    </xf>
    <xf numFmtId="172" fontId="3" fillId="0" borderId="30" xfId="12" applyNumberFormat="1" applyFont="1" applyFill="1" applyBorder="1"/>
    <xf numFmtId="0" fontId="3" fillId="0" borderId="18" xfId="12" applyFont="1"/>
    <xf numFmtId="0" fontId="4" fillId="0" borderId="29" xfId="12" applyFont="1" applyFill="1" applyBorder="1" applyAlignment="1">
      <alignment horizontal="center" vertical="center" wrapText="1"/>
    </xf>
    <xf numFmtId="0" fontId="15" fillId="0" borderId="0" xfId="0" applyFont="1" applyFill="1"/>
    <xf numFmtId="172" fontId="4" fillId="0" borderId="28" xfId="27" applyNumberFormat="1" applyFont="1" applyFill="1" applyBorder="1" applyAlignment="1">
      <alignment vertical="center"/>
    </xf>
    <xf numFmtId="172" fontId="3" fillId="0" borderId="28" xfId="27" applyNumberFormat="1" applyFont="1" applyFill="1" applyBorder="1" applyAlignment="1">
      <alignment vertical="center"/>
    </xf>
    <xf numFmtId="1" fontId="3" fillId="0" borderId="33" xfId="12" applyNumberFormat="1" applyFont="1" applyFill="1" applyBorder="1" applyAlignment="1">
      <alignment horizontal="center" vertical="center" wrapText="1"/>
    </xf>
    <xf numFmtId="1" fontId="3" fillId="0" borderId="38" xfId="12" applyNumberFormat="1" applyFont="1" applyFill="1" applyBorder="1" applyAlignment="1">
      <alignment horizontal="center" vertical="center" wrapText="1"/>
    </xf>
    <xf numFmtId="0" fontId="4" fillId="5" borderId="45" xfId="12" applyFont="1" applyFill="1" applyBorder="1" applyAlignment="1">
      <alignment horizontal="center" vertical="center" textRotation="90" wrapText="1"/>
    </xf>
    <xf numFmtId="0" fontId="4" fillId="0" borderId="18" xfId="12" applyFont="1" applyFill="1" applyBorder="1"/>
    <xf numFmtId="3" fontId="4" fillId="0" borderId="18" xfId="12" applyNumberFormat="1" applyFont="1" applyFill="1" applyBorder="1"/>
    <xf numFmtId="0" fontId="3" fillId="0" borderId="18" xfId="12" applyFont="1" applyFill="1"/>
    <xf numFmtId="0" fontId="3" fillId="0" borderId="18" xfId="12" applyFont="1" applyFill="1" applyAlignment="1">
      <alignment horizontal="left"/>
    </xf>
    <xf numFmtId="0" fontId="3" fillId="0" borderId="18" xfId="12" applyFont="1" applyFill="1" applyAlignment="1">
      <alignment horizontal="right"/>
    </xf>
    <xf numFmtId="0" fontId="3" fillId="0" borderId="18" xfId="12" applyFont="1" applyFill="1" applyBorder="1"/>
    <xf numFmtId="0" fontId="4" fillId="0" borderId="18" xfId="12" applyFont="1" applyFill="1" applyAlignment="1">
      <alignment horizontal="left" vertical="center" wrapText="1"/>
    </xf>
    <xf numFmtId="0" fontId="4" fillId="0" borderId="18" xfId="12" applyFont="1" applyFill="1" applyAlignment="1">
      <alignment horizontal="center" vertical="center" wrapText="1"/>
    </xf>
    <xf numFmtId="0" fontId="3" fillId="0" borderId="19" xfId="12" applyFont="1" applyFill="1" applyBorder="1" applyAlignment="1">
      <alignment vertical="center" wrapText="1"/>
    </xf>
    <xf numFmtId="0" fontId="3" fillId="0" borderId="21" xfId="12" applyFont="1" applyFill="1" applyBorder="1" applyAlignment="1">
      <alignment vertical="center" wrapText="1"/>
    </xf>
    <xf numFmtId="0" fontId="3" fillId="0" borderId="18" xfId="12" applyFont="1" applyFill="1" applyBorder="1" applyAlignment="1">
      <alignment wrapText="1"/>
    </xf>
    <xf numFmtId="0" fontId="4" fillId="0" borderId="18" xfId="12" applyFont="1" applyFill="1" applyAlignment="1">
      <alignment vertical="center" wrapText="1"/>
    </xf>
    <xf numFmtId="1" fontId="4" fillId="0" borderId="18" xfId="12" applyNumberFormat="1" applyFont="1" applyFill="1" applyAlignment="1">
      <alignment horizontal="left" vertical="center" wrapText="1"/>
    </xf>
    <xf numFmtId="0" fontId="3" fillId="0" borderId="18" xfId="12" applyFont="1" applyFill="1" applyAlignment="1">
      <alignment vertical="center" wrapText="1"/>
    </xf>
    <xf numFmtId="0" fontId="4" fillId="0" borderId="18" xfId="12" applyFont="1" applyFill="1" applyBorder="1" applyAlignment="1">
      <alignment vertical="center" textRotation="90" wrapText="1"/>
    </xf>
    <xf numFmtId="0" fontId="4" fillId="0" borderId="21" xfId="12" applyFont="1" applyFill="1" applyBorder="1" applyAlignment="1">
      <alignment horizontal="center" vertical="center" textRotation="90" wrapText="1"/>
    </xf>
    <xf numFmtId="0" fontId="3" fillId="0" borderId="29" xfId="12" applyFont="1" applyFill="1" applyBorder="1" applyAlignment="1">
      <alignment vertical="center" wrapText="1"/>
    </xf>
    <xf numFmtId="170" fontId="15" fillId="0" borderId="18" xfId="29" applyNumberFormat="1" applyFont="1" applyFill="1"/>
    <xf numFmtId="0" fontId="4" fillId="0" borderId="23" xfId="12" applyFont="1" applyFill="1" applyBorder="1" applyAlignment="1">
      <alignment horizontal="center" vertical="center" wrapText="1"/>
    </xf>
    <xf numFmtId="0" fontId="3" fillId="0" borderId="24" xfId="12" applyFont="1" applyFill="1" applyBorder="1"/>
    <xf numFmtId="3" fontId="4" fillId="0" borderId="25" xfId="12" applyNumberFormat="1" applyFont="1" applyFill="1" applyBorder="1"/>
    <xf numFmtId="3" fontId="4" fillId="0" borderId="24" xfId="12" applyNumberFormat="1" applyFont="1" applyFill="1" applyBorder="1"/>
    <xf numFmtId="0" fontId="3" fillId="0" borderId="26" xfId="12" applyFont="1" applyFill="1" applyBorder="1"/>
    <xf numFmtId="0" fontId="3" fillId="0" borderId="55" xfId="12" applyFont="1" applyFill="1" applyBorder="1" applyAlignment="1">
      <alignment vertical="center" wrapText="1"/>
    </xf>
    <xf numFmtId="0" fontId="3" fillId="0" borderId="78" xfId="12" applyFont="1" applyFill="1" applyBorder="1" applyAlignment="1">
      <alignment vertical="center" wrapText="1"/>
    </xf>
    <xf numFmtId="0" fontId="3" fillId="0" borderId="25" xfId="12" applyFont="1" applyFill="1" applyBorder="1" applyAlignment="1">
      <alignment vertical="center" wrapText="1"/>
    </xf>
    <xf numFmtId="44" fontId="4" fillId="0" borderId="29" xfId="15" applyFont="1" applyFill="1" applyBorder="1" applyAlignment="1">
      <alignment vertical="center" wrapText="1"/>
    </xf>
    <xf numFmtId="44" fontId="4" fillId="0" borderId="19" xfId="15" applyFont="1" applyFill="1" applyBorder="1" applyAlignment="1">
      <alignment vertical="center" wrapText="1"/>
    </xf>
    <xf numFmtId="44" fontId="4" fillId="0" borderId="21" xfId="15" applyFont="1" applyFill="1" applyBorder="1" applyAlignment="1">
      <alignment vertical="center" wrapText="1"/>
    </xf>
    <xf numFmtId="0" fontId="3" fillId="0" borderId="39" xfId="12" applyFont="1" applyFill="1" applyBorder="1" applyAlignment="1">
      <alignment vertical="center" wrapText="1"/>
    </xf>
    <xf numFmtId="44" fontId="4" fillId="0" borderId="39" xfId="15" applyFont="1" applyFill="1" applyBorder="1" applyAlignment="1">
      <alignment vertical="center" wrapText="1"/>
    </xf>
    <xf numFmtId="0" fontId="3" fillId="0" borderId="30" xfId="12" applyFont="1" applyFill="1" applyBorder="1" applyAlignment="1">
      <alignment vertical="center" wrapText="1"/>
    </xf>
    <xf numFmtId="1" fontId="3" fillId="0" borderId="39" xfId="12" applyNumberFormat="1" applyFont="1" applyFill="1" applyBorder="1" applyAlignment="1">
      <alignment horizontal="center" vertical="center" wrapText="1"/>
    </xf>
    <xf numFmtId="0" fontId="4" fillId="0" borderId="38" xfId="12" applyFont="1" applyFill="1" applyBorder="1" applyAlignment="1">
      <alignment horizontal="center" vertical="center" wrapText="1"/>
    </xf>
    <xf numFmtId="0" fontId="4" fillId="0" borderId="33" xfId="12" applyFont="1" applyFill="1" applyBorder="1" applyAlignment="1">
      <alignment horizontal="center" vertical="center" wrapText="1"/>
    </xf>
    <xf numFmtId="0" fontId="4" fillId="0" borderId="39" xfId="12" applyFont="1" applyFill="1" applyBorder="1" applyAlignment="1">
      <alignment horizontal="center" vertical="center" wrapText="1"/>
    </xf>
    <xf numFmtId="0" fontId="3" fillId="0" borderId="29" xfId="12" applyFont="1" applyFill="1" applyBorder="1"/>
    <xf numFmtId="9" fontId="3" fillId="0" borderId="21" xfId="13" applyFont="1" applyFill="1" applyBorder="1" applyAlignment="1">
      <alignment vertical="center" wrapText="1"/>
    </xf>
    <xf numFmtId="1" fontId="3" fillId="0" borderId="25" xfId="12" applyNumberFormat="1" applyFont="1" applyFill="1" applyBorder="1" applyAlignment="1">
      <alignment horizontal="center" vertical="center" wrapText="1"/>
    </xf>
    <xf numFmtId="0" fontId="4" fillId="0" borderId="25" xfId="12" applyFont="1" applyFill="1" applyBorder="1" applyAlignment="1">
      <alignment horizontal="center" vertical="center" wrapText="1"/>
    </xf>
    <xf numFmtId="44" fontId="4" fillId="0" borderId="25" xfId="15" applyFont="1" applyFill="1" applyBorder="1" applyAlignment="1">
      <alignment vertical="center" wrapText="1"/>
    </xf>
    <xf numFmtId="0" fontId="4" fillId="0" borderId="23" xfId="12" applyFont="1" applyFill="1" applyBorder="1" applyAlignment="1">
      <alignment horizontal="center" vertical="center" wrapText="1"/>
    </xf>
    <xf numFmtId="0" fontId="4" fillId="0" borderId="40" xfId="12" applyFont="1" applyFill="1" applyBorder="1" applyAlignment="1">
      <alignment horizontal="center" vertical="center" wrapText="1"/>
    </xf>
    <xf numFmtId="0" fontId="4" fillId="0" borderId="41" xfId="12" applyFont="1" applyFill="1" applyBorder="1" applyAlignment="1">
      <alignment horizontal="center" vertical="center" wrapText="1"/>
    </xf>
    <xf numFmtId="0" fontId="15" fillId="0" borderId="36" xfId="12" applyFont="1" applyFill="1" applyBorder="1" applyAlignment="1">
      <alignment vertical="center" wrapText="1"/>
    </xf>
    <xf numFmtId="0" fontId="15" fillId="0" borderId="29" xfId="12" applyFont="1" applyFill="1" applyBorder="1" applyAlignment="1">
      <alignment horizontal="left" vertical="center" wrapText="1"/>
    </xf>
    <xf numFmtId="0" fontId="15" fillId="0" borderId="29" xfId="12" applyFont="1" applyFill="1" applyBorder="1" applyAlignment="1">
      <alignment wrapText="1"/>
    </xf>
    <xf numFmtId="0" fontId="15" fillId="0" borderId="29" xfId="12" applyFont="1" applyFill="1" applyBorder="1" applyAlignment="1">
      <alignment horizontal="center" vertical="center" wrapText="1"/>
    </xf>
    <xf numFmtId="0" fontId="10" fillId="0" borderId="29" xfId="12" applyFont="1" applyFill="1" applyBorder="1" applyAlignment="1">
      <alignment vertical="center" wrapText="1"/>
    </xf>
    <xf numFmtId="0" fontId="15" fillId="0" borderId="29" xfId="15" applyNumberFormat="1" applyFont="1" applyFill="1" applyBorder="1" applyAlignment="1">
      <alignment horizontal="center" vertical="center" wrapText="1"/>
    </xf>
    <xf numFmtId="0" fontId="15" fillId="0" borderId="22" xfId="12" applyFont="1" applyFill="1" applyBorder="1" applyAlignment="1">
      <alignment vertical="center" wrapText="1"/>
    </xf>
    <xf numFmtId="0" fontId="15" fillId="0" borderId="19" xfId="12" applyFont="1" applyFill="1" applyBorder="1" applyAlignment="1">
      <alignment wrapText="1"/>
    </xf>
    <xf numFmtId="0" fontId="10" fillId="0" borderId="19" xfId="12" applyFont="1" applyFill="1" applyBorder="1" applyAlignment="1">
      <alignment vertical="center" wrapText="1"/>
    </xf>
    <xf numFmtId="0" fontId="15" fillId="0" borderId="19" xfId="15" applyNumberFormat="1" applyFont="1" applyFill="1" applyBorder="1" applyAlignment="1">
      <alignment horizontal="center" vertical="center" wrapText="1"/>
    </xf>
    <xf numFmtId="0" fontId="15" fillId="0" borderId="37" xfId="12" applyFont="1" applyFill="1" applyBorder="1" applyAlignment="1">
      <alignment vertical="center" wrapText="1"/>
    </xf>
    <xf numFmtId="0" fontId="15" fillId="0" borderId="21" xfId="12" applyFont="1" applyFill="1" applyBorder="1" applyAlignment="1">
      <alignment wrapText="1"/>
    </xf>
    <xf numFmtId="0" fontId="15" fillId="0" borderId="21" xfId="12" applyFont="1" applyFill="1" applyBorder="1" applyAlignment="1">
      <alignment horizontal="center" vertical="center" wrapText="1"/>
    </xf>
    <xf numFmtId="0" fontId="10" fillId="0" borderId="21" xfId="12" applyFont="1" applyFill="1" applyBorder="1" applyAlignment="1">
      <alignment vertical="center" wrapText="1"/>
    </xf>
    <xf numFmtId="0" fontId="15" fillId="0" borderId="21" xfId="15" applyNumberFormat="1" applyFont="1" applyFill="1" applyBorder="1" applyAlignment="1">
      <alignment horizontal="center" vertical="center" wrapText="1"/>
    </xf>
    <xf numFmtId="0" fontId="10" fillId="0" borderId="29" xfId="12" applyFont="1" applyFill="1" applyBorder="1" applyAlignment="1">
      <alignment horizontal="justify" vertical="center" wrapText="1"/>
    </xf>
    <xf numFmtId="0" fontId="15" fillId="0" borderId="19" xfId="12" applyFont="1" applyFill="1" applyBorder="1" applyAlignment="1">
      <alignment horizontal="left" vertical="center" wrapText="1"/>
    </xf>
    <xf numFmtId="0" fontId="10" fillId="0" borderId="19" xfId="12" applyFont="1" applyFill="1" applyBorder="1" applyAlignment="1">
      <alignment horizontal="justify" vertical="center" wrapText="1"/>
    </xf>
    <xf numFmtId="0" fontId="15" fillId="0" borderId="21" xfId="12" applyFont="1" applyFill="1" applyBorder="1" applyAlignment="1">
      <alignment horizontal="left" vertical="center" wrapText="1"/>
    </xf>
    <xf numFmtId="0" fontId="10" fillId="0" borderId="21" xfId="12" applyFont="1" applyFill="1" applyBorder="1" applyAlignment="1">
      <alignment horizontal="justify" vertical="center" wrapText="1"/>
    </xf>
    <xf numFmtId="0" fontId="15" fillId="0" borderId="29" xfId="12" applyFont="1" applyFill="1" applyBorder="1" applyAlignment="1">
      <alignment vertical="center" wrapText="1"/>
    </xf>
    <xf numFmtId="0" fontId="15" fillId="0" borderId="37" xfId="12" applyFont="1" applyFill="1" applyBorder="1" applyAlignment="1">
      <alignment horizontal="left" vertical="center" wrapText="1"/>
    </xf>
    <xf numFmtId="0" fontId="15" fillId="0" borderId="21" xfId="12" applyFont="1" applyFill="1" applyBorder="1" applyAlignment="1">
      <alignment horizontal="left" wrapText="1"/>
    </xf>
    <xf numFmtId="0" fontId="10" fillId="0" borderId="21" xfId="12" applyFont="1" applyFill="1" applyBorder="1" applyAlignment="1">
      <alignment horizontal="left" vertical="center" wrapText="1"/>
    </xf>
    <xf numFmtId="2" fontId="15" fillId="0" borderId="19" xfId="12" applyNumberFormat="1" applyFont="1" applyFill="1" applyBorder="1" applyAlignment="1">
      <alignment horizontal="center" vertical="center"/>
    </xf>
    <xf numFmtId="0" fontId="24" fillId="0" borderId="18" xfId="12" applyFont="1" applyFill="1" applyAlignment="1">
      <alignment horizontal="center" vertical="center" wrapText="1"/>
    </xf>
    <xf numFmtId="0" fontId="10" fillId="0" borderId="19" xfId="12" applyFont="1" applyFill="1" applyBorder="1" applyAlignment="1">
      <alignment horizontal="left" vertical="center" wrapText="1"/>
    </xf>
    <xf numFmtId="0" fontId="10" fillId="0" borderId="39" xfId="12" applyFont="1" applyFill="1" applyBorder="1" applyAlignment="1">
      <alignment horizontal="left" vertical="center" wrapText="1"/>
    </xf>
    <xf numFmtId="0" fontId="15" fillId="0" borderId="39" xfId="12" applyFont="1" applyFill="1" applyBorder="1" applyAlignment="1">
      <alignment horizontal="center" vertical="center" wrapText="1"/>
    </xf>
    <xf numFmtId="0" fontId="15" fillId="0" borderId="83" xfId="12" applyFont="1" applyFill="1" applyBorder="1" applyAlignment="1">
      <alignment vertical="center" wrapText="1"/>
    </xf>
    <xf numFmtId="0" fontId="15" fillId="0" borderId="25" xfId="12" applyFont="1" applyFill="1" applyBorder="1" applyAlignment="1">
      <alignment horizontal="left" vertical="center" wrapText="1"/>
    </xf>
    <xf numFmtId="0" fontId="15" fillId="0" borderId="25" xfId="12" applyFont="1" applyFill="1" applyBorder="1" applyAlignment="1">
      <alignment vertical="center" wrapText="1"/>
    </xf>
    <xf numFmtId="0" fontId="15" fillId="0" borderId="25" xfId="12" applyFont="1" applyFill="1" applyBorder="1" applyAlignment="1">
      <alignment horizontal="center" vertical="center" wrapText="1"/>
    </xf>
    <xf numFmtId="0" fontId="10" fillId="0" borderId="25" xfId="12" applyFont="1" applyFill="1" applyBorder="1" applyAlignment="1">
      <alignment horizontal="justify" vertical="center" wrapText="1"/>
    </xf>
    <xf numFmtId="0" fontId="15" fillId="0" borderId="25" xfId="15" applyNumberFormat="1" applyFont="1" applyFill="1" applyBorder="1" applyAlignment="1">
      <alignment horizontal="center" vertical="center" wrapText="1"/>
    </xf>
    <xf numFmtId="3" fontId="4" fillId="0" borderId="82" xfId="12" applyNumberFormat="1" applyFont="1" applyFill="1" applyBorder="1"/>
    <xf numFmtId="1" fontId="3" fillId="0" borderId="18" xfId="12" applyNumberFormat="1" applyFont="1" applyFill="1" applyBorder="1" applyAlignment="1">
      <alignment horizontal="center" vertical="center" wrapText="1"/>
    </xf>
    <xf numFmtId="1" fontId="4" fillId="0" borderId="18" xfId="12" applyNumberFormat="1" applyFont="1" applyFill="1" applyAlignment="1">
      <alignment horizontal="center" vertical="center" wrapText="1"/>
    </xf>
    <xf numFmtId="0" fontId="4" fillId="3" borderId="18" xfId="12" applyFont="1" applyFill="1" applyAlignment="1">
      <alignment horizontal="left" vertical="center" wrapText="1"/>
    </xf>
    <xf numFmtId="0" fontId="4" fillId="0" borderId="55" xfId="12" applyFont="1" applyFill="1" applyBorder="1" applyAlignment="1">
      <alignment horizontal="center" vertical="center" wrapText="1"/>
    </xf>
    <xf numFmtId="1" fontId="4" fillId="5" borderId="72" xfId="4" applyNumberFormat="1" applyFont="1" applyFill="1" applyBorder="1" applyAlignment="1">
      <alignment horizontal="center" vertical="center" textRotation="90" wrapText="1"/>
    </xf>
    <xf numFmtId="0" fontId="4" fillId="3" borderId="40" xfId="4" applyFont="1" applyFill="1" applyBorder="1" applyAlignment="1">
      <alignment horizontal="center" vertical="center" wrapText="1"/>
    </xf>
    <xf numFmtId="0" fontId="4" fillId="3" borderId="41" xfId="4" applyFont="1" applyFill="1" applyBorder="1" applyAlignment="1">
      <alignment horizontal="center" vertical="center" wrapText="1"/>
    </xf>
    <xf numFmtId="1" fontId="4" fillId="0" borderId="30" xfId="12" applyNumberFormat="1" applyFont="1" applyFill="1" applyBorder="1" applyAlignment="1">
      <alignment horizontal="center" vertical="center" textRotation="90" wrapText="1"/>
    </xf>
    <xf numFmtId="49" fontId="4" fillId="0" borderId="57" xfId="12" applyNumberFormat="1" applyFont="1" applyFill="1" applyBorder="1" applyAlignment="1">
      <alignment horizontal="center" vertical="center" textRotation="90" wrapText="1"/>
    </xf>
    <xf numFmtId="1" fontId="4" fillId="5" borderId="73" xfId="4" applyNumberFormat="1" applyFont="1" applyFill="1" applyBorder="1" applyAlignment="1">
      <alignment horizontal="center" vertical="center" textRotation="90" wrapText="1"/>
    </xf>
    <xf numFmtId="1" fontId="4" fillId="0" borderId="67" xfId="4" applyNumberFormat="1" applyFont="1" applyFill="1" applyBorder="1" applyAlignment="1">
      <alignment horizontal="center" vertical="center" wrapText="1"/>
    </xf>
    <xf numFmtId="1" fontId="4" fillId="0" borderId="44" xfId="4" applyNumberFormat="1" applyFont="1" applyFill="1" applyBorder="1" applyAlignment="1">
      <alignment horizontal="center" vertical="center" wrapText="1"/>
    </xf>
    <xf numFmtId="49" fontId="4" fillId="3" borderId="27" xfId="4" applyNumberFormat="1" applyFont="1" applyFill="1" applyBorder="1" applyAlignment="1">
      <alignment horizontal="center" vertical="center" wrapText="1"/>
    </xf>
    <xf numFmtId="49" fontId="4" fillId="3" borderId="44" xfId="4" applyNumberFormat="1" applyFont="1" applyFill="1" applyBorder="1" applyAlignment="1">
      <alignment horizontal="center" vertical="center" wrapText="1"/>
    </xf>
    <xf numFmtId="49" fontId="4" fillId="3" borderId="57" xfId="4" applyNumberFormat="1" applyFont="1" applyFill="1" applyBorder="1" applyAlignment="1">
      <alignment horizontal="center" vertical="center" wrapText="1"/>
    </xf>
    <xf numFmtId="49" fontId="4" fillId="3" borderId="75" xfId="4" applyNumberFormat="1" applyFont="1" applyFill="1" applyBorder="1" applyAlignment="1">
      <alignment horizontal="center" vertical="center" wrapText="1"/>
    </xf>
    <xf numFmtId="49" fontId="4" fillId="3" borderId="64" xfId="4" applyNumberFormat="1" applyFont="1" applyFill="1" applyBorder="1" applyAlignment="1">
      <alignment horizontal="center" vertical="center" wrapText="1"/>
    </xf>
    <xf numFmtId="49" fontId="4" fillId="3" borderId="64" xfId="4" applyNumberFormat="1" applyFont="1" applyFill="1" applyBorder="1" applyAlignment="1">
      <alignment horizontal="center" vertical="center" wrapText="1"/>
    </xf>
    <xf numFmtId="49" fontId="4" fillId="3" borderId="28" xfId="4" applyNumberFormat="1" applyFont="1" applyFill="1" applyBorder="1" applyAlignment="1">
      <alignment horizontal="center" vertical="center" textRotation="90" wrapText="1"/>
    </xf>
    <xf numFmtId="49" fontId="4" fillId="3" borderId="42" xfId="4" applyNumberFormat="1" applyFont="1" applyFill="1" applyBorder="1" applyAlignment="1">
      <alignment horizontal="center" vertical="center" textRotation="90" wrapText="1"/>
    </xf>
    <xf numFmtId="1" fontId="4" fillId="0" borderId="32" xfId="12" applyNumberFormat="1" applyFont="1" applyFill="1" applyBorder="1" applyAlignment="1">
      <alignment horizontal="center" vertical="center" textRotation="90" wrapText="1"/>
    </xf>
    <xf numFmtId="0" fontId="4" fillId="3" borderId="21" xfId="12" applyFont="1" applyFill="1" applyBorder="1" applyAlignment="1">
      <alignment horizontal="center" vertical="center" textRotation="90" wrapText="1"/>
    </xf>
    <xf numFmtId="49" fontId="4" fillId="3" borderId="21" xfId="12" applyNumberFormat="1" applyFont="1" applyFill="1" applyBorder="1" applyAlignment="1">
      <alignment horizontal="center" vertical="center" textRotation="90" wrapText="1"/>
    </xf>
    <xf numFmtId="49" fontId="4" fillId="0" borderId="77" xfId="12" applyNumberFormat="1" applyFont="1" applyFill="1" applyBorder="1" applyAlignment="1">
      <alignment horizontal="center" vertical="center" textRotation="90" wrapText="1"/>
    </xf>
    <xf numFmtId="1" fontId="4" fillId="5" borderId="76" xfId="4" applyNumberFormat="1" applyFont="1" applyFill="1" applyBorder="1" applyAlignment="1">
      <alignment horizontal="center" vertical="center" textRotation="90" wrapText="1"/>
    </xf>
    <xf numFmtId="1" fontId="4" fillId="0" borderId="45" xfId="4" applyNumberFormat="1" applyFont="1" applyFill="1" applyBorder="1" applyAlignment="1">
      <alignment horizontal="center" vertical="center" textRotation="90" wrapText="1"/>
    </xf>
    <xf numFmtId="1" fontId="4" fillId="0" borderId="21" xfId="4" applyNumberFormat="1" applyFont="1" applyFill="1" applyBorder="1" applyAlignment="1">
      <alignment horizontal="center" vertical="center" textRotation="90" wrapText="1"/>
    </xf>
    <xf numFmtId="0" fontId="4" fillId="3" borderId="21" xfId="4" applyFont="1" applyFill="1" applyBorder="1" applyAlignment="1">
      <alignment horizontal="center" vertical="center" textRotation="90" wrapText="1"/>
    </xf>
    <xf numFmtId="49" fontId="4" fillId="3" borderId="39" xfId="4" applyNumberFormat="1" applyFont="1" applyFill="1" applyBorder="1" applyAlignment="1">
      <alignment horizontal="center" vertical="center" textRotation="90" wrapText="1"/>
    </xf>
    <xf numFmtId="49" fontId="4" fillId="3" borderId="79" xfId="4" applyNumberFormat="1" applyFont="1" applyFill="1" applyBorder="1" applyAlignment="1">
      <alignment horizontal="center" vertical="center" textRotation="90" wrapText="1"/>
    </xf>
    <xf numFmtId="0" fontId="3" fillId="0" borderId="33" xfId="12" applyFont="1" applyFill="1" applyBorder="1" applyAlignment="1">
      <alignment horizontal="center" vertical="center" wrapText="1"/>
    </xf>
    <xf numFmtId="9" fontId="3" fillId="0" borderId="48" xfId="13" applyFont="1" applyFill="1" applyBorder="1" applyAlignment="1">
      <alignment vertical="center" wrapText="1"/>
    </xf>
    <xf numFmtId="0" fontId="3" fillId="0" borderId="59" xfId="12" applyFont="1" applyFill="1" applyBorder="1" applyAlignment="1">
      <alignment horizontal="center" vertical="center" wrapText="1"/>
    </xf>
    <xf numFmtId="1" fontId="48" fillId="0" borderId="18" xfId="12" applyNumberFormat="1" applyFont="1" applyBorder="1"/>
    <xf numFmtId="1" fontId="3" fillId="0" borderId="48" xfId="16" applyNumberFormat="1" applyFont="1" applyFill="1" applyBorder="1" applyAlignment="1">
      <alignment horizontal="center" vertical="center" wrapText="1"/>
    </xf>
    <xf numFmtId="1" fontId="3" fillId="0" borderId="48" xfId="16" applyNumberFormat="1" applyFont="1" applyFill="1" applyBorder="1" applyAlignment="1">
      <alignment horizontal="center" vertical="center"/>
    </xf>
    <xf numFmtId="1" fontId="3" fillId="0" borderId="48" xfId="12" applyNumberFormat="1" applyFont="1" applyFill="1" applyBorder="1" applyAlignment="1">
      <alignment horizontal="center" vertical="center"/>
    </xf>
    <xf numFmtId="0" fontId="3" fillId="0" borderId="48" xfId="12" applyFont="1" applyFill="1" applyBorder="1" applyAlignment="1">
      <alignment horizontal="center" vertical="center"/>
    </xf>
    <xf numFmtId="0" fontId="3" fillId="0" borderId="80" xfId="12" applyFont="1" applyFill="1" applyBorder="1" applyAlignment="1">
      <alignment horizontal="center" vertical="center"/>
    </xf>
    <xf numFmtId="1" fontId="3" fillId="0" borderId="19" xfId="16" applyNumberFormat="1" applyFont="1" applyFill="1" applyBorder="1" applyAlignment="1">
      <alignment horizontal="center" vertical="center" wrapText="1"/>
    </xf>
    <xf numFmtId="1" fontId="10" fillId="0" borderId="19" xfId="16" applyNumberFormat="1" applyFont="1" applyBorder="1" applyAlignment="1">
      <alignment horizontal="center" vertical="center"/>
    </xf>
    <xf numFmtId="1" fontId="3" fillId="0" borderId="19" xfId="16" applyNumberFormat="1" applyFont="1" applyFill="1" applyBorder="1" applyAlignment="1">
      <alignment horizontal="center" vertical="center"/>
    </xf>
    <xf numFmtId="0" fontId="3" fillId="0" borderId="58" xfId="12" applyFont="1" applyFill="1" applyBorder="1" applyAlignment="1">
      <alignment horizontal="center" vertical="center" wrapText="1"/>
    </xf>
    <xf numFmtId="1" fontId="15" fillId="0" borderId="19" xfId="16" applyNumberFormat="1" applyFont="1" applyFill="1" applyBorder="1" applyAlignment="1">
      <alignment horizontal="center" vertical="center" wrapText="1"/>
    </xf>
    <xf numFmtId="0" fontId="3" fillId="0" borderId="28" xfId="12" applyFont="1" applyFill="1" applyBorder="1" applyAlignment="1">
      <alignment horizontal="center" vertical="center" wrapText="1"/>
    </xf>
    <xf numFmtId="0" fontId="3" fillId="0" borderId="48" xfId="12" applyFont="1" applyFill="1" applyBorder="1" applyAlignment="1">
      <alignment horizontal="center" vertical="center" wrapText="1"/>
    </xf>
    <xf numFmtId="1" fontId="3" fillId="0" borderId="48" xfId="12" applyNumberFormat="1" applyFont="1" applyFill="1" applyBorder="1" applyAlignment="1">
      <alignment horizontal="center" vertical="center" wrapText="1"/>
    </xf>
    <xf numFmtId="0" fontId="4" fillId="0" borderId="48" xfId="12" applyFont="1" applyFill="1" applyBorder="1" applyAlignment="1">
      <alignment horizontal="center" vertical="center" wrapText="1"/>
    </xf>
    <xf numFmtId="1" fontId="3" fillId="0" borderId="28" xfId="12" applyNumberFormat="1" applyFont="1" applyFill="1" applyBorder="1" applyAlignment="1">
      <alignment horizontal="center" vertical="center" wrapText="1"/>
    </xf>
    <xf numFmtId="0" fontId="4" fillId="0" borderId="28" xfId="12" applyFont="1" applyFill="1" applyBorder="1" applyAlignment="1">
      <alignment horizontal="center" vertical="center" wrapText="1"/>
    </xf>
    <xf numFmtId="0" fontId="3" fillId="0" borderId="22" xfId="12" applyFont="1" applyFill="1" applyBorder="1" applyAlignment="1">
      <alignment vertical="center"/>
    </xf>
    <xf numFmtId="1" fontId="15" fillId="0" borderId="28" xfId="12" applyNumberFormat="1" applyFont="1" applyFill="1" applyBorder="1" applyAlignment="1">
      <alignment horizontal="center" vertical="center" wrapText="1"/>
    </xf>
    <xf numFmtId="0" fontId="15" fillId="0" borderId="19" xfId="12" applyFont="1" applyFill="1" applyBorder="1" applyAlignment="1">
      <alignment horizontal="justify" vertical="center"/>
    </xf>
    <xf numFmtId="1" fontId="15" fillId="0" borderId="33" xfId="12" applyNumberFormat="1" applyFont="1" applyFill="1" applyBorder="1" applyAlignment="1">
      <alignment horizontal="center" vertical="center" wrapText="1"/>
    </xf>
    <xf numFmtId="0" fontId="10" fillId="0" borderId="19" xfId="12" applyFont="1" applyFill="1" applyBorder="1" applyAlignment="1">
      <alignment horizontal="justify" vertical="center"/>
    </xf>
    <xf numFmtId="0" fontId="12" fillId="0" borderId="48" xfId="12" applyFont="1" applyFill="1" applyBorder="1" applyAlignment="1">
      <alignment horizontal="center" vertical="center" textRotation="90" wrapText="1"/>
    </xf>
    <xf numFmtId="1" fontId="15" fillId="0" borderId="48" xfId="12" applyNumberFormat="1" applyFont="1" applyFill="1" applyBorder="1" applyAlignment="1">
      <alignment horizontal="center" vertical="center" wrapText="1"/>
    </xf>
    <xf numFmtId="1" fontId="15" fillId="0" borderId="28" xfId="12" applyNumberFormat="1" applyFont="1" applyBorder="1" applyAlignment="1">
      <alignment horizontal="center" vertical="center" wrapText="1"/>
    </xf>
    <xf numFmtId="0" fontId="15" fillId="0" borderId="19" xfId="12" applyFont="1" applyFill="1" applyBorder="1" applyAlignment="1">
      <alignment horizontal="justify" vertical="center" wrapText="1"/>
    </xf>
    <xf numFmtId="1" fontId="3" fillId="3" borderId="19" xfId="16" applyNumberFormat="1" applyFont="1" applyFill="1" applyBorder="1" applyAlignment="1">
      <alignment horizontal="center" vertical="center"/>
    </xf>
    <xf numFmtId="1" fontId="3" fillId="0" borderId="19" xfId="15" applyNumberFormat="1" applyFont="1" applyFill="1" applyBorder="1" applyAlignment="1">
      <alignment horizontal="center" vertical="center"/>
    </xf>
    <xf numFmtId="1" fontId="15" fillId="0" borderId="33" xfId="12" applyNumberFormat="1" applyFont="1" applyBorder="1" applyAlignment="1">
      <alignment horizontal="center" vertical="center" wrapText="1"/>
    </xf>
    <xf numFmtId="0" fontId="48" fillId="0" borderId="18" xfId="12" applyFont="1" applyBorder="1" applyAlignment="1">
      <alignment wrapText="1"/>
    </xf>
    <xf numFmtId="1" fontId="10" fillId="0" borderId="18" xfId="15" applyNumberFormat="1" applyFont="1" applyBorder="1" applyAlignment="1">
      <alignment horizontal="center" vertical="center"/>
    </xf>
    <xf numFmtId="1" fontId="3" fillId="3" borderId="19" xfId="15" applyNumberFormat="1" applyFont="1" applyFill="1" applyBorder="1" applyAlignment="1">
      <alignment horizontal="center" vertical="center"/>
    </xf>
    <xf numFmtId="1" fontId="15" fillId="3" borderId="19" xfId="16" applyNumberFormat="1" applyFont="1" applyFill="1" applyBorder="1" applyAlignment="1">
      <alignment horizontal="center" vertical="center" wrapText="1"/>
    </xf>
    <xf numFmtId="1" fontId="15" fillId="0" borderId="48" xfId="12" applyNumberFormat="1" applyFont="1" applyBorder="1" applyAlignment="1">
      <alignment horizontal="center" vertical="center" wrapText="1"/>
    </xf>
    <xf numFmtId="0" fontId="49" fillId="3" borderId="19" xfId="12" applyFont="1" applyFill="1" applyBorder="1" applyAlignment="1">
      <alignment horizontal="justify" vertical="center" wrapText="1"/>
    </xf>
    <xf numFmtId="1" fontId="3" fillId="0" borderId="28" xfId="16" applyNumberFormat="1" applyFont="1" applyFill="1" applyBorder="1" applyAlignment="1">
      <alignment horizontal="center" vertical="center" wrapText="1"/>
    </xf>
    <xf numFmtId="3" fontId="4" fillId="0" borderId="25" xfId="12" applyNumberFormat="1" applyFont="1" applyFill="1" applyBorder="1" applyAlignment="1">
      <alignment horizontal="center"/>
    </xf>
    <xf numFmtId="169" fontId="3" fillId="0" borderId="83" xfId="16" applyFont="1" applyFill="1" applyBorder="1" applyAlignment="1">
      <alignment horizontal="center" vertical="center"/>
    </xf>
    <xf numFmtId="169" fontId="3" fillId="0" borderId="83" xfId="16" applyFont="1" applyFill="1" applyBorder="1"/>
    <xf numFmtId="0" fontId="3" fillId="0" borderId="25" xfId="12" applyFont="1" applyFill="1" applyBorder="1"/>
    <xf numFmtId="0" fontId="3" fillId="0" borderId="84" xfId="12" applyFont="1" applyFill="1" applyBorder="1"/>
    <xf numFmtId="1" fontId="15" fillId="0" borderId="18" xfId="12" applyNumberFormat="1" applyFont="1" applyFill="1" applyBorder="1" applyAlignment="1">
      <alignment horizontal="center" vertical="center" wrapText="1"/>
    </xf>
    <xf numFmtId="170" fontId="15" fillId="0" borderId="18" xfId="19" applyNumberFormat="1" applyFont="1" applyFill="1"/>
    <xf numFmtId="170" fontId="15" fillId="3" borderId="18" xfId="19" applyNumberFormat="1" applyFont="1" applyFill="1"/>
    <xf numFmtId="0" fontId="4" fillId="5" borderId="56" xfId="12" applyFont="1" applyFill="1" applyBorder="1" applyAlignment="1">
      <alignment vertical="center" textRotation="90" wrapText="1"/>
    </xf>
    <xf numFmtId="49" fontId="4" fillId="0" borderId="26" xfId="12" applyNumberFormat="1" applyFont="1" applyFill="1" applyBorder="1" applyAlignment="1">
      <alignment horizontal="center" vertical="center" wrapText="1"/>
    </xf>
  </cellXfs>
  <cellStyles count="30">
    <cellStyle name="Millares" xfId="1" builtinId="3"/>
    <cellStyle name="Millares [0] 2" xfId="17"/>
    <cellStyle name="Millares [0] 2 2" xfId="21"/>
    <cellStyle name="Millares [0] 3" xfId="16"/>
    <cellStyle name="Millares 10" xfId="6"/>
    <cellStyle name="Millares 12" xfId="7"/>
    <cellStyle name="Millares 15" xfId="28"/>
    <cellStyle name="Millares 2" xfId="8"/>
    <cellStyle name="Millares 2 2" xfId="22"/>
    <cellStyle name="Millares 3" xfId="5"/>
    <cellStyle name="Millares 4" xfId="18"/>
    <cellStyle name="Millares 5" xfId="19"/>
    <cellStyle name="Millares 6" xfId="20"/>
    <cellStyle name="Millares 7" xfId="29"/>
    <cellStyle name="Moneda" xfId="2" builtinId="4"/>
    <cellStyle name="Moneda [0]" xfId="3" builtinId="7"/>
    <cellStyle name="Moneda 2" xfId="9"/>
    <cellStyle name="Moneda 2 2" xfId="23"/>
    <cellStyle name="Moneda 3" xfId="15"/>
    <cellStyle name="Moneda 6" xfId="27"/>
    <cellStyle name="Normal" xfId="0" builtinId="0"/>
    <cellStyle name="Normal 2" xfId="10"/>
    <cellStyle name="Normal 2 2" xfId="24"/>
    <cellStyle name="Normal 3" xfId="11"/>
    <cellStyle name="Normal 3 2" xfId="25"/>
    <cellStyle name="Normal 4" xfId="12"/>
    <cellStyle name="Normal 5" xfId="4"/>
    <cellStyle name="Porcentaje 2" xfId="13"/>
    <cellStyle name="Porcentaje 3" xfId="26"/>
    <cellStyle name="Porcentual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57701</xdr:colOff>
      <xdr:row>1</xdr:row>
      <xdr:rowOff>104986</xdr:rowOff>
    </xdr:from>
    <xdr:ext cx="4753545" cy="246221"/>
    <xdr:sp macro="" textlink="">
      <xdr:nvSpPr>
        <xdr:cNvPr id="2" name="1 Rectángulo">
          <a:extLst/>
        </xdr:cNvPr>
        <xdr:cNvSpPr/>
      </xdr:nvSpPr>
      <xdr:spPr>
        <a:xfrm>
          <a:off x="143426" y="295486"/>
          <a:ext cx="4753545" cy="246221"/>
        </a:xfrm>
        <a:prstGeom prst="rect">
          <a:avLst/>
        </a:prstGeom>
        <a:noFill/>
      </xdr:spPr>
      <xdr:txBody>
        <a:bodyPr wrap="none" lIns="91440" tIns="45720" rIns="91440" bIns="45720">
          <a:spAutoFit/>
        </a:bodyPr>
        <a:lstStyle/>
        <a:p>
          <a:pPr algn="ctr">
            <a:lnSpc>
              <a:spcPts val="5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7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xdr:row>
      <xdr:rowOff>0</xdr:rowOff>
    </xdr:from>
    <xdr:ext cx="4753545" cy="246221"/>
    <xdr:sp macro="" textlink="">
      <xdr:nvSpPr>
        <xdr:cNvPr id="2" name="1 Rectángulo">
          <a:extLst>
            <a:ext uri="{FF2B5EF4-FFF2-40B4-BE49-F238E27FC236}">
              <a16:creationId xmlns:a16="http://schemas.microsoft.com/office/drawing/2014/main" xmlns="" id="{00000000-0008-0000-0000-000002000000}"/>
            </a:ext>
          </a:extLst>
        </xdr:cNvPr>
        <xdr:cNvSpPr/>
      </xdr:nvSpPr>
      <xdr:spPr>
        <a:xfrm>
          <a:off x="1524000" y="152400"/>
          <a:ext cx="4753545" cy="246221"/>
        </a:xfrm>
        <a:prstGeom prst="rect">
          <a:avLst/>
        </a:prstGeom>
        <a:noFill/>
      </xdr:spPr>
      <xdr:txBody>
        <a:bodyPr wrap="none" lIns="91440" tIns="45720" rIns="91440" bIns="45720">
          <a:spAutoFit/>
        </a:bodyPr>
        <a:lstStyle/>
        <a:p>
          <a:pPr algn="ctr">
            <a:lnSpc>
              <a:spcPts val="5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7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1</xdr:row>
      <xdr:rowOff>0</xdr:rowOff>
    </xdr:from>
    <xdr:ext cx="4753545" cy="133350"/>
    <xdr:sp macro="" textlink="">
      <xdr:nvSpPr>
        <xdr:cNvPr id="2" name="1 Rectángulo">
          <a:extLst>
            <a:ext uri="{FF2B5EF4-FFF2-40B4-BE49-F238E27FC236}">
              <a16:creationId xmlns:a16="http://schemas.microsoft.com/office/drawing/2014/main" xmlns="" id="{00000000-0008-0000-0000-000002000000}"/>
            </a:ext>
          </a:extLst>
        </xdr:cNvPr>
        <xdr:cNvSpPr/>
      </xdr:nvSpPr>
      <xdr:spPr>
        <a:xfrm>
          <a:off x="1524000" y="152400"/>
          <a:ext cx="4753545" cy="133350"/>
        </a:xfrm>
        <a:prstGeom prst="rect">
          <a:avLst/>
        </a:prstGeom>
        <a:noFill/>
      </xdr:spPr>
      <xdr:txBody>
        <a:bodyPr wrap="none" lIns="91440" tIns="45720" rIns="91440" bIns="45720">
          <a:noAutofit/>
        </a:bodyPr>
        <a:lstStyle/>
        <a:p>
          <a:pPr algn="ctr">
            <a:lnSpc>
              <a:spcPts val="5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7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3147000" cy="381000"/>
    <xdr:sp macro="" textlink="">
      <xdr:nvSpPr>
        <xdr:cNvPr id="9921" name="Shape 9921"/>
        <xdr:cNvSpPr/>
      </xdr:nvSpPr>
      <xdr:spPr>
        <a:xfrm>
          <a:off x="0" y="0"/>
          <a:ext cx="1" cy="1"/>
        </a:xfrm>
        <a:prstGeom prst="rect">
          <a:avLst/>
        </a:prstGeom>
        <a:noFill/>
        <a:ln cap="flat" cmpd="sng" algn="ctr">
          <a:noFill/>
          <a:miter lim="800000"/>
          <a:headEnd/>
          <a:tailEnd/>
        </a:ln>
      </xdr:spPr>
      <xdr:txBody>
        <a:bodyPr rot="0" anchor="t"/>
        <a:lstStyle/>
        <a:p>
          <a:pPr lvl="0" algn="ctr"/>
          <a:r>
            <a:rPr sz="2400" b="1" i="0" u="none" strike="noStrike">
              <a:solidFill>
                <a:srgbClr val="333399"/>
              </a:solidFill>
              <a:latin typeface="Calibri"/>
            </a:rPr>
            <a:t> </a:t>
          </a:r>
        </a:p>
      </xdr:txBody>
    </xdr:sp>
    <xdr:clientData fLocksWithSheet="0"/>
  </xdr:oneCellAnchor>
  <xdr:oneCellAnchor>
    <xdr:from>
      <xdr:col>1</xdr:col>
      <xdr:colOff>19050</xdr:colOff>
      <xdr:row>0</xdr:row>
      <xdr:rowOff>104775</xdr:rowOff>
    </xdr:from>
    <xdr:ext cx="6505575" cy="361950"/>
    <xdr:sp macro="" textlink="">
      <xdr:nvSpPr>
        <xdr:cNvPr id="9922" name="Shape 9922"/>
        <xdr:cNvSpPr/>
      </xdr:nvSpPr>
      <xdr:spPr>
        <a:xfrm>
          <a:off x="0" y="0"/>
          <a:ext cx="1" cy="1"/>
        </a:xfrm>
        <a:prstGeom prst="rect">
          <a:avLst/>
        </a:prstGeom>
        <a:noFill/>
        <a:ln cap="flat" cmpd="sng" algn="ctr">
          <a:noFill/>
          <a:miter lim="800000"/>
          <a:headEnd/>
          <a:tailEnd/>
        </a:ln>
      </xdr:spPr>
      <xdr:txBody>
        <a:bodyPr rot="0" anchor="t"/>
        <a:lstStyle/>
        <a:p>
          <a:pPr lvl="0" algn="ctr"/>
          <a:r>
            <a:rPr sz="2400" b="1" i="0" u="none" strike="noStrike">
              <a:solidFill>
                <a:srgbClr val="333399"/>
              </a:solidFill>
              <a:latin typeface="Calibri"/>
            </a:rPr>
            <a:t>Plan operativo anual de inversiones</a:t>
          </a:r>
        </a:p>
        <a:p>
          <a:pPr lvl="0" algn="ctr"/>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28707803" cy="386766"/>
    <xdr:sp macro="" textlink="">
      <xdr:nvSpPr>
        <xdr:cNvPr id="2" name="1 Rectángulo"/>
        <xdr:cNvSpPr/>
      </xdr:nvSpPr>
      <xdr:spPr>
        <a:xfrm>
          <a:off x="190500" y="0"/>
          <a:ext cx="28707803" cy="386766"/>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1</xdr:col>
      <xdr:colOff>23812</xdr:colOff>
      <xdr:row>0</xdr:row>
      <xdr:rowOff>107157</xdr:rowOff>
    </xdr:from>
    <xdr:ext cx="4714520" cy="369093"/>
    <xdr:sp macro="" textlink="">
      <xdr:nvSpPr>
        <xdr:cNvPr id="3" name="2 Rectángulo"/>
        <xdr:cNvSpPr/>
      </xdr:nvSpPr>
      <xdr:spPr>
        <a:xfrm>
          <a:off x="190500" y="107157"/>
          <a:ext cx="4714520" cy="369093"/>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1</xdr:col>
      <xdr:colOff>0</xdr:colOff>
      <xdr:row>0</xdr:row>
      <xdr:rowOff>0</xdr:rowOff>
    </xdr:from>
    <xdr:ext cx="28707803" cy="386766"/>
    <xdr:sp macro="" textlink="">
      <xdr:nvSpPr>
        <xdr:cNvPr id="4" name="3 Rectángulo"/>
        <xdr:cNvSpPr/>
      </xdr:nvSpPr>
      <xdr:spPr>
        <a:xfrm>
          <a:off x="190500" y="0"/>
          <a:ext cx="28707803" cy="386766"/>
        </a:xfrm>
        <a:prstGeom prst="rect">
          <a:avLst/>
        </a:prstGeom>
        <a:noFill/>
      </xdr:spPr>
      <xdr:txBody>
        <a:bodyPr wrap="square" lIns="91440" tIns="45720" rIns="91440" bIns="45720">
          <a:spAutoFit/>
        </a:bodyPr>
        <a:lstStyle/>
        <a:p>
          <a:pPr algn="ctr">
            <a:lnSpc>
              <a:spcPts val="23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 </a:t>
          </a:r>
          <a:endParaRPr lang="es-ES" sz="32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oneCellAnchor>
    <xdr:from>
      <xdr:col>1</xdr:col>
      <xdr:colOff>23812</xdr:colOff>
      <xdr:row>0</xdr:row>
      <xdr:rowOff>107157</xdr:rowOff>
    </xdr:from>
    <xdr:ext cx="4714520" cy="369093"/>
    <xdr:sp macro="" textlink="">
      <xdr:nvSpPr>
        <xdr:cNvPr id="5" name="4 Rectángulo"/>
        <xdr:cNvSpPr/>
      </xdr:nvSpPr>
      <xdr:spPr>
        <a:xfrm>
          <a:off x="190500" y="107157"/>
          <a:ext cx="4714520" cy="369093"/>
        </a:xfrm>
        <a:prstGeom prst="rect">
          <a:avLst/>
        </a:prstGeom>
        <a:noFill/>
      </xdr:spPr>
      <xdr:txBody>
        <a:bodyPr wrap="square" lIns="91440" tIns="45720" rIns="91440" bIns="45720">
          <a:noAutofit/>
        </a:bodyPr>
        <a:lstStyle/>
        <a:p>
          <a:pPr algn="ctr">
            <a:lnSpc>
              <a:spcPts val="2100"/>
            </a:lnSpc>
          </a:pPr>
          <a:r>
            <a:rPr lang="es-ES" sz="2400" b="1" cap="none" spc="0" baseline="0">
              <a:ln w="10541" cmpd="sng">
                <a:solidFill>
                  <a:schemeClr val="accent1">
                    <a:shade val="88000"/>
                    <a:satMod val="110000"/>
                  </a:schemeClr>
                </a:solidFill>
                <a:prstDash val="solid"/>
              </a:ln>
              <a:solidFill>
                <a:schemeClr val="tx2">
                  <a:lumMod val="75000"/>
                </a:schemeClr>
              </a:solidFill>
              <a:effectLst/>
            </a:rPr>
            <a:t>Plan operativo anual de inversiones</a:t>
          </a:r>
        </a:p>
        <a:p>
          <a:pPr algn="ctr">
            <a:lnSpc>
              <a:spcPts val="1200"/>
            </a:lnSpc>
          </a:pPr>
          <a:endParaRPr lang="es-ES" sz="1400" b="1" cap="none" spc="0">
            <a:ln w="10541" cmpd="sng">
              <a:solidFill>
                <a:schemeClr val="accent1">
                  <a:shade val="88000"/>
                  <a:satMod val="110000"/>
                </a:schemeClr>
              </a:solidFill>
              <a:prstDash val="solid"/>
            </a:ln>
            <a:solidFill>
              <a:schemeClr val="tx2">
                <a:lumMod val="75000"/>
              </a:schemeClr>
            </a:soli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Z50"/>
  <sheetViews>
    <sheetView tabSelected="1" zoomScale="80" zoomScaleNormal="80" workbookViewId="0">
      <selection activeCell="F10" sqref="F10"/>
    </sheetView>
  </sheetViews>
  <sheetFormatPr baseColWidth="10" defaultRowHeight="12.75" x14ac:dyDescent="0.2"/>
  <cols>
    <col min="1" max="1" width="4.140625" customWidth="1"/>
    <col min="6" max="6" width="16.28515625" customWidth="1"/>
    <col min="14" max="14" width="15.140625" customWidth="1"/>
    <col min="15" max="15" width="15.7109375" customWidth="1"/>
    <col min="25" max="25" width="16.85546875" customWidth="1"/>
    <col min="26" max="26" width="16.42578125" customWidth="1"/>
    <col min="27" max="27" width="17.28515625" customWidth="1"/>
  </cols>
  <sheetData>
    <row r="2" spans="1:208" x14ac:dyDescent="0.2">
      <c r="B2" s="737"/>
      <c r="C2" s="734"/>
      <c r="D2" s="734"/>
      <c r="E2" s="734"/>
      <c r="F2" s="734"/>
      <c r="G2" s="734"/>
      <c r="H2" s="734"/>
      <c r="I2" s="734"/>
      <c r="J2" s="738"/>
      <c r="K2" s="738"/>
      <c r="L2" s="734"/>
      <c r="M2" s="739"/>
      <c r="N2" s="734"/>
      <c r="O2" s="739"/>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7"/>
      <c r="AQ2" s="737"/>
      <c r="AR2" s="737"/>
      <c r="AS2" s="737"/>
      <c r="AT2" s="737"/>
      <c r="AU2" s="737"/>
      <c r="AV2" s="737"/>
      <c r="AW2" s="737"/>
      <c r="AX2" s="737"/>
      <c r="AY2" s="737"/>
      <c r="AZ2" s="737"/>
      <c r="BA2" s="737"/>
      <c r="BB2" s="737"/>
      <c r="BC2" s="737"/>
      <c r="BD2" s="737"/>
      <c r="BE2" s="737"/>
      <c r="BF2" s="737"/>
      <c r="BG2" s="737"/>
      <c r="BH2" s="737"/>
      <c r="BI2" s="737"/>
      <c r="BJ2" s="737"/>
      <c r="BK2" s="737"/>
      <c r="BL2" s="737"/>
      <c r="BM2" s="737"/>
      <c r="BN2" s="737"/>
      <c r="BO2" s="737"/>
      <c r="BP2" s="737"/>
      <c r="BQ2" s="737"/>
      <c r="BR2" s="737"/>
      <c r="BS2" s="737"/>
      <c r="BT2" s="737"/>
      <c r="BU2" s="737"/>
      <c r="BV2" s="737"/>
      <c r="BW2" s="737"/>
      <c r="BX2" s="737"/>
      <c r="BY2" s="737"/>
      <c r="BZ2" s="737"/>
      <c r="CA2" s="737"/>
      <c r="CB2" s="737"/>
      <c r="CC2" s="737"/>
      <c r="CD2" s="737"/>
      <c r="CE2" s="737"/>
      <c r="CF2" s="737"/>
      <c r="CG2" s="737"/>
      <c r="CH2" s="737"/>
      <c r="CI2" s="737"/>
      <c r="CJ2" s="737"/>
      <c r="CK2" s="737"/>
      <c r="CL2" s="737"/>
      <c r="CM2" s="737"/>
      <c r="CN2" s="737"/>
      <c r="CO2" s="737"/>
      <c r="CP2" s="737"/>
      <c r="CQ2" s="737"/>
      <c r="CR2" s="737"/>
      <c r="CS2" s="737"/>
      <c r="CT2" s="737"/>
      <c r="CU2" s="737"/>
      <c r="CV2" s="737"/>
      <c r="CW2" s="737"/>
      <c r="CX2" s="737"/>
      <c r="CY2" s="737"/>
      <c r="CZ2" s="737"/>
      <c r="DA2" s="737"/>
      <c r="DB2" s="737"/>
      <c r="DC2" s="737"/>
      <c r="DD2" s="737"/>
      <c r="DE2" s="737"/>
      <c r="DF2" s="737"/>
      <c r="DG2" s="737"/>
      <c r="DH2" s="737"/>
      <c r="DI2" s="737"/>
      <c r="DJ2" s="737"/>
      <c r="DK2" s="737"/>
      <c r="DL2" s="737"/>
      <c r="DM2" s="737"/>
      <c r="DN2" s="737"/>
      <c r="DO2" s="737"/>
      <c r="DP2" s="737"/>
      <c r="DQ2" s="737"/>
      <c r="DR2" s="737"/>
      <c r="DS2" s="737"/>
      <c r="DT2" s="737"/>
      <c r="DU2" s="737"/>
      <c r="DV2" s="737"/>
      <c r="DW2" s="737"/>
      <c r="DX2" s="737"/>
      <c r="DY2" s="737"/>
      <c r="DZ2" s="737"/>
      <c r="EA2" s="737"/>
      <c r="EB2" s="737"/>
      <c r="EC2" s="737"/>
      <c r="ED2" s="737"/>
      <c r="EE2" s="737"/>
      <c r="EF2" s="737"/>
      <c r="EG2" s="737"/>
      <c r="EH2" s="737"/>
      <c r="EI2" s="737"/>
      <c r="EJ2" s="737"/>
      <c r="EK2" s="737"/>
      <c r="EL2" s="737"/>
      <c r="EM2" s="737"/>
      <c r="EN2" s="737"/>
      <c r="EO2" s="737"/>
      <c r="EP2" s="737"/>
      <c r="EQ2" s="737"/>
      <c r="ER2" s="737"/>
      <c r="ES2" s="737"/>
      <c r="ET2" s="737"/>
      <c r="EU2" s="737"/>
      <c r="EV2" s="737"/>
      <c r="EW2" s="737"/>
      <c r="EX2" s="737"/>
      <c r="EY2" s="737"/>
      <c r="EZ2" s="737"/>
      <c r="FA2" s="737"/>
      <c r="FB2" s="737"/>
      <c r="FC2" s="737"/>
      <c r="FD2" s="737"/>
      <c r="FE2" s="737"/>
      <c r="FF2" s="737"/>
      <c r="FG2" s="737"/>
      <c r="FH2" s="737"/>
      <c r="FI2" s="737"/>
      <c r="FJ2" s="737"/>
      <c r="FK2" s="737"/>
      <c r="FL2" s="737"/>
      <c r="FM2" s="737"/>
      <c r="FN2" s="737"/>
      <c r="FO2" s="737"/>
      <c r="FP2" s="737"/>
      <c r="FQ2" s="737"/>
      <c r="FR2" s="737"/>
      <c r="FS2" s="737"/>
      <c r="FT2" s="737"/>
      <c r="FU2" s="737"/>
      <c r="FV2" s="737"/>
      <c r="FW2" s="737"/>
      <c r="FX2" s="737"/>
      <c r="FY2" s="737"/>
      <c r="FZ2" s="737"/>
      <c r="GA2" s="737"/>
      <c r="GB2" s="737"/>
      <c r="GC2" s="737"/>
      <c r="GD2" s="737"/>
      <c r="GE2" s="737"/>
      <c r="GF2" s="737"/>
      <c r="GG2" s="737"/>
      <c r="GH2" s="737"/>
      <c r="GI2" s="737"/>
      <c r="GJ2" s="737"/>
      <c r="GK2" s="737"/>
      <c r="GL2" s="737"/>
      <c r="GM2" s="737"/>
      <c r="GN2" s="737"/>
      <c r="GO2" s="737"/>
      <c r="GP2" s="737"/>
      <c r="GQ2" s="737"/>
      <c r="GR2" s="737"/>
      <c r="GS2" s="737"/>
      <c r="GT2" s="737"/>
      <c r="GU2" s="737"/>
      <c r="GV2" s="737"/>
      <c r="GW2" s="737"/>
      <c r="GX2" s="737"/>
      <c r="GY2" s="737"/>
    </row>
    <row r="3" spans="1:208" x14ac:dyDescent="0.2">
      <c r="B3" s="588" t="s">
        <v>0</v>
      </c>
      <c r="C3" s="588"/>
      <c r="D3" s="588"/>
      <c r="E3" s="588"/>
      <c r="F3" s="588"/>
      <c r="G3" s="588"/>
      <c r="H3" s="588"/>
      <c r="I3" s="588"/>
      <c r="J3" s="588"/>
      <c r="K3" s="588"/>
      <c r="L3" s="588"/>
      <c r="M3" s="588"/>
      <c r="N3" s="588"/>
      <c r="O3" s="588"/>
      <c r="P3" s="588"/>
      <c r="Q3" s="588"/>
      <c r="R3" s="588"/>
      <c r="S3" s="588"/>
      <c r="T3" s="588"/>
      <c r="U3" s="588"/>
      <c r="V3" s="588"/>
      <c r="W3" s="588"/>
      <c r="X3" s="752"/>
      <c r="Y3" s="752"/>
      <c r="Z3" s="752"/>
      <c r="AA3" s="752"/>
      <c r="AB3" s="752"/>
      <c r="AC3" s="752"/>
      <c r="AD3" s="752"/>
      <c r="AE3" s="752"/>
      <c r="AF3" s="752"/>
      <c r="AG3" s="751"/>
      <c r="AH3" s="734"/>
      <c r="AI3" s="734"/>
      <c r="AJ3" s="734"/>
      <c r="AK3" s="734"/>
      <c r="AL3" s="734"/>
      <c r="AM3" s="734"/>
      <c r="AN3" s="734"/>
      <c r="AO3" s="734"/>
      <c r="AP3" s="734"/>
      <c r="AQ3" s="734"/>
      <c r="AR3" s="734"/>
      <c r="AS3" s="734"/>
      <c r="AT3" s="734"/>
      <c r="AU3" s="734"/>
      <c r="AV3" s="734"/>
      <c r="AW3" s="734"/>
      <c r="AX3" s="734"/>
      <c r="AY3" s="734"/>
      <c r="AZ3" s="734"/>
      <c r="BA3" s="734"/>
      <c r="BB3" s="734"/>
      <c r="BC3" s="734"/>
      <c r="BD3" s="734"/>
      <c r="BE3" s="734"/>
      <c r="BF3" s="734"/>
      <c r="BG3" s="734"/>
      <c r="BH3" s="734"/>
      <c r="BI3" s="734"/>
      <c r="BJ3" s="734"/>
      <c r="BK3" s="734"/>
      <c r="BL3" s="734"/>
      <c r="BM3" s="734"/>
      <c r="BN3" s="734"/>
      <c r="BO3" s="734"/>
      <c r="BP3" s="734"/>
      <c r="BQ3" s="734"/>
      <c r="BR3" s="734"/>
      <c r="BS3" s="734"/>
      <c r="BT3" s="734"/>
      <c r="BU3" s="734"/>
      <c r="BV3" s="734"/>
      <c r="BW3" s="734"/>
      <c r="BX3" s="734"/>
      <c r="BY3" s="734"/>
      <c r="BZ3" s="734"/>
      <c r="CA3" s="734"/>
      <c r="CB3" s="734"/>
      <c r="CC3" s="734"/>
      <c r="CD3" s="734"/>
      <c r="CE3" s="734"/>
      <c r="CF3" s="734"/>
      <c r="CG3" s="734"/>
      <c r="CH3" s="734"/>
      <c r="CI3" s="734"/>
      <c r="CJ3" s="734"/>
      <c r="CK3" s="734"/>
      <c r="CL3" s="734"/>
      <c r="CM3" s="734"/>
      <c r="CN3" s="734"/>
      <c r="CO3" s="734"/>
      <c r="CP3" s="734"/>
      <c r="CQ3" s="734"/>
      <c r="CR3" s="734"/>
      <c r="CS3" s="734"/>
      <c r="CT3" s="734"/>
      <c r="CU3" s="734"/>
      <c r="CV3" s="734"/>
      <c r="CW3" s="734"/>
      <c r="CX3" s="734"/>
      <c r="CY3" s="734"/>
      <c r="CZ3" s="734"/>
      <c r="DA3" s="734"/>
      <c r="DB3" s="734"/>
      <c r="DC3" s="734"/>
      <c r="DD3" s="734"/>
      <c r="DE3" s="734"/>
      <c r="DF3" s="734"/>
      <c r="DG3" s="734"/>
      <c r="DH3" s="734"/>
      <c r="DI3" s="734"/>
      <c r="DJ3" s="734"/>
      <c r="DK3" s="734"/>
      <c r="DL3" s="734"/>
      <c r="DM3" s="734"/>
      <c r="DN3" s="734"/>
      <c r="DO3" s="734"/>
      <c r="DP3" s="734"/>
      <c r="DQ3" s="734"/>
      <c r="DR3" s="734"/>
      <c r="DS3" s="734"/>
      <c r="DT3" s="734"/>
      <c r="DU3" s="734"/>
      <c r="DV3" s="734"/>
      <c r="DW3" s="734"/>
      <c r="DX3" s="734"/>
      <c r="DY3" s="734"/>
      <c r="DZ3" s="734"/>
      <c r="EA3" s="734"/>
      <c r="EB3" s="734"/>
      <c r="EC3" s="734"/>
      <c r="ED3" s="734"/>
      <c r="EE3" s="734"/>
      <c r="EF3" s="734"/>
      <c r="EG3" s="734"/>
      <c r="EH3" s="734"/>
      <c r="EI3" s="734"/>
      <c r="EJ3" s="734"/>
      <c r="EK3" s="734"/>
      <c r="EL3" s="734"/>
      <c r="EM3" s="734"/>
      <c r="EN3" s="734"/>
      <c r="EO3" s="734"/>
      <c r="EP3" s="734"/>
      <c r="EQ3" s="734"/>
      <c r="ER3" s="734"/>
      <c r="ES3" s="734"/>
      <c r="ET3" s="734"/>
      <c r="EU3" s="734"/>
      <c r="EV3" s="734"/>
      <c r="EW3" s="734"/>
      <c r="EX3" s="734"/>
      <c r="EY3" s="734"/>
      <c r="EZ3" s="734"/>
      <c r="FA3" s="734"/>
      <c r="FB3" s="734"/>
      <c r="FC3" s="734"/>
      <c r="FD3" s="734"/>
      <c r="FE3" s="734"/>
      <c r="FF3" s="734"/>
      <c r="FG3" s="734"/>
      <c r="FH3" s="734"/>
      <c r="FI3" s="734"/>
      <c r="FJ3" s="734"/>
      <c r="FK3" s="734"/>
      <c r="FL3" s="734"/>
      <c r="FM3" s="734"/>
      <c r="FN3" s="734"/>
      <c r="FO3" s="734"/>
      <c r="FP3" s="734"/>
      <c r="FQ3" s="734"/>
      <c r="FR3" s="734"/>
      <c r="FS3" s="734"/>
      <c r="FT3" s="734"/>
      <c r="FU3" s="734"/>
      <c r="FV3" s="734"/>
      <c r="FW3" s="734"/>
      <c r="FX3" s="734"/>
      <c r="FY3" s="734"/>
      <c r="FZ3" s="734"/>
      <c r="GA3" s="734"/>
      <c r="GB3" s="734"/>
      <c r="GC3" s="734"/>
      <c r="GD3" s="734"/>
      <c r="GE3" s="734"/>
      <c r="GF3" s="734"/>
      <c r="GG3" s="734"/>
      <c r="GH3" s="734"/>
      <c r="GI3" s="734"/>
      <c r="GJ3" s="734"/>
      <c r="GK3" s="734"/>
      <c r="GL3" s="734"/>
      <c r="GM3" s="734"/>
      <c r="GN3" s="734"/>
      <c r="GO3" s="734"/>
      <c r="GP3" s="734"/>
      <c r="GQ3" s="734"/>
      <c r="GR3" s="734"/>
      <c r="GS3" s="734"/>
      <c r="GT3" s="734"/>
      <c r="GU3" s="734"/>
      <c r="GV3" s="734"/>
      <c r="GW3" s="734"/>
      <c r="GX3" s="734"/>
      <c r="GY3" s="734"/>
    </row>
    <row r="4" spans="1:208" x14ac:dyDescent="0.2">
      <c r="B4" s="588" t="s">
        <v>1</v>
      </c>
      <c r="C4" s="588"/>
      <c r="D4" s="588"/>
      <c r="E4" s="588"/>
      <c r="F4" s="588"/>
      <c r="G4" s="588"/>
      <c r="H4" s="588"/>
      <c r="I4" s="588"/>
      <c r="J4" s="588"/>
      <c r="K4" s="588"/>
      <c r="L4" s="588"/>
      <c r="M4" s="588"/>
      <c r="N4" s="588"/>
      <c r="O4" s="588"/>
      <c r="P4" s="588"/>
      <c r="Q4" s="588"/>
      <c r="R4" s="588"/>
      <c r="S4" s="588"/>
      <c r="T4" s="588"/>
      <c r="U4" s="588"/>
      <c r="V4" s="588"/>
      <c r="W4" s="588"/>
      <c r="X4" s="752"/>
      <c r="Y4" s="752"/>
      <c r="Z4" s="752"/>
      <c r="AA4" s="752"/>
      <c r="AB4" s="752"/>
      <c r="AC4" s="752"/>
      <c r="AD4" s="752"/>
      <c r="AE4" s="752"/>
      <c r="AF4" s="752"/>
      <c r="AG4" s="751"/>
      <c r="AH4" s="734"/>
      <c r="AI4" s="734"/>
      <c r="AJ4" s="734"/>
      <c r="AK4" s="734"/>
      <c r="AL4" s="734"/>
      <c r="AM4" s="734"/>
      <c r="AN4" s="734"/>
      <c r="AO4" s="734"/>
      <c r="AP4" s="734"/>
      <c r="AQ4" s="734"/>
      <c r="AR4" s="734"/>
      <c r="AS4" s="734"/>
      <c r="AT4" s="734"/>
      <c r="AU4" s="734"/>
      <c r="AV4" s="734"/>
      <c r="AW4" s="734"/>
      <c r="AX4" s="734"/>
      <c r="AY4" s="734"/>
      <c r="AZ4" s="734"/>
      <c r="BA4" s="734"/>
      <c r="BB4" s="734"/>
      <c r="BC4" s="734"/>
      <c r="BD4" s="734"/>
      <c r="BE4" s="734"/>
      <c r="BF4" s="734"/>
      <c r="BG4" s="734"/>
      <c r="BH4" s="734"/>
      <c r="BI4" s="734"/>
      <c r="BJ4" s="734"/>
      <c r="BK4" s="734"/>
      <c r="BL4" s="734"/>
      <c r="BM4" s="734"/>
      <c r="BN4" s="734"/>
      <c r="BO4" s="734"/>
      <c r="BP4" s="734"/>
      <c r="BQ4" s="734"/>
      <c r="BR4" s="734"/>
      <c r="BS4" s="734"/>
      <c r="BT4" s="734"/>
      <c r="BU4" s="734"/>
      <c r="BV4" s="734"/>
      <c r="BW4" s="734"/>
      <c r="BX4" s="734"/>
      <c r="BY4" s="734"/>
      <c r="BZ4" s="734"/>
      <c r="CA4" s="734"/>
      <c r="CB4" s="734"/>
      <c r="CC4" s="734"/>
      <c r="CD4" s="734"/>
      <c r="CE4" s="734"/>
      <c r="CF4" s="734"/>
      <c r="CG4" s="734"/>
      <c r="CH4" s="734"/>
      <c r="CI4" s="734"/>
      <c r="CJ4" s="734"/>
      <c r="CK4" s="734"/>
      <c r="CL4" s="734"/>
      <c r="CM4" s="734"/>
      <c r="CN4" s="734"/>
      <c r="CO4" s="734"/>
      <c r="CP4" s="734"/>
      <c r="CQ4" s="734"/>
      <c r="CR4" s="734"/>
      <c r="CS4" s="734"/>
      <c r="CT4" s="734"/>
      <c r="CU4" s="734"/>
      <c r="CV4" s="734"/>
      <c r="CW4" s="734"/>
      <c r="CX4" s="734"/>
      <c r="CY4" s="734"/>
      <c r="CZ4" s="734"/>
      <c r="DA4" s="734"/>
      <c r="DB4" s="734"/>
      <c r="DC4" s="734"/>
      <c r="DD4" s="734"/>
      <c r="DE4" s="734"/>
      <c r="DF4" s="734"/>
      <c r="DG4" s="734"/>
      <c r="DH4" s="734"/>
      <c r="DI4" s="734"/>
      <c r="DJ4" s="734"/>
      <c r="DK4" s="734"/>
      <c r="DL4" s="734"/>
      <c r="DM4" s="734"/>
      <c r="DN4" s="734"/>
      <c r="DO4" s="734"/>
      <c r="DP4" s="734"/>
      <c r="DQ4" s="734"/>
      <c r="DR4" s="734"/>
      <c r="DS4" s="734"/>
      <c r="DT4" s="734"/>
      <c r="DU4" s="734"/>
      <c r="DV4" s="734"/>
      <c r="DW4" s="734"/>
      <c r="DX4" s="734"/>
      <c r="DY4" s="734"/>
      <c r="DZ4" s="734"/>
      <c r="EA4" s="734"/>
      <c r="EB4" s="734"/>
      <c r="EC4" s="734"/>
      <c r="ED4" s="734"/>
      <c r="EE4" s="734"/>
      <c r="EF4" s="734"/>
      <c r="EG4" s="734"/>
      <c r="EH4" s="734"/>
      <c r="EI4" s="734"/>
      <c r="EJ4" s="734"/>
      <c r="EK4" s="734"/>
      <c r="EL4" s="734"/>
      <c r="EM4" s="734"/>
      <c r="EN4" s="734"/>
      <c r="EO4" s="734"/>
      <c r="EP4" s="734"/>
      <c r="EQ4" s="734"/>
      <c r="ER4" s="734"/>
      <c r="ES4" s="734"/>
      <c r="ET4" s="734"/>
      <c r="EU4" s="734"/>
      <c r="EV4" s="734"/>
      <c r="EW4" s="734"/>
      <c r="EX4" s="734"/>
      <c r="EY4" s="734"/>
      <c r="EZ4" s="734"/>
      <c r="FA4" s="734"/>
      <c r="FB4" s="734"/>
      <c r="FC4" s="734"/>
      <c r="FD4" s="734"/>
      <c r="FE4" s="734"/>
      <c r="FF4" s="734"/>
      <c r="FG4" s="734"/>
      <c r="FH4" s="734"/>
      <c r="FI4" s="734"/>
      <c r="FJ4" s="734"/>
      <c r="FK4" s="734"/>
      <c r="FL4" s="734"/>
      <c r="FM4" s="734"/>
      <c r="FN4" s="734"/>
      <c r="FO4" s="734"/>
      <c r="FP4" s="734"/>
      <c r="FQ4" s="734"/>
      <c r="FR4" s="734"/>
      <c r="FS4" s="734"/>
      <c r="FT4" s="734"/>
      <c r="FU4" s="734"/>
      <c r="FV4" s="734"/>
      <c r="FW4" s="734"/>
      <c r="FX4" s="734"/>
      <c r="FY4" s="734"/>
      <c r="FZ4" s="734"/>
      <c r="GA4" s="734"/>
      <c r="GB4" s="734"/>
      <c r="GC4" s="734"/>
      <c r="GD4" s="734"/>
      <c r="GE4" s="734"/>
      <c r="GF4" s="734"/>
      <c r="GG4" s="734"/>
      <c r="GH4" s="734"/>
      <c r="GI4" s="734"/>
      <c r="GJ4" s="734"/>
      <c r="GK4" s="734"/>
      <c r="GL4" s="734"/>
      <c r="GM4" s="734"/>
      <c r="GN4" s="734"/>
      <c r="GO4" s="734"/>
      <c r="GP4" s="734"/>
      <c r="GQ4" s="734"/>
      <c r="GR4" s="734"/>
      <c r="GS4" s="734"/>
      <c r="GT4" s="734"/>
      <c r="GU4" s="734"/>
      <c r="GV4" s="734"/>
      <c r="GW4" s="734"/>
      <c r="GX4" s="734"/>
      <c r="GY4" s="734"/>
    </row>
    <row r="5" spans="1:208" x14ac:dyDescent="0.2">
      <c r="B5" s="741"/>
      <c r="C5" s="741"/>
      <c r="D5" s="741"/>
      <c r="E5" s="741"/>
      <c r="F5" s="741"/>
      <c r="G5" s="741"/>
      <c r="H5" s="741"/>
      <c r="I5" s="741"/>
      <c r="J5" s="741"/>
      <c r="K5" s="741"/>
      <c r="L5" s="741"/>
      <c r="M5" s="741"/>
      <c r="N5" s="741"/>
      <c r="O5" s="741"/>
      <c r="P5" s="741"/>
      <c r="Q5" s="741"/>
      <c r="R5" s="741"/>
      <c r="S5" s="741"/>
      <c r="T5" s="741"/>
      <c r="U5" s="741"/>
      <c r="V5" s="741"/>
      <c r="W5" s="741"/>
      <c r="X5" s="752"/>
      <c r="Y5" s="752"/>
      <c r="Z5" s="752"/>
      <c r="AA5" s="752"/>
      <c r="AB5" s="752"/>
      <c r="AC5" s="752"/>
      <c r="AD5" s="752"/>
      <c r="AE5" s="752"/>
      <c r="AF5" s="752"/>
      <c r="AG5" s="751"/>
      <c r="AH5" s="734"/>
      <c r="AI5" s="734"/>
      <c r="AJ5" s="734"/>
      <c r="AK5" s="734"/>
      <c r="AL5" s="734"/>
      <c r="AM5" s="734"/>
      <c r="AN5" s="734"/>
      <c r="AO5" s="734"/>
      <c r="AP5" s="734"/>
      <c r="AQ5" s="734"/>
      <c r="AR5" s="734"/>
      <c r="AS5" s="734"/>
      <c r="AT5" s="734"/>
      <c r="AU5" s="734"/>
      <c r="AV5" s="734"/>
      <c r="AW5" s="734"/>
      <c r="AX5" s="734"/>
      <c r="AY5" s="734"/>
      <c r="AZ5" s="734"/>
      <c r="BA5" s="734"/>
      <c r="BB5" s="734"/>
      <c r="BC5" s="734"/>
      <c r="BD5" s="734"/>
      <c r="BE5" s="734"/>
      <c r="BF5" s="734"/>
      <c r="BG5" s="734"/>
      <c r="BH5" s="734"/>
      <c r="BI5" s="734"/>
      <c r="BJ5" s="734"/>
      <c r="BK5" s="734"/>
      <c r="BL5" s="734"/>
      <c r="BM5" s="734"/>
      <c r="BN5" s="734"/>
      <c r="BO5" s="734"/>
      <c r="BP5" s="734"/>
      <c r="BQ5" s="734"/>
      <c r="BR5" s="734"/>
      <c r="BS5" s="734"/>
      <c r="BT5" s="734"/>
      <c r="BU5" s="734"/>
      <c r="BV5" s="734"/>
      <c r="BW5" s="734"/>
      <c r="BX5" s="734"/>
      <c r="BY5" s="734"/>
      <c r="BZ5" s="734"/>
      <c r="CA5" s="734"/>
      <c r="CB5" s="734"/>
      <c r="CC5" s="734"/>
      <c r="CD5" s="734"/>
      <c r="CE5" s="734"/>
      <c r="CF5" s="734"/>
      <c r="CG5" s="734"/>
      <c r="CH5" s="734"/>
      <c r="CI5" s="734"/>
      <c r="CJ5" s="734"/>
      <c r="CK5" s="734"/>
      <c r="CL5" s="734"/>
      <c r="CM5" s="734"/>
      <c r="CN5" s="734"/>
      <c r="CO5" s="734"/>
      <c r="CP5" s="734"/>
      <c r="CQ5" s="734"/>
      <c r="CR5" s="734"/>
      <c r="CS5" s="734"/>
      <c r="CT5" s="734"/>
      <c r="CU5" s="734"/>
      <c r="CV5" s="734"/>
      <c r="CW5" s="734"/>
      <c r="CX5" s="734"/>
      <c r="CY5" s="734"/>
      <c r="CZ5" s="734"/>
      <c r="DA5" s="734"/>
      <c r="DB5" s="734"/>
      <c r="DC5" s="734"/>
      <c r="DD5" s="734"/>
      <c r="DE5" s="734"/>
      <c r="DF5" s="734"/>
      <c r="DG5" s="734"/>
      <c r="DH5" s="734"/>
      <c r="DI5" s="734"/>
      <c r="DJ5" s="734"/>
      <c r="DK5" s="734"/>
      <c r="DL5" s="734"/>
      <c r="DM5" s="734"/>
      <c r="DN5" s="734"/>
      <c r="DO5" s="734"/>
      <c r="DP5" s="734"/>
      <c r="DQ5" s="734"/>
      <c r="DR5" s="734"/>
      <c r="DS5" s="734"/>
      <c r="DT5" s="734"/>
      <c r="DU5" s="734"/>
      <c r="DV5" s="734"/>
      <c r="DW5" s="734"/>
      <c r="DX5" s="734"/>
      <c r="DY5" s="734"/>
      <c r="DZ5" s="734"/>
      <c r="EA5" s="734"/>
      <c r="EB5" s="734"/>
      <c r="EC5" s="734"/>
      <c r="ED5" s="734"/>
      <c r="EE5" s="734"/>
      <c r="EF5" s="734"/>
      <c r="EG5" s="734"/>
      <c r="EH5" s="734"/>
      <c r="EI5" s="734"/>
      <c r="EJ5" s="734"/>
      <c r="EK5" s="734"/>
      <c r="EL5" s="734"/>
      <c r="EM5" s="734"/>
      <c r="EN5" s="734"/>
      <c r="EO5" s="734"/>
      <c r="EP5" s="734"/>
      <c r="EQ5" s="734"/>
      <c r="ER5" s="734"/>
      <c r="ES5" s="734"/>
      <c r="ET5" s="734"/>
      <c r="EU5" s="734"/>
      <c r="EV5" s="734"/>
      <c r="EW5" s="734"/>
      <c r="EX5" s="734"/>
      <c r="EY5" s="734"/>
      <c r="EZ5" s="734"/>
      <c r="FA5" s="734"/>
      <c r="FB5" s="734"/>
      <c r="FC5" s="734"/>
      <c r="FD5" s="734"/>
      <c r="FE5" s="734"/>
      <c r="FF5" s="734"/>
      <c r="FG5" s="734"/>
      <c r="FH5" s="734"/>
      <c r="FI5" s="734"/>
      <c r="FJ5" s="734"/>
      <c r="FK5" s="734"/>
      <c r="FL5" s="734"/>
      <c r="FM5" s="734"/>
      <c r="FN5" s="734"/>
      <c r="FO5" s="734"/>
      <c r="FP5" s="734"/>
      <c r="FQ5" s="734"/>
      <c r="FR5" s="734"/>
      <c r="FS5" s="734"/>
      <c r="FT5" s="734"/>
      <c r="FU5" s="734"/>
      <c r="FV5" s="734"/>
      <c r="FW5" s="734"/>
      <c r="FX5" s="734"/>
      <c r="FY5" s="734"/>
      <c r="FZ5" s="734"/>
      <c r="GA5" s="734"/>
      <c r="GB5" s="734"/>
      <c r="GC5" s="734"/>
      <c r="GD5" s="734"/>
      <c r="GE5" s="734"/>
      <c r="GF5" s="734"/>
      <c r="GG5" s="734"/>
      <c r="GH5" s="734"/>
      <c r="GI5" s="734"/>
      <c r="GJ5" s="734"/>
      <c r="GK5" s="734"/>
      <c r="GL5" s="734"/>
      <c r="GM5" s="734"/>
      <c r="GN5" s="734"/>
      <c r="GO5" s="734"/>
      <c r="GP5" s="734"/>
      <c r="GQ5" s="734"/>
      <c r="GR5" s="734"/>
      <c r="GS5" s="734"/>
      <c r="GT5" s="734"/>
      <c r="GU5" s="734"/>
      <c r="GV5" s="734"/>
      <c r="GW5" s="734"/>
      <c r="GX5" s="734"/>
      <c r="GY5" s="734"/>
    </row>
    <row r="6" spans="1:208" ht="26.25" thickBot="1" x14ac:dyDescent="0.25">
      <c r="B6" s="645" t="s">
        <v>694</v>
      </c>
      <c r="C6" s="645"/>
      <c r="D6" s="645"/>
      <c r="E6" s="645"/>
      <c r="F6" s="645"/>
      <c r="G6" s="645"/>
      <c r="H6" s="645"/>
      <c r="I6" s="645"/>
      <c r="J6" s="742" t="s">
        <v>695</v>
      </c>
      <c r="K6" s="741"/>
      <c r="L6" s="753"/>
      <c r="M6" s="741"/>
      <c r="N6" s="741"/>
      <c r="O6" s="741"/>
      <c r="P6" s="741"/>
      <c r="Q6" s="741"/>
      <c r="R6" s="741"/>
      <c r="S6" s="741"/>
      <c r="T6" s="741"/>
      <c r="U6" s="741"/>
      <c r="V6" s="741"/>
      <c r="W6" s="741"/>
      <c r="X6" s="741"/>
      <c r="Y6" s="741"/>
      <c r="Z6" s="741"/>
      <c r="AA6" s="741"/>
      <c r="AB6" s="741"/>
      <c r="AC6" s="741"/>
      <c r="AD6" s="741"/>
      <c r="AE6" s="741"/>
      <c r="AF6" s="754"/>
      <c r="AG6" s="751"/>
      <c r="AH6" s="734"/>
      <c r="AI6" s="734"/>
      <c r="AJ6" s="734"/>
      <c r="AK6" s="734"/>
      <c r="AL6" s="734"/>
      <c r="AM6" s="734"/>
      <c r="AN6" s="734"/>
      <c r="AO6" s="734"/>
      <c r="AP6" s="734"/>
      <c r="AQ6" s="734"/>
      <c r="AR6" s="734"/>
      <c r="AS6" s="734"/>
      <c r="AT6" s="734"/>
      <c r="AU6" s="734"/>
      <c r="AV6" s="734"/>
      <c r="AW6" s="734"/>
      <c r="AX6" s="734"/>
      <c r="AY6" s="734"/>
      <c r="AZ6" s="734"/>
      <c r="BA6" s="734"/>
      <c r="BB6" s="734"/>
      <c r="BC6" s="734"/>
      <c r="BD6" s="734"/>
      <c r="BE6" s="734"/>
      <c r="BF6" s="734"/>
      <c r="BG6" s="734"/>
      <c r="BH6" s="734"/>
      <c r="BI6" s="734"/>
      <c r="BJ6" s="734"/>
      <c r="BK6" s="734"/>
      <c r="BL6" s="734"/>
      <c r="BM6" s="734"/>
      <c r="BN6" s="734"/>
      <c r="BO6" s="734"/>
      <c r="BP6" s="734"/>
      <c r="BQ6" s="734"/>
      <c r="BR6" s="734"/>
      <c r="BS6" s="734"/>
      <c r="BT6" s="734"/>
      <c r="BU6" s="734"/>
      <c r="BV6" s="734"/>
      <c r="BW6" s="734"/>
      <c r="BX6" s="734"/>
      <c r="BY6" s="734"/>
      <c r="BZ6" s="734"/>
      <c r="CA6" s="734"/>
      <c r="CB6" s="734"/>
      <c r="CC6" s="734"/>
      <c r="CD6" s="734"/>
      <c r="CE6" s="734"/>
      <c r="CF6" s="734"/>
      <c r="CG6" s="734"/>
      <c r="CH6" s="734"/>
      <c r="CI6" s="734"/>
      <c r="CJ6" s="734"/>
      <c r="CK6" s="734"/>
      <c r="CL6" s="734"/>
      <c r="CM6" s="734"/>
      <c r="CN6" s="734"/>
      <c r="CO6" s="734"/>
      <c r="CP6" s="734"/>
      <c r="CQ6" s="734"/>
      <c r="CR6" s="734"/>
      <c r="CS6" s="734"/>
      <c r="CT6" s="734"/>
      <c r="CU6" s="734"/>
      <c r="CV6" s="734"/>
      <c r="CW6" s="734"/>
      <c r="CX6" s="734"/>
      <c r="CY6" s="734"/>
      <c r="CZ6" s="734"/>
      <c r="DA6" s="734"/>
      <c r="DB6" s="734"/>
      <c r="DC6" s="734"/>
      <c r="DD6" s="734"/>
      <c r="DE6" s="734"/>
      <c r="DF6" s="734"/>
      <c r="DG6" s="734"/>
      <c r="DH6" s="734"/>
      <c r="DI6" s="734"/>
      <c r="DJ6" s="734"/>
      <c r="DK6" s="734"/>
      <c r="DL6" s="734"/>
      <c r="DM6" s="734"/>
      <c r="DN6" s="734"/>
      <c r="DO6" s="734"/>
      <c r="DP6" s="734"/>
      <c r="DQ6" s="734"/>
      <c r="DR6" s="734"/>
      <c r="DS6" s="734"/>
      <c r="DT6" s="734"/>
      <c r="DU6" s="734"/>
      <c r="DV6" s="734"/>
      <c r="DW6" s="734"/>
      <c r="DX6" s="734"/>
      <c r="DY6" s="734"/>
      <c r="DZ6" s="734"/>
      <c r="EA6" s="734"/>
      <c r="EB6" s="734"/>
      <c r="EC6" s="734"/>
      <c r="ED6" s="734"/>
      <c r="EE6" s="734"/>
      <c r="EF6" s="734"/>
      <c r="EG6" s="734"/>
      <c r="EH6" s="734"/>
      <c r="EI6" s="734"/>
      <c r="EJ6" s="734"/>
      <c r="EK6" s="734"/>
      <c r="EL6" s="734"/>
      <c r="EM6" s="734"/>
      <c r="EN6" s="734"/>
      <c r="EO6" s="734"/>
      <c r="EP6" s="734"/>
      <c r="EQ6" s="734"/>
      <c r="ER6" s="734"/>
      <c r="ES6" s="734"/>
      <c r="ET6" s="734"/>
      <c r="EU6" s="734"/>
      <c r="EV6" s="734"/>
      <c r="EW6" s="734"/>
      <c r="EX6" s="734"/>
      <c r="EY6" s="734"/>
      <c r="EZ6" s="734"/>
      <c r="FA6" s="734"/>
      <c r="FB6" s="734"/>
      <c r="FC6" s="734"/>
      <c r="FD6" s="734"/>
      <c r="FE6" s="734"/>
      <c r="FF6" s="734"/>
      <c r="FG6" s="734"/>
      <c r="FH6" s="734"/>
      <c r="FI6" s="734"/>
      <c r="FJ6" s="734"/>
      <c r="FK6" s="734"/>
      <c r="FL6" s="734"/>
      <c r="FM6" s="734"/>
      <c r="FN6" s="734"/>
      <c r="FO6" s="734"/>
      <c r="FP6" s="734"/>
      <c r="FQ6" s="734"/>
      <c r="FR6" s="734"/>
      <c r="FS6" s="734"/>
      <c r="FT6" s="734"/>
      <c r="FU6" s="734"/>
      <c r="FV6" s="734"/>
      <c r="FW6" s="734"/>
      <c r="FX6" s="734"/>
      <c r="FY6" s="734"/>
      <c r="FZ6" s="734"/>
      <c r="GA6" s="734"/>
      <c r="GB6" s="734"/>
      <c r="GC6" s="734"/>
      <c r="GD6" s="734"/>
      <c r="GE6" s="734"/>
      <c r="GF6" s="734"/>
      <c r="GG6" s="734"/>
      <c r="GH6" s="734"/>
      <c r="GI6" s="734"/>
      <c r="GJ6" s="734"/>
      <c r="GK6" s="734"/>
      <c r="GL6" s="734"/>
      <c r="GM6" s="734"/>
      <c r="GN6" s="734"/>
      <c r="GO6" s="734"/>
      <c r="GP6" s="734"/>
      <c r="GQ6" s="734"/>
      <c r="GR6" s="734"/>
      <c r="GS6" s="734"/>
      <c r="GT6" s="734"/>
      <c r="GU6" s="734"/>
      <c r="GV6" s="734"/>
      <c r="GW6" s="734"/>
      <c r="GX6" s="734"/>
      <c r="GY6" s="734"/>
    </row>
    <row r="7" spans="1:208" ht="15.75" thickBot="1" x14ac:dyDescent="0.25">
      <c r="B7" s="627"/>
      <c r="C7" s="628"/>
      <c r="D7" s="628"/>
      <c r="E7" s="628"/>
      <c r="F7" s="628"/>
      <c r="G7" s="628"/>
      <c r="H7" s="628"/>
      <c r="I7" s="628"/>
      <c r="J7" s="628"/>
      <c r="K7" s="1172"/>
      <c r="L7" s="1171"/>
      <c r="M7" s="593" t="s">
        <v>696</v>
      </c>
      <c r="N7" s="593"/>
      <c r="O7" s="593"/>
      <c r="P7" s="593"/>
      <c r="Q7" s="593"/>
      <c r="R7" s="593"/>
      <c r="S7" s="593"/>
      <c r="T7" s="593"/>
      <c r="U7" s="593"/>
      <c r="V7" s="593"/>
      <c r="W7" s="593"/>
      <c r="X7" s="593"/>
      <c r="Y7" s="999" t="s">
        <v>59</v>
      </c>
      <c r="Z7" s="1000"/>
      <c r="AA7" s="1000"/>
      <c r="AB7" s="1001"/>
      <c r="AC7" s="769"/>
      <c r="AD7" s="637" t="s">
        <v>6</v>
      </c>
      <c r="AE7" s="638"/>
      <c r="AF7" s="639"/>
      <c r="AG7" s="751"/>
      <c r="AH7" s="734"/>
      <c r="AI7" s="734"/>
      <c r="AJ7" s="734"/>
      <c r="AK7" s="734"/>
      <c r="AL7" s="734"/>
      <c r="AM7" s="734"/>
      <c r="AN7" s="734"/>
      <c r="AO7" s="734"/>
      <c r="AP7" s="734"/>
      <c r="AQ7" s="734"/>
      <c r="AR7" s="734"/>
      <c r="AS7" s="734"/>
      <c r="AT7" s="734"/>
      <c r="AU7" s="734"/>
      <c r="AV7" s="734"/>
      <c r="AW7" s="734"/>
      <c r="AX7" s="734"/>
      <c r="AY7" s="734"/>
      <c r="AZ7" s="734"/>
      <c r="BA7" s="734"/>
      <c r="BB7" s="734"/>
      <c r="BC7" s="734"/>
      <c r="BD7" s="734"/>
      <c r="BE7" s="734"/>
      <c r="BF7" s="734"/>
      <c r="BG7" s="734"/>
      <c r="BH7" s="734"/>
      <c r="BI7" s="734"/>
      <c r="BJ7" s="734"/>
      <c r="BK7" s="734"/>
      <c r="BL7" s="734"/>
      <c r="BM7" s="734"/>
      <c r="BN7" s="734"/>
      <c r="BO7" s="734"/>
      <c r="BP7" s="734"/>
      <c r="BQ7" s="734"/>
      <c r="BR7" s="734"/>
      <c r="BS7" s="734"/>
      <c r="BT7" s="734"/>
      <c r="BU7" s="734"/>
      <c r="BV7" s="734"/>
      <c r="BW7" s="734"/>
      <c r="BX7" s="734"/>
      <c r="BY7" s="734"/>
      <c r="BZ7" s="734"/>
      <c r="CA7" s="734"/>
      <c r="CB7" s="734"/>
      <c r="CC7" s="734"/>
      <c r="CD7" s="734"/>
      <c r="CE7" s="734"/>
      <c r="CF7" s="734"/>
      <c r="CG7" s="734"/>
      <c r="CH7" s="734"/>
      <c r="CI7" s="734"/>
      <c r="CJ7" s="734"/>
      <c r="CK7" s="734"/>
      <c r="CL7" s="734"/>
      <c r="CM7" s="734"/>
      <c r="CN7" s="734"/>
      <c r="CO7" s="734"/>
      <c r="CP7" s="734"/>
      <c r="CQ7" s="734"/>
      <c r="CR7" s="734"/>
      <c r="CS7" s="734"/>
      <c r="CT7" s="734"/>
      <c r="CU7" s="734"/>
      <c r="CV7" s="734"/>
      <c r="CW7" s="734"/>
      <c r="CX7" s="734"/>
      <c r="CY7" s="734"/>
      <c r="CZ7" s="734"/>
      <c r="DA7" s="734"/>
      <c r="DB7" s="734"/>
      <c r="DC7" s="734"/>
      <c r="DD7" s="734"/>
      <c r="DE7" s="734"/>
      <c r="DF7" s="734"/>
      <c r="DG7" s="734"/>
      <c r="DH7" s="734"/>
      <c r="DI7" s="734"/>
      <c r="DJ7" s="734"/>
      <c r="DK7" s="734"/>
      <c r="DL7" s="734"/>
      <c r="DM7" s="734"/>
      <c r="DN7" s="734"/>
      <c r="DO7" s="734"/>
      <c r="DP7" s="734"/>
      <c r="DQ7" s="734"/>
      <c r="DR7" s="734"/>
      <c r="DS7" s="734"/>
      <c r="DT7" s="734"/>
      <c r="DU7" s="734"/>
      <c r="DV7" s="734"/>
      <c r="DW7" s="734"/>
      <c r="DX7" s="734"/>
      <c r="DY7" s="734"/>
      <c r="DZ7" s="734"/>
      <c r="EA7" s="734"/>
      <c r="EB7" s="734"/>
      <c r="EC7" s="734"/>
      <c r="ED7" s="734"/>
      <c r="EE7" s="734"/>
      <c r="EF7" s="734"/>
      <c r="EG7" s="734"/>
      <c r="EH7" s="734"/>
      <c r="EI7" s="734"/>
      <c r="EJ7" s="734"/>
      <c r="EK7" s="734"/>
      <c r="EL7" s="734"/>
      <c r="EM7" s="734"/>
      <c r="EN7" s="734"/>
      <c r="EO7" s="734"/>
      <c r="EP7" s="734"/>
      <c r="EQ7" s="734"/>
      <c r="ER7" s="734"/>
      <c r="ES7" s="734"/>
      <c r="ET7" s="734"/>
      <c r="EU7" s="734"/>
      <c r="EV7" s="734"/>
      <c r="EW7" s="734"/>
      <c r="EX7" s="734"/>
      <c r="EY7" s="734"/>
      <c r="EZ7" s="734"/>
      <c r="FA7" s="734"/>
      <c r="FB7" s="734"/>
      <c r="FC7" s="734"/>
      <c r="FD7" s="734"/>
      <c r="FE7" s="734"/>
      <c r="FF7" s="734"/>
      <c r="FG7" s="734"/>
      <c r="FH7" s="734"/>
      <c r="FI7" s="734"/>
      <c r="FJ7" s="734"/>
      <c r="FK7" s="734"/>
      <c r="FL7" s="734"/>
      <c r="FM7" s="734"/>
      <c r="FN7" s="734"/>
      <c r="FO7" s="734"/>
      <c r="FP7" s="734"/>
      <c r="FQ7" s="734"/>
      <c r="FR7" s="734"/>
      <c r="FS7" s="734"/>
      <c r="FT7" s="734"/>
      <c r="FU7" s="734"/>
      <c r="FV7" s="734"/>
      <c r="FW7" s="734"/>
      <c r="FX7" s="734"/>
      <c r="FY7" s="734"/>
      <c r="FZ7" s="734"/>
      <c r="GA7" s="734"/>
      <c r="GB7" s="734"/>
      <c r="GC7" s="734"/>
      <c r="GD7" s="734"/>
      <c r="GE7" s="734"/>
      <c r="GF7" s="734"/>
      <c r="GG7" s="734"/>
      <c r="GH7" s="734"/>
      <c r="GI7" s="734"/>
      <c r="GJ7" s="734"/>
      <c r="GK7" s="734"/>
      <c r="GL7" s="734"/>
      <c r="GM7" s="734"/>
      <c r="GN7" s="734"/>
      <c r="GO7" s="734"/>
      <c r="GP7" s="734"/>
      <c r="GQ7" s="734"/>
      <c r="GR7" s="734"/>
      <c r="GS7" s="734"/>
      <c r="GT7" s="734"/>
      <c r="GU7" s="734"/>
      <c r="GV7" s="734"/>
      <c r="GW7" s="734"/>
      <c r="GX7" s="734"/>
      <c r="GY7" s="734"/>
    </row>
    <row r="8" spans="1:208" ht="25.5" x14ac:dyDescent="0.2">
      <c r="B8" s="635" t="s">
        <v>8</v>
      </c>
      <c r="C8" s="643" t="s">
        <v>9</v>
      </c>
      <c r="D8" s="635" t="s">
        <v>10</v>
      </c>
      <c r="E8" s="635" t="s">
        <v>11</v>
      </c>
      <c r="F8" s="630" t="s">
        <v>12</v>
      </c>
      <c r="G8" s="630" t="s">
        <v>13</v>
      </c>
      <c r="H8" s="635" t="s">
        <v>14</v>
      </c>
      <c r="I8" s="630" t="s">
        <v>15</v>
      </c>
      <c r="J8" s="648" t="s">
        <v>16</v>
      </c>
      <c r="K8" s="641" t="s">
        <v>17</v>
      </c>
      <c r="L8" s="731" t="s">
        <v>4</v>
      </c>
      <c r="M8" s="590" t="s">
        <v>18</v>
      </c>
      <c r="N8" s="590"/>
      <c r="O8" s="590" t="s">
        <v>19</v>
      </c>
      <c r="P8" s="590"/>
      <c r="Q8" s="590"/>
      <c r="R8" s="590"/>
      <c r="S8" s="590"/>
      <c r="T8" s="590"/>
      <c r="U8" s="591" t="s">
        <v>20</v>
      </c>
      <c r="V8" s="591" t="s">
        <v>21</v>
      </c>
      <c r="W8" s="591" t="s">
        <v>22</v>
      </c>
      <c r="X8" s="591" t="s">
        <v>23</v>
      </c>
      <c r="Y8" s="776"/>
      <c r="Z8" s="790" t="s">
        <v>18</v>
      </c>
      <c r="AA8" s="790" t="s">
        <v>697</v>
      </c>
      <c r="AB8" s="776"/>
      <c r="AC8" s="631" t="s">
        <v>24</v>
      </c>
      <c r="AD8" s="631" t="s">
        <v>25</v>
      </c>
      <c r="AE8" s="631" t="s">
        <v>26</v>
      </c>
      <c r="AF8" s="642" t="s">
        <v>27</v>
      </c>
      <c r="AG8" s="755"/>
      <c r="AH8" s="734"/>
      <c r="AI8" s="734"/>
      <c r="AJ8" s="734"/>
      <c r="AK8" s="734"/>
      <c r="AL8" s="734"/>
      <c r="AM8" s="734"/>
      <c r="AN8" s="734"/>
      <c r="AO8" s="734"/>
      <c r="AP8" s="734"/>
      <c r="AQ8" s="734"/>
      <c r="AR8" s="734"/>
      <c r="AS8" s="734"/>
      <c r="AT8" s="734"/>
      <c r="AU8" s="734"/>
      <c r="AV8" s="734"/>
      <c r="AW8" s="734"/>
      <c r="AX8" s="734"/>
      <c r="AY8" s="734"/>
      <c r="AZ8" s="734"/>
      <c r="BA8" s="734"/>
      <c r="BB8" s="734"/>
      <c r="BC8" s="734"/>
      <c r="BD8" s="734"/>
      <c r="BE8" s="734"/>
      <c r="BF8" s="734"/>
      <c r="BG8" s="734"/>
      <c r="BH8" s="734"/>
      <c r="BI8" s="734"/>
      <c r="BJ8" s="734"/>
      <c r="BK8" s="734"/>
      <c r="BL8" s="734"/>
      <c r="BM8" s="734"/>
      <c r="BN8" s="734"/>
      <c r="BO8" s="734"/>
      <c r="BP8" s="734"/>
      <c r="BQ8" s="734"/>
      <c r="BR8" s="734"/>
      <c r="BS8" s="734"/>
      <c r="BT8" s="734"/>
      <c r="BU8" s="734"/>
      <c r="BV8" s="734"/>
      <c r="BW8" s="734"/>
      <c r="BX8" s="734"/>
      <c r="BY8" s="734"/>
      <c r="BZ8" s="734"/>
      <c r="CA8" s="734"/>
      <c r="CB8" s="734"/>
      <c r="CC8" s="734"/>
      <c r="CD8" s="734"/>
      <c r="CE8" s="734"/>
      <c r="CF8" s="734"/>
      <c r="CG8" s="734"/>
      <c r="CH8" s="734"/>
      <c r="CI8" s="734"/>
      <c r="CJ8" s="734"/>
      <c r="CK8" s="734"/>
      <c r="CL8" s="734"/>
      <c r="CM8" s="734"/>
      <c r="CN8" s="734"/>
      <c r="CO8" s="734"/>
      <c r="CP8" s="734"/>
      <c r="CQ8" s="734"/>
      <c r="CR8" s="734"/>
      <c r="CS8" s="734"/>
      <c r="CT8" s="734"/>
      <c r="CU8" s="734"/>
      <c r="CV8" s="734"/>
      <c r="CW8" s="734"/>
      <c r="CX8" s="734"/>
      <c r="CY8" s="734"/>
      <c r="CZ8" s="734"/>
      <c r="DA8" s="734"/>
      <c r="DB8" s="734"/>
      <c r="DC8" s="734"/>
      <c r="DD8" s="734"/>
      <c r="DE8" s="734"/>
      <c r="DF8" s="734"/>
      <c r="DG8" s="734"/>
      <c r="DH8" s="734"/>
      <c r="DI8" s="734"/>
      <c r="DJ8" s="734"/>
      <c r="DK8" s="734"/>
      <c r="DL8" s="734"/>
      <c r="DM8" s="734"/>
      <c r="DN8" s="734"/>
      <c r="DO8" s="734"/>
      <c r="DP8" s="734"/>
      <c r="DQ8" s="734"/>
      <c r="DR8" s="734"/>
      <c r="DS8" s="734"/>
      <c r="DT8" s="734"/>
      <c r="DU8" s="734"/>
      <c r="DV8" s="734"/>
      <c r="DW8" s="734"/>
      <c r="DX8" s="734"/>
      <c r="DY8" s="734"/>
      <c r="DZ8" s="734"/>
      <c r="EA8" s="734"/>
      <c r="EB8" s="734"/>
      <c r="EC8" s="734"/>
      <c r="ED8" s="734"/>
      <c r="EE8" s="734"/>
      <c r="EF8" s="734"/>
      <c r="EG8" s="734"/>
      <c r="EH8" s="734"/>
      <c r="EI8" s="734"/>
      <c r="EJ8" s="734"/>
      <c r="EK8" s="734"/>
      <c r="EL8" s="734"/>
      <c r="EM8" s="734"/>
      <c r="EN8" s="734"/>
      <c r="EO8" s="734"/>
      <c r="EP8" s="734"/>
      <c r="EQ8" s="734"/>
      <c r="ER8" s="734"/>
      <c r="ES8" s="734"/>
      <c r="ET8" s="734"/>
      <c r="EU8" s="734"/>
      <c r="EV8" s="734"/>
      <c r="EW8" s="734"/>
      <c r="EX8" s="734"/>
      <c r="EY8" s="734"/>
      <c r="EZ8" s="734"/>
      <c r="FA8" s="734"/>
      <c r="FB8" s="734"/>
      <c r="FC8" s="734"/>
      <c r="FD8" s="734"/>
      <c r="FE8" s="734"/>
      <c r="FF8" s="734"/>
      <c r="FG8" s="734"/>
      <c r="FH8" s="734"/>
      <c r="FI8" s="734"/>
      <c r="FJ8" s="734"/>
      <c r="FK8" s="734"/>
      <c r="FL8" s="734"/>
      <c r="FM8" s="734"/>
      <c r="FN8" s="734"/>
      <c r="FO8" s="734"/>
      <c r="FP8" s="734"/>
      <c r="FQ8" s="734"/>
      <c r="FR8" s="734"/>
      <c r="FS8" s="734"/>
      <c r="FT8" s="734"/>
      <c r="FU8" s="734"/>
      <c r="FV8" s="734"/>
      <c r="FW8" s="734"/>
      <c r="FX8" s="734"/>
      <c r="FY8" s="734"/>
      <c r="FZ8" s="734"/>
      <c r="GA8" s="734"/>
      <c r="GB8" s="734"/>
      <c r="GC8" s="734"/>
      <c r="GD8" s="734"/>
      <c r="GE8" s="734"/>
      <c r="GF8" s="734"/>
      <c r="GG8" s="734"/>
      <c r="GH8" s="734"/>
      <c r="GI8" s="734"/>
      <c r="GJ8" s="734"/>
      <c r="GK8" s="734"/>
      <c r="GL8" s="734"/>
      <c r="GM8" s="734"/>
      <c r="GN8" s="734"/>
      <c r="GO8" s="734"/>
      <c r="GP8" s="734"/>
      <c r="GQ8" s="734"/>
      <c r="GR8" s="734"/>
      <c r="GS8" s="734"/>
      <c r="GT8" s="734"/>
      <c r="GU8" s="734"/>
      <c r="GV8" s="734"/>
      <c r="GW8" s="734"/>
      <c r="GX8" s="734"/>
      <c r="GY8" s="734"/>
    </row>
    <row r="9" spans="1:208" ht="97.5" thickBot="1" x14ac:dyDescent="0.25">
      <c r="B9" s="597"/>
      <c r="C9" s="805"/>
      <c r="D9" s="597"/>
      <c r="E9" s="597"/>
      <c r="F9" s="592"/>
      <c r="G9" s="592"/>
      <c r="H9" s="597"/>
      <c r="I9" s="592"/>
      <c r="J9" s="595"/>
      <c r="K9" s="807"/>
      <c r="L9" s="732"/>
      <c r="M9" s="756" t="s">
        <v>28</v>
      </c>
      <c r="N9" s="756" t="s">
        <v>29</v>
      </c>
      <c r="O9" s="756" t="s">
        <v>30</v>
      </c>
      <c r="P9" s="756" t="s">
        <v>31</v>
      </c>
      <c r="Q9" s="756" t="s">
        <v>32</v>
      </c>
      <c r="R9" s="756" t="s">
        <v>33</v>
      </c>
      <c r="S9" s="756" t="s">
        <v>34</v>
      </c>
      <c r="T9" s="756" t="s">
        <v>35</v>
      </c>
      <c r="U9" s="592"/>
      <c r="V9" s="592"/>
      <c r="W9" s="592"/>
      <c r="X9" s="592"/>
      <c r="Y9" s="777" t="s">
        <v>698</v>
      </c>
      <c r="Z9" s="756" t="s">
        <v>28</v>
      </c>
      <c r="AA9" s="756" t="s">
        <v>699</v>
      </c>
      <c r="AB9" s="777" t="s">
        <v>700</v>
      </c>
      <c r="AC9" s="806"/>
      <c r="AD9" s="806"/>
      <c r="AE9" s="806"/>
      <c r="AF9" s="808"/>
      <c r="AG9" s="755"/>
      <c r="AH9" s="734"/>
      <c r="AI9" s="734"/>
      <c r="AJ9" s="734"/>
      <c r="AK9" s="734"/>
      <c r="AL9" s="734"/>
      <c r="AM9" s="734"/>
      <c r="AN9" s="734"/>
      <c r="AO9" s="734"/>
      <c r="AP9" s="734"/>
      <c r="AQ9" s="734"/>
      <c r="AR9" s="734"/>
      <c r="AS9" s="734"/>
      <c r="AT9" s="734"/>
      <c r="AU9" s="734"/>
      <c r="AV9" s="734"/>
      <c r="AW9" s="734"/>
      <c r="AX9" s="734"/>
      <c r="AY9" s="734"/>
      <c r="AZ9" s="734"/>
      <c r="BA9" s="734"/>
      <c r="BB9" s="734"/>
      <c r="BC9" s="734"/>
      <c r="BD9" s="734"/>
      <c r="BE9" s="734"/>
      <c r="BF9" s="734"/>
      <c r="BG9" s="734"/>
      <c r="BH9" s="734"/>
      <c r="BI9" s="734"/>
      <c r="BJ9" s="734"/>
      <c r="BK9" s="734"/>
      <c r="BL9" s="734"/>
      <c r="BM9" s="734"/>
      <c r="BN9" s="734"/>
      <c r="BO9" s="734"/>
      <c r="BP9" s="734"/>
      <c r="BQ9" s="734"/>
      <c r="BR9" s="734"/>
      <c r="BS9" s="734"/>
      <c r="BT9" s="734"/>
      <c r="BU9" s="734"/>
      <c r="BV9" s="734"/>
      <c r="BW9" s="734"/>
      <c r="BX9" s="734"/>
      <c r="BY9" s="734"/>
      <c r="BZ9" s="734"/>
      <c r="CA9" s="734"/>
      <c r="CB9" s="734"/>
      <c r="CC9" s="734"/>
      <c r="CD9" s="734"/>
      <c r="CE9" s="734"/>
      <c r="CF9" s="734"/>
      <c r="CG9" s="734"/>
      <c r="CH9" s="734"/>
      <c r="CI9" s="734"/>
      <c r="CJ9" s="734"/>
      <c r="CK9" s="734"/>
      <c r="CL9" s="734"/>
      <c r="CM9" s="734"/>
      <c r="CN9" s="734"/>
      <c r="CO9" s="734"/>
      <c r="CP9" s="734"/>
      <c r="CQ9" s="734"/>
      <c r="CR9" s="734"/>
      <c r="CS9" s="734"/>
      <c r="CT9" s="734"/>
      <c r="CU9" s="734"/>
      <c r="CV9" s="734"/>
      <c r="CW9" s="734"/>
      <c r="CX9" s="734"/>
      <c r="CY9" s="734"/>
      <c r="CZ9" s="734"/>
      <c r="DA9" s="734"/>
      <c r="DB9" s="734"/>
      <c r="DC9" s="734"/>
      <c r="DD9" s="734"/>
      <c r="DE9" s="734"/>
      <c r="DF9" s="734"/>
      <c r="DG9" s="734"/>
      <c r="DH9" s="734"/>
      <c r="DI9" s="734"/>
      <c r="DJ9" s="734"/>
      <c r="DK9" s="734"/>
      <c r="DL9" s="734"/>
      <c r="DM9" s="734"/>
      <c r="DN9" s="734"/>
      <c r="DO9" s="734"/>
      <c r="DP9" s="734"/>
      <c r="DQ9" s="734"/>
      <c r="DR9" s="734"/>
      <c r="DS9" s="734"/>
      <c r="DT9" s="734"/>
      <c r="DU9" s="734"/>
      <c r="DV9" s="734"/>
      <c r="DW9" s="734"/>
      <c r="DX9" s="734"/>
      <c r="DY9" s="734"/>
      <c r="DZ9" s="734"/>
      <c r="EA9" s="734"/>
      <c r="EB9" s="734"/>
      <c r="EC9" s="734"/>
      <c r="ED9" s="734"/>
      <c r="EE9" s="734"/>
      <c r="EF9" s="734"/>
      <c r="EG9" s="734"/>
      <c r="EH9" s="734"/>
      <c r="EI9" s="734"/>
      <c r="EJ9" s="734"/>
      <c r="EK9" s="734"/>
      <c r="EL9" s="734"/>
      <c r="EM9" s="734"/>
      <c r="EN9" s="734"/>
      <c r="EO9" s="734"/>
      <c r="EP9" s="734"/>
      <c r="EQ9" s="734"/>
      <c r="ER9" s="734"/>
      <c r="ES9" s="734"/>
      <c r="ET9" s="734"/>
      <c r="EU9" s="734"/>
      <c r="EV9" s="734"/>
      <c r="EW9" s="734"/>
      <c r="EX9" s="734"/>
      <c r="EY9" s="734"/>
      <c r="EZ9" s="734"/>
      <c r="FA9" s="734"/>
      <c r="FB9" s="734"/>
      <c r="FC9" s="734"/>
      <c r="FD9" s="734"/>
      <c r="FE9" s="734"/>
      <c r="FF9" s="734"/>
      <c r="FG9" s="734"/>
      <c r="FH9" s="734"/>
      <c r="FI9" s="734"/>
      <c r="FJ9" s="734"/>
      <c r="FK9" s="734"/>
      <c r="FL9" s="734"/>
      <c r="FM9" s="734"/>
      <c r="FN9" s="734"/>
      <c r="FO9" s="734"/>
      <c r="FP9" s="734"/>
      <c r="FQ9" s="734"/>
      <c r="FR9" s="734"/>
      <c r="FS9" s="734"/>
      <c r="FT9" s="734"/>
      <c r="FU9" s="734"/>
      <c r="FV9" s="734"/>
      <c r="FW9" s="734"/>
      <c r="FX9" s="734"/>
      <c r="FY9" s="734"/>
      <c r="FZ9" s="734"/>
      <c r="GA9" s="734"/>
      <c r="GB9" s="734"/>
      <c r="GC9" s="734"/>
      <c r="GD9" s="734"/>
      <c r="GE9" s="734"/>
      <c r="GF9" s="734"/>
      <c r="GG9" s="734"/>
      <c r="GH9" s="734"/>
      <c r="GI9" s="734"/>
      <c r="GJ9" s="734"/>
      <c r="GK9" s="734"/>
      <c r="GL9" s="734"/>
      <c r="GM9" s="734"/>
      <c r="GN9" s="734"/>
      <c r="GO9" s="734"/>
      <c r="GP9" s="734"/>
      <c r="GQ9" s="734"/>
      <c r="GR9" s="734"/>
      <c r="GS9" s="734"/>
      <c r="GT9" s="734"/>
      <c r="GU9" s="734"/>
      <c r="GV9" s="734"/>
      <c r="GW9" s="734"/>
      <c r="GX9" s="734"/>
      <c r="GY9" s="734"/>
    </row>
    <row r="10" spans="1:208" ht="153" x14ac:dyDescent="0.2">
      <c r="B10" s="778" t="s">
        <v>701</v>
      </c>
      <c r="C10" s="778" t="s">
        <v>702</v>
      </c>
      <c r="D10" s="779" t="s">
        <v>703</v>
      </c>
      <c r="E10" s="780" t="s">
        <v>704</v>
      </c>
      <c r="F10" s="757">
        <v>2020730010064</v>
      </c>
      <c r="G10" s="776"/>
      <c r="H10" s="746" t="s">
        <v>705</v>
      </c>
      <c r="I10" s="776"/>
      <c r="J10" s="782" t="s">
        <v>706</v>
      </c>
      <c r="K10" s="781">
        <v>0</v>
      </c>
      <c r="L10" s="759">
        <v>9070640</v>
      </c>
      <c r="M10" s="798"/>
      <c r="N10" s="801">
        <v>1880527</v>
      </c>
      <c r="O10" s="801">
        <v>7190113</v>
      </c>
      <c r="P10" s="798"/>
      <c r="Q10" s="798"/>
      <c r="R10" s="798"/>
      <c r="S10" s="798"/>
      <c r="T10" s="798"/>
      <c r="U10" s="776"/>
      <c r="V10" s="776"/>
      <c r="W10" s="776"/>
      <c r="X10" s="800"/>
      <c r="Y10" s="795">
        <v>9070640</v>
      </c>
      <c r="Z10" s="801">
        <v>1880527</v>
      </c>
      <c r="AA10" s="801">
        <v>7190113</v>
      </c>
      <c r="AB10" s="803"/>
      <c r="AC10" s="799"/>
      <c r="AD10" s="746" t="s">
        <v>707</v>
      </c>
      <c r="AE10" s="746" t="s">
        <v>708</v>
      </c>
      <c r="AF10" s="761" t="s">
        <v>709</v>
      </c>
      <c r="AG10" s="755"/>
      <c r="AH10" s="734"/>
      <c r="AI10" s="734"/>
      <c r="AJ10" s="734"/>
      <c r="AK10" s="734"/>
      <c r="AL10" s="734"/>
      <c r="AM10" s="734"/>
      <c r="AN10" s="734"/>
      <c r="AO10" s="734"/>
      <c r="AP10" s="734"/>
      <c r="AQ10" s="734"/>
      <c r="AR10" s="734"/>
      <c r="AS10" s="734"/>
      <c r="AT10" s="734"/>
      <c r="AU10" s="734"/>
      <c r="AV10" s="734"/>
      <c r="AW10" s="734"/>
      <c r="AX10" s="734"/>
      <c r="AY10" s="734"/>
      <c r="AZ10" s="734"/>
      <c r="BA10" s="734"/>
      <c r="BB10" s="734"/>
      <c r="BC10" s="734"/>
      <c r="BD10" s="734"/>
      <c r="BE10" s="734"/>
      <c r="BF10" s="734"/>
      <c r="BG10" s="734"/>
      <c r="BH10" s="734"/>
      <c r="BI10" s="734"/>
      <c r="BJ10" s="734"/>
      <c r="BK10" s="734"/>
      <c r="BL10" s="734"/>
      <c r="BM10" s="734"/>
      <c r="BN10" s="734"/>
      <c r="BO10" s="734"/>
      <c r="BP10" s="734"/>
      <c r="BQ10" s="734"/>
      <c r="BR10" s="734"/>
      <c r="BS10" s="734"/>
      <c r="BT10" s="734"/>
      <c r="BU10" s="734"/>
      <c r="BV10" s="734"/>
      <c r="BW10" s="734"/>
      <c r="BX10" s="734"/>
      <c r="BY10" s="734"/>
      <c r="BZ10" s="734"/>
      <c r="CA10" s="734"/>
      <c r="CB10" s="734"/>
      <c r="CC10" s="734"/>
      <c r="CD10" s="734"/>
      <c r="CE10" s="734"/>
      <c r="CF10" s="734"/>
      <c r="CG10" s="734"/>
      <c r="CH10" s="734"/>
      <c r="CI10" s="734"/>
      <c r="CJ10" s="734"/>
      <c r="CK10" s="734"/>
      <c r="CL10" s="734"/>
      <c r="CM10" s="734"/>
      <c r="CN10" s="734"/>
      <c r="CO10" s="734"/>
      <c r="CP10" s="734"/>
      <c r="CQ10" s="734"/>
      <c r="CR10" s="734"/>
      <c r="CS10" s="734"/>
      <c r="CT10" s="734"/>
      <c r="CU10" s="734"/>
      <c r="CV10" s="734"/>
      <c r="CW10" s="734"/>
      <c r="CX10" s="734"/>
      <c r="CY10" s="734"/>
      <c r="CZ10" s="734"/>
      <c r="DA10" s="734"/>
      <c r="DB10" s="734"/>
      <c r="DC10" s="734"/>
      <c r="DD10" s="734"/>
      <c r="DE10" s="734"/>
      <c r="DF10" s="734"/>
      <c r="DG10" s="734"/>
      <c r="DH10" s="734"/>
      <c r="DI10" s="734"/>
      <c r="DJ10" s="734"/>
      <c r="DK10" s="734"/>
      <c r="DL10" s="734"/>
      <c r="DM10" s="734"/>
      <c r="DN10" s="734"/>
      <c r="DO10" s="734"/>
      <c r="DP10" s="734"/>
      <c r="DQ10" s="734"/>
      <c r="DR10" s="734"/>
      <c r="DS10" s="734"/>
      <c r="DT10" s="734"/>
      <c r="DU10" s="734"/>
      <c r="DV10" s="734"/>
      <c r="DW10" s="734"/>
      <c r="DX10" s="734"/>
      <c r="DY10" s="734"/>
      <c r="DZ10" s="734"/>
      <c r="EA10" s="734"/>
      <c r="EB10" s="734"/>
      <c r="EC10" s="734"/>
      <c r="ED10" s="734"/>
      <c r="EE10" s="734"/>
      <c r="EF10" s="734"/>
      <c r="EG10" s="734"/>
      <c r="EH10" s="734"/>
      <c r="EI10" s="734"/>
      <c r="EJ10" s="734"/>
      <c r="EK10" s="734"/>
      <c r="EL10" s="734"/>
      <c r="EM10" s="734"/>
      <c r="EN10" s="734"/>
      <c r="EO10" s="734"/>
      <c r="EP10" s="734"/>
      <c r="EQ10" s="734"/>
      <c r="ER10" s="734"/>
      <c r="ES10" s="734"/>
      <c r="ET10" s="734"/>
      <c r="EU10" s="734"/>
      <c r="EV10" s="734"/>
      <c r="EW10" s="734"/>
      <c r="EX10" s="734"/>
      <c r="EY10" s="734"/>
      <c r="EZ10" s="734"/>
      <c r="FA10" s="734"/>
      <c r="FB10" s="734"/>
      <c r="FC10" s="734"/>
      <c r="FD10" s="734"/>
      <c r="FE10" s="734"/>
      <c r="FF10" s="734"/>
      <c r="FG10" s="734"/>
      <c r="FH10" s="734"/>
      <c r="FI10" s="734"/>
      <c r="FJ10" s="734"/>
      <c r="FK10" s="734"/>
      <c r="FL10" s="734"/>
      <c r="FM10" s="734"/>
      <c r="FN10" s="734"/>
      <c r="FO10" s="734"/>
      <c r="FP10" s="734"/>
      <c r="FQ10" s="734"/>
      <c r="FR10" s="734"/>
      <c r="FS10" s="734"/>
      <c r="FT10" s="734"/>
      <c r="FU10" s="734"/>
      <c r="FV10" s="734"/>
      <c r="FW10" s="734"/>
      <c r="FX10" s="734"/>
      <c r="FY10" s="734"/>
      <c r="FZ10" s="734"/>
      <c r="GA10" s="734"/>
      <c r="GB10" s="734"/>
      <c r="GC10" s="734"/>
      <c r="GD10" s="734"/>
      <c r="GE10" s="734"/>
      <c r="GF10" s="734"/>
      <c r="GG10" s="734"/>
      <c r="GH10" s="734"/>
      <c r="GI10" s="734"/>
      <c r="GJ10" s="734"/>
      <c r="GK10" s="734"/>
      <c r="GL10" s="734"/>
      <c r="GM10" s="734"/>
      <c r="GN10" s="734"/>
      <c r="GO10" s="734"/>
      <c r="GP10" s="734"/>
      <c r="GQ10" s="734"/>
      <c r="GR10" s="734"/>
      <c r="GS10" s="734"/>
      <c r="GT10" s="734"/>
      <c r="GU10" s="734"/>
      <c r="GV10" s="734"/>
      <c r="GW10" s="734"/>
      <c r="GX10" s="734"/>
      <c r="GY10" s="734"/>
    </row>
    <row r="11" spans="1:208" ht="140.25" x14ac:dyDescent="0.2">
      <c r="B11" s="778" t="s">
        <v>701</v>
      </c>
      <c r="C11" s="778" t="s">
        <v>702</v>
      </c>
      <c r="D11" s="779" t="s">
        <v>703</v>
      </c>
      <c r="E11" s="780" t="s">
        <v>704</v>
      </c>
      <c r="F11" s="757">
        <v>2020730010066</v>
      </c>
      <c r="G11" s="757"/>
      <c r="H11" s="746" t="s">
        <v>710</v>
      </c>
      <c r="I11" s="746"/>
      <c r="J11" s="782" t="s">
        <v>711</v>
      </c>
      <c r="K11" s="781">
        <v>51000</v>
      </c>
      <c r="L11" s="759">
        <v>17131948</v>
      </c>
      <c r="M11" s="746"/>
      <c r="N11" s="801">
        <v>5667618</v>
      </c>
      <c r="O11" s="801">
        <v>2826416</v>
      </c>
      <c r="P11" s="746"/>
      <c r="Q11" s="746"/>
      <c r="R11" s="746"/>
      <c r="S11" s="746"/>
      <c r="T11" s="746"/>
      <c r="U11" s="746"/>
      <c r="V11" s="746"/>
      <c r="W11" s="746"/>
      <c r="X11" s="801">
        <v>8637914</v>
      </c>
      <c r="Y11" s="795">
        <v>15694342</v>
      </c>
      <c r="Z11" s="801">
        <v>5667618</v>
      </c>
      <c r="AA11" s="801">
        <v>1918180</v>
      </c>
      <c r="AB11" s="801">
        <v>8108544</v>
      </c>
      <c r="AC11" s="746"/>
      <c r="AD11" s="746" t="s">
        <v>707</v>
      </c>
      <c r="AE11" s="746" t="s">
        <v>708</v>
      </c>
      <c r="AF11" s="761" t="s">
        <v>709</v>
      </c>
      <c r="AG11" s="751"/>
      <c r="AH11" s="734"/>
      <c r="AI11" s="734"/>
      <c r="AJ11" s="734"/>
      <c r="AK11" s="734"/>
      <c r="AL11" s="734"/>
      <c r="AM11" s="734"/>
      <c r="AN11" s="734"/>
      <c r="AO11" s="734"/>
      <c r="AP11" s="734"/>
      <c r="AQ11" s="734"/>
      <c r="AR11" s="734"/>
      <c r="AS11" s="734"/>
      <c r="AT11" s="734"/>
      <c r="AU11" s="734"/>
      <c r="AV11" s="734"/>
      <c r="AW11" s="734"/>
      <c r="AX11" s="734"/>
      <c r="AY11" s="734"/>
      <c r="AZ11" s="734"/>
      <c r="BA11" s="734"/>
      <c r="BB11" s="734"/>
      <c r="BC11" s="734"/>
      <c r="BD11" s="734"/>
      <c r="BE11" s="734"/>
      <c r="BF11" s="734"/>
      <c r="BG11" s="734"/>
      <c r="BH11" s="734"/>
      <c r="BI11" s="734"/>
      <c r="BJ11" s="734"/>
      <c r="BK11" s="734"/>
      <c r="BL11" s="734"/>
      <c r="BM11" s="734"/>
      <c r="BN11" s="734"/>
      <c r="BO11" s="734"/>
      <c r="BP11" s="734"/>
      <c r="BQ11" s="734"/>
      <c r="BR11" s="734"/>
      <c r="BS11" s="734"/>
      <c r="BT11" s="734"/>
      <c r="BU11" s="734"/>
      <c r="BV11" s="734"/>
      <c r="BW11" s="734"/>
      <c r="BX11" s="734"/>
      <c r="BY11" s="734"/>
      <c r="BZ11" s="734"/>
      <c r="CA11" s="734"/>
      <c r="CB11" s="734"/>
      <c r="CC11" s="734"/>
      <c r="CD11" s="734"/>
      <c r="CE11" s="734"/>
      <c r="CF11" s="734"/>
      <c r="CG11" s="734"/>
      <c r="CH11" s="734"/>
      <c r="CI11" s="734"/>
      <c r="CJ11" s="734"/>
      <c r="CK11" s="734"/>
      <c r="CL11" s="734"/>
      <c r="CM11" s="734"/>
      <c r="CN11" s="734"/>
      <c r="CO11" s="734"/>
      <c r="CP11" s="734"/>
      <c r="CQ11" s="734"/>
      <c r="CR11" s="734"/>
      <c r="CS11" s="734"/>
      <c r="CT11" s="734"/>
      <c r="CU11" s="734"/>
      <c r="CV11" s="734"/>
      <c r="CW11" s="734"/>
      <c r="CX11" s="734"/>
      <c r="CY11" s="734"/>
      <c r="CZ11" s="734"/>
      <c r="DA11" s="734"/>
      <c r="DB11" s="734"/>
      <c r="DC11" s="734"/>
      <c r="DD11" s="734"/>
      <c r="DE11" s="734"/>
      <c r="DF11" s="734"/>
      <c r="DG11" s="734"/>
      <c r="DH11" s="734"/>
      <c r="DI11" s="734"/>
      <c r="DJ11" s="734"/>
      <c r="DK11" s="734"/>
      <c r="DL11" s="734"/>
      <c r="DM11" s="734"/>
      <c r="DN11" s="734"/>
      <c r="DO11" s="734"/>
      <c r="DP11" s="734"/>
      <c r="DQ11" s="734"/>
      <c r="DR11" s="734"/>
      <c r="DS11" s="734"/>
      <c r="DT11" s="734"/>
      <c r="DU11" s="734"/>
      <c r="DV11" s="734"/>
      <c r="DW11" s="734"/>
      <c r="DX11" s="734"/>
      <c r="DY11" s="734"/>
      <c r="DZ11" s="734"/>
      <c r="EA11" s="734"/>
      <c r="EB11" s="734"/>
      <c r="EC11" s="734"/>
      <c r="ED11" s="734"/>
      <c r="EE11" s="734"/>
      <c r="EF11" s="734"/>
      <c r="EG11" s="734"/>
      <c r="EH11" s="734"/>
      <c r="EI11" s="734"/>
      <c r="EJ11" s="734"/>
      <c r="EK11" s="734"/>
      <c r="EL11" s="734"/>
      <c r="EM11" s="734"/>
      <c r="EN11" s="734"/>
      <c r="EO11" s="734"/>
      <c r="EP11" s="734"/>
      <c r="EQ11" s="734"/>
      <c r="ER11" s="734"/>
      <c r="ES11" s="734"/>
      <c r="ET11" s="734"/>
      <c r="EU11" s="734"/>
      <c r="EV11" s="734"/>
      <c r="EW11" s="734"/>
      <c r="EX11" s="734"/>
      <c r="EY11" s="734"/>
      <c r="EZ11" s="734"/>
      <c r="FA11" s="734"/>
      <c r="FB11" s="734"/>
      <c r="FC11" s="734"/>
      <c r="FD11" s="734"/>
      <c r="FE11" s="734"/>
      <c r="FF11" s="734"/>
      <c r="FG11" s="734"/>
      <c r="FH11" s="734"/>
      <c r="FI11" s="734"/>
      <c r="FJ11" s="734"/>
      <c r="FK11" s="734"/>
      <c r="FL11" s="734"/>
      <c r="FM11" s="734"/>
      <c r="FN11" s="734"/>
      <c r="FO11" s="734"/>
      <c r="FP11" s="734"/>
      <c r="FQ11" s="734"/>
      <c r="FR11" s="734"/>
      <c r="FS11" s="734"/>
      <c r="FT11" s="734"/>
      <c r="FU11" s="734"/>
      <c r="FV11" s="734"/>
      <c r="FW11" s="734"/>
      <c r="FX11" s="734"/>
      <c r="FY11" s="734"/>
      <c r="FZ11" s="734"/>
      <c r="GA11" s="734"/>
      <c r="GB11" s="734"/>
      <c r="GC11" s="734"/>
      <c r="GD11" s="734"/>
      <c r="GE11" s="734"/>
      <c r="GF11" s="734"/>
      <c r="GG11" s="734"/>
      <c r="GH11" s="734"/>
      <c r="GI11" s="734"/>
      <c r="GJ11" s="734"/>
      <c r="GK11" s="734"/>
      <c r="GL11" s="734"/>
      <c r="GM11" s="734"/>
      <c r="GN11" s="734"/>
      <c r="GO11" s="734"/>
      <c r="GP11" s="734"/>
      <c r="GQ11" s="734"/>
      <c r="GR11" s="734"/>
      <c r="GS11" s="734"/>
      <c r="GT11" s="734"/>
      <c r="GU11" s="734"/>
      <c r="GV11" s="734"/>
      <c r="GW11" s="734"/>
      <c r="GX11" s="734"/>
      <c r="GY11" s="734"/>
    </row>
    <row r="12" spans="1:208" ht="153" x14ac:dyDescent="0.2">
      <c r="B12" s="778" t="s">
        <v>701</v>
      </c>
      <c r="C12" s="778" t="s">
        <v>702</v>
      </c>
      <c r="D12" s="779" t="s">
        <v>703</v>
      </c>
      <c r="E12" s="780" t="s">
        <v>704</v>
      </c>
      <c r="F12" s="757">
        <v>2020730010064</v>
      </c>
      <c r="G12" s="757"/>
      <c r="H12" s="746" t="s">
        <v>705</v>
      </c>
      <c r="I12" s="746"/>
      <c r="J12" s="782" t="s">
        <v>712</v>
      </c>
      <c r="K12" s="783" t="s">
        <v>713</v>
      </c>
      <c r="L12" s="759">
        <v>1363203</v>
      </c>
      <c r="M12" s="746"/>
      <c r="N12" s="791">
        <v>609524</v>
      </c>
      <c r="O12" s="791">
        <v>753679</v>
      </c>
      <c r="P12" s="746"/>
      <c r="Q12" s="746"/>
      <c r="R12" s="746"/>
      <c r="S12" s="746"/>
      <c r="T12" s="746"/>
      <c r="U12" s="746"/>
      <c r="V12" s="746"/>
      <c r="W12" s="746"/>
      <c r="X12" s="792"/>
      <c r="Y12" s="795">
        <v>1344243</v>
      </c>
      <c r="Z12" s="801">
        <v>605864</v>
      </c>
      <c r="AA12" s="801">
        <v>738379</v>
      </c>
      <c r="AB12" s="803"/>
      <c r="AC12" s="746"/>
      <c r="AD12" s="746" t="s">
        <v>707</v>
      </c>
      <c r="AE12" s="746" t="s">
        <v>708</v>
      </c>
      <c r="AF12" s="761" t="s">
        <v>709</v>
      </c>
      <c r="AG12" s="751"/>
      <c r="AH12" s="734"/>
      <c r="AI12" s="734"/>
      <c r="AJ12" s="734"/>
      <c r="AK12" s="734"/>
      <c r="AL12" s="734"/>
      <c r="AM12" s="734"/>
      <c r="AN12" s="734"/>
      <c r="AO12" s="734"/>
      <c r="AP12" s="734"/>
      <c r="AQ12" s="734"/>
      <c r="AR12" s="734"/>
      <c r="AS12" s="734"/>
      <c r="AT12" s="734"/>
      <c r="AU12" s="734"/>
      <c r="AV12" s="734"/>
      <c r="AW12" s="734"/>
      <c r="AX12" s="734"/>
      <c r="AY12" s="734"/>
      <c r="AZ12" s="734"/>
      <c r="BA12" s="734"/>
      <c r="BB12" s="734"/>
      <c r="BC12" s="734"/>
      <c r="BD12" s="734"/>
      <c r="BE12" s="734"/>
      <c r="BF12" s="734"/>
      <c r="BG12" s="734"/>
      <c r="BH12" s="734"/>
      <c r="BI12" s="734"/>
      <c r="BJ12" s="734"/>
      <c r="BK12" s="734"/>
      <c r="BL12" s="734"/>
      <c r="BM12" s="734"/>
      <c r="BN12" s="734"/>
      <c r="BO12" s="734"/>
      <c r="BP12" s="734"/>
      <c r="BQ12" s="734"/>
      <c r="BR12" s="734"/>
      <c r="BS12" s="734"/>
      <c r="BT12" s="734"/>
      <c r="BU12" s="734"/>
      <c r="BV12" s="734"/>
      <c r="BW12" s="734"/>
      <c r="BX12" s="734"/>
      <c r="BY12" s="734"/>
      <c r="BZ12" s="734"/>
      <c r="CA12" s="734"/>
      <c r="CB12" s="734"/>
      <c r="CC12" s="734"/>
      <c r="CD12" s="734"/>
      <c r="CE12" s="734"/>
      <c r="CF12" s="734"/>
      <c r="CG12" s="734"/>
      <c r="CH12" s="734"/>
      <c r="CI12" s="734"/>
      <c r="CJ12" s="734"/>
      <c r="CK12" s="734"/>
      <c r="CL12" s="734"/>
      <c r="CM12" s="734"/>
      <c r="CN12" s="734"/>
      <c r="CO12" s="734"/>
      <c r="CP12" s="734"/>
      <c r="CQ12" s="734"/>
      <c r="CR12" s="734"/>
      <c r="CS12" s="734"/>
      <c r="CT12" s="734"/>
      <c r="CU12" s="734"/>
      <c r="CV12" s="734"/>
      <c r="CW12" s="734"/>
      <c r="CX12" s="734"/>
      <c r="CY12" s="734"/>
      <c r="CZ12" s="734"/>
      <c r="DA12" s="734"/>
      <c r="DB12" s="734"/>
      <c r="DC12" s="734"/>
      <c r="DD12" s="734"/>
      <c r="DE12" s="734"/>
      <c r="DF12" s="734"/>
      <c r="DG12" s="734"/>
      <c r="DH12" s="734"/>
      <c r="DI12" s="734"/>
      <c r="DJ12" s="734"/>
      <c r="DK12" s="734"/>
      <c r="DL12" s="734"/>
      <c r="DM12" s="734"/>
      <c r="DN12" s="734"/>
      <c r="DO12" s="734"/>
      <c r="DP12" s="734"/>
      <c r="DQ12" s="734"/>
      <c r="DR12" s="734"/>
      <c r="DS12" s="734"/>
      <c r="DT12" s="734"/>
      <c r="DU12" s="734"/>
      <c r="DV12" s="734"/>
      <c r="DW12" s="734"/>
      <c r="DX12" s="734"/>
      <c r="DY12" s="734"/>
      <c r="DZ12" s="734"/>
      <c r="EA12" s="734"/>
      <c r="EB12" s="734"/>
      <c r="EC12" s="734"/>
      <c r="ED12" s="734"/>
      <c r="EE12" s="734"/>
      <c r="EF12" s="734"/>
      <c r="EG12" s="734"/>
      <c r="EH12" s="734"/>
      <c r="EI12" s="734"/>
      <c r="EJ12" s="734"/>
      <c r="EK12" s="734"/>
      <c r="EL12" s="734"/>
      <c r="EM12" s="734"/>
      <c r="EN12" s="734"/>
      <c r="EO12" s="734"/>
      <c r="EP12" s="734"/>
      <c r="EQ12" s="734"/>
      <c r="ER12" s="734"/>
      <c r="ES12" s="734"/>
      <c r="ET12" s="734"/>
      <c r="EU12" s="734"/>
      <c r="EV12" s="734"/>
      <c r="EW12" s="734"/>
      <c r="EX12" s="734"/>
      <c r="EY12" s="734"/>
      <c r="EZ12" s="734"/>
      <c r="FA12" s="734"/>
      <c r="FB12" s="734"/>
      <c r="FC12" s="734"/>
      <c r="FD12" s="734"/>
      <c r="FE12" s="734"/>
      <c r="FF12" s="734"/>
      <c r="FG12" s="734"/>
      <c r="FH12" s="734"/>
      <c r="FI12" s="734"/>
      <c r="FJ12" s="734"/>
      <c r="FK12" s="734"/>
      <c r="FL12" s="734"/>
      <c r="FM12" s="734"/>
      <c r="FN12" s="734"/>
      <c r="FO12" s="734"/>
      <c r="FP12" s="734"/>
      <c r="FQ12" s="734"/>
      <c r="FR12" s="734"/>
      <c r="FS12" s="734"/>
      <c r="FT12" s="734"/>
      <c r="FU12" s="734"/>
      <c r="FV12" s="734"/>
      <c r="FW12" s="734"/>
      <c r="FX12" s="734"/>
      <c r="FY12" s="734"/>
      <c r="FZ12" s="734"/>
      <c r="GA12" s="734"/>
      <c r="GB12" s="734"/>
      <c r="GC12" s="734"/>
      <c r="GD12" s="734"/>
      <c r="GE12" s="734"/>
      <c r="GF12" s="734"/>
      <c r="GG12" s="734"/>
      <c r="GH12" s="734"/>
      <c r="GI12" s="734"/>
      <c r="GJ12" s="734"/>
      <c r="GK12" s="734"/>
      <c r="GL12" s="734"/>
      <c r="GM12" s="734"/>
      <c r="GN12" s="734"/>
      <c r="GO12" s="734"/>
      <c r="GP12" s="734"/>
      <c r="GQ12" s="734"/>
      <c r="GR12" s="734"/>
      <c r="GS12" s="734"/>
      <c r="GT12" s="734"/>
      <c r="GU12" s="734"/>
      <c r="GV12" s="734"/>
      <c r="GW12" s="734"/>
      <c r="GX12" s="734"/>
      <c r="GY12" s="734"/>
    </row>
    <row r="13" spans="1:208" ht="178.5" x14ac:dyDescent="0.2">
      <c r="B13" s="778" t="s">
        <v>701</v>
      </c>
      <c r="C13" s="778" t="s">
        <v>702</v>
      </c>
      <c r="D13" s="779" t="s">
        <v>703</v>
      </c>
      <c r="E13" s="780" t="s">
        <v>704</v>
      </c>
      <c r="F13" s="757">
        <v>2020730010070</v>
      </c>
      <c r="G13" s="757"/>
      <c r="H13" s="746" t="s">
        <v>714</v>
      </c>
      <c r="I13" s="746"/>
      <c r="J13" s="782" t="s">
        <v>715</v>
      </c>
      <c r="K13" s="781">
        <v>17</v>
      </c>
      <c r="L13" s="759">
        <v>432722</v>
      </c>
      <c r="M13" s="746"/>
      <c r="N13" s="801">
        <v>101600</v>
      </c>
      <c r="O13" s="801">
        <v>100000</v>
      </c>
      <c r="P13" s="746"/>
      <c r="Q13" s="746"/>
      <c r="R13" s="746"/>
      <c r="S13" s="746"/>
      <c r="T13" s="746"/>
      <c r="U13" s="746"/>
      <c r="V13" s="746"/>
      <c r="W13" s="746"/>
      <c r="X13" s="801">
        <v>231122</v>
      </c>
      <c r="Y13" s="795">
        <v>159628</v>
      </c>
      <c r="Z13" s="803">
        <v>21600</v>
      </c>
      <c r="AA13" s="801">
        <v>74347</v>
      </c>
      <c r="AB13" s="801">
        <v>63681</v>
      </c>
      <c r="AC13" s="746"/>
      <c r="AD13" s="746" t="s">
        <v>707</v>
      </c>
      <c r="AE13" s="746" t="s">
        <v>708</v>
      </c>
      <c r="AF13" s="761" t="s">
        <v>709</v>
      </c>
      <c r="AG13" s="751"/>
      <c r="AH13" s="734"/>
      <c r="AI13" s="734"/>
      <c r="AJ13" s="734"/>
      <c r="AK13" s="734"/>
      <c r="AL13" s="734"/>
      <c r="AM13" s="734"/>
      <c r="AN13" s="734"/>
      <c r="AO13" s="734"/>
      <c r="AP13" s="734"/>
      <c r="AQ13" s="734"/>
      <c r="AR13" s="734"/>
      <c r="AS13" s="734"/>
      <c r="AT13" s="734"/>
      <c r="AU13" s="734"/>
      <c r="AV13" s="734"/>
      <c r="AW13" s="734"/>
      <c r="AX13" s="734"/>
      <c r="AY13" s="734"/>
      <c r="AZ13" s="734"/>
      <c r="BA13" s="734"/>
      <c r="BB13" s="734"/>
      <c r="BC13" s="734"/>
      <c r="BD13" s="734"/>
      <c r="BE13" s="734"/>
      <c r="BF13" s="734"/>
      <c r="BG13" s="734"/>
      <c r="BH13" s="734"/>
      <c r="BI13" s="734"/>
      <c r="BJ13" s="734"/>
      <c r="BK13" s="734"/>
      <c r="BL13" s="734"/>
      <c r="BM13" s="734"/>
      <c r="BN13" s="734"/>
      <c r="BO13" s="734"/>
      <c r="BP13" s="734"/>
      <c r="BQ13" s="734"/>
      <c r="BR13" s="734"/>
      <c r="BS13" s="734"/>
      <c r="BT13" s="734"/>
      <c r="BU13" s="734"/>
      <c r="BV13" s="734"/>
      <c r="BW13" s="734"/>
      <c r="BX13" s="734"/>
      <c r="BY13" s="734"/>
      <c r="BZ13" s="734"/>
      <c r="CA13" s="734"/>
      <c r="CB13" s="734"/>
      <c r="CC13" s="734"/>
      <c r="CD13" s="734"/>
      <c r="CE13" s="734"/>
      <c r="CF13" s="734"/>
      <c r="CG13" s="734"/>
      <c r="CH13" s="734"/>
      <c r="CI13" s="734"/>
      <c r="CJ13" s="734"/>
      <c r="CK13" s="734"/>
      <c r="CL13" s="734"/>
      <c r="CM13" s="734"/>
      <c r="CN13" s="734"/>
      <c r="CO13" s="734"/>
      <c r="CP13" s="734"/>
      <c r="CQ13" s="734"/>
      <c r="CR13" s="734"/>
      <c r="CS13" s="734"/>
      <c r="CT13" s="734"/>
      <c r="CU13" s="734"/>
      <c r="CV13" s="734"/>
      <c r="CW13" s="734"/>
      <c r="CX13" s="734"/>
      <c r="CY13" s="734"/>
      <c r="CZ13" s="734"/>
      <c r="DA13" s="734"/>
      <c r="DB13" s="734"/>
      <c r="DC13" s="734"/>
      <c r="DD13" s="734"/>
      <c r="DE13" s="734"/>
      <c r="DF13" s="734"/>
      <c r="DG13" s="734"/>
      <c r="DH13" s="734"/>
      <c r="DI13" s="734"/>
      <c r="DJ13" s="734"/>
      <c r="DK13" s="734"/>
      <c r="DL13" s="734"/>
      <c r="DM13" s="734"/>
      <c r="DN13" s="734"/>
      <c r="DO13" s="734"/>
      <c r="DP13" s="734"/>
      <c r="DQ13" s="734"/>
      <c r="DR13" s="734"/>
      <c r="DS13" s="734"/>
      <c r="DT13" s="734"/>
      <c r="DU13" s="734"/>
      <c r="DV13" s="734"/>
      <c r="DW13" s="734"/>
      <c r="DX13" s="734"/>
      <c r="DY13" s="734"/>
      <c r="DZ13" s="734"/>
      <c r="EA13" s="734"/>
      <c r="EB13" s="734"/>
      <c r="EC13" s="734"/>
      <c r="ED13" s="734"/>
      <c r="EE13" s="734"/>
      <c r="EF13" s="734"/>
      <c r="EG13" s="734"/>
      <c r="EH13" s="734"/>
      <c r="EI13" s="734"/>
      <c r="EJ13" s="734"/>
      <c r="EK13" s="734"/>
      <c r="EL13" s="734"/>
      <c r="EM13" s="734"/>
      <c r="EN13" s="734"/>
      <c r="EO13" s="734"/>
      <c r="EP13" s="734"/>
      <c r="EQ13" s="734"/>
      <c r="ER13" s="734"/>
      <c r="ES13" s="734"/>
      <c r="ET13" s="734"/>
      <c r="EU13" s="734"/>
      <c r="EV13" s="734"/>
      <c r="EW13" s="734"/>
      <c r="EX13" s="734"/>
      <c r="EY13" s="734"/>
      <c r="EZ13" s="734"/>
      <c r="FA13" s="734"/>
      <c r="FB13" s="734"/>
      <c r="FC13" s="734"/>
      <c r="FD13" s="734"/>
      <c r="FE13" s="734"/>
      <c r="FF13" s="734"/>
      <c r="FG13" s="734"/>
      <c r="FH13" s="734"/>
      <c r="FI13" s="734"/>
      <c r="FJ13" s="734"/>
      <c r="FK13" s="734"/>
      <c r="FL13" s="734"/>
      <c r="FM13" s="734"/>
      <c r="FN13" s="734"/>
      <c r="FO13" s="734"/>
      <c r="FP13" s="734"/>
      <c r="FQ13" s="734"/>
      <c r="FR13" s="734"/>
      <c r="FS13" s="734"/>
      <c r="FT13" s="734"/>
      <c r="FU13" s="734"/>
      <c r="FV13" s="734"/>
      <c r="FW13" s="734"/>
      <c r="FX13" s="734"/>
      <c r="FY13" s="734"/>
      <c r="FZ13" s="734"/>
      <c r="GA13" s="734"/>
      <c r="GB13" s="734"/>
      <c r="GC13" s="734"/>
      <c r="GD13" s="734"/>
      <c r="GE13" s="734"/>
      <c r="GF13" s="734"/>
      <c r="GG13" s="734"/>
      <c r="GH13" s="734"/>
      <c r="GI13" s="734"/>
      <c r="GJ13" s="734"/>
      <c r="GK13" s="734"/>
      <c r="GL13" s="734"/>
      <c r="GM13" s="734"/>
      <c r="GN13" s="734"/>
      <c r="GO13" s="734"/>
      <c r="GP13" s="734"/>
      <c r="GQ13" s="734"/>
      <c r="GR13" s="734"/>
      <c r="GS13" s="734"/>
      <c r="GT13" s="734"/>
      <c r="GU13" s="734"/>
      <c r="GV13" s="734"/>
      <c r="GW13" s="734"/>
      <c r="GX13" s="734"/>
      <c r="GY13" s="734"/>
    </row>
    <row r="14" spans="1:208" ht="178.5" x14ac:dyDescent="0.2">
      <c r="B14" s="778" t="s">
        <v>701</v>
      </c>
      <c r="C14" s="778" t="s">
        <v>702</v>
      </c>
      <c r="D14" s="779" t="s">
        <v>703</v>
      </c>
      <c r="E14" s="780" t="s">
        <v>704</v>
      </c>
      <c r="F14" s="757">
        <v>2020730010070</v>
      </c>
      <c r="G14" s="757"/>
      <c r="H14" s="746" t="s">
        <v>714</v>
      </c>
      <c r="I14" s="746"/>
      <c r="J14" s="782" t="s">
        <v>716</v>
      </c>
      <c r="K14" s="781">
        <v>3</v>
      </c>
      <c r="L14" s="759">
        <v>200000</v>
      </c>
      <c r="M14" s="746"/>
      <c r="N14" s="791"/>
      <c r="O14" s="791"/>
      <c r="P14" s="746"/>
      <c r="Q14" s="746"/>
      <c r="R14" s="746"/>
      <c r="S14" s="746"/>
      <c r="T14" s="746"/>
      <c r="U14" s="746"/>
      <c r="V14" s="746"/>
      <c r="W14" s="746"/>
      <c r="X14" s="792">
        <v>200000</v>
      </c>
      <c r="Y14" s="795">
        <v>0</v>
      </c>
      <c r="Z14" s="803"/>
      <c r="AA14" s="791"/>
      <c r="AB14" s="803"/>
      <c r="AC14" s="746"/>
      <c r="AD14" s="746" t="s">
        <v>707</v>
      </c>
      <c r="AE14" s="746" t="s">
        <v>708</v>
      </c>
      <c r="AF14" s="761" t="s">
        <v>709</v>
      </c>
      <c r="AG14" s="751"/>
      <c r="AH14" s="734"/>
      <c r="AI14" s="734"/>
      <c r="AJ14" s="734"/>
      <c r="AK14" s="734"/>
      <c r="AL14" s="734"/>
      <c r="AM14" s="734"/>
      <c r="AN14" s="734"/>
      <c r="AO14" s="734"/>
      <c r="AP14" s="734"/>
      <c r="AQ14" s="734"/>
      <c r="AR14" s="734"/>
      <c r="AS14" s="734"/>
      <c r="AT14" s="734"/>
      <c r="AU14" s="734"/>
      <c r="AV14" s="734"/>
      <c r="AW14" s="734"/>
      <c r="AX14" s="734"/>
      <c r="AY14" s="734"/>
      <c r="AZ14" s="734"/>
      <c r="BA14" s="734"/>
      <c r="BB14" s="734"/>
      <c r="BC14" s="734"/>
      <c r="BD14" s="734"/>
      <c r="BE14" s="734"/>
      <c r="BF14" s="734"/>
      <c r="BG14" s="734"/>
      <c r="BH14" s="734"/>
      <c r="BI14" s="734"/>
      <c r="BJ14" s="734"/>
      <c r="BK14" s="734"/>
      <c r="BL14" s="734"/>
      <c r="BM14" s="734"/>
      <c r="BN14" s="734"/>
      <c r="BO14" s="734"/>
      <c r="BP14" s="734"/>
      <c r="BQ14" s="734"/>
      <c r="BR14" s="734"/>
      <c r="BS14" s="734"/>
      <c r="BT14" s="734"/>
      <c r="BU14" s="734"/>
      <c r="BV14" s="734"/>
      <c r="BW14" s="734"/>
      <c r="BX14" s="734"/>
      <c r="BY14" s="734"/>
      <c r="BZ14" s="734"/>
      <c r="CA14" s="734"/>
      <c r="CB14" s="734"/>
      <c r="CC14" s="734"/>
      <c r="CD14" s="734"/>
      <c r="CE14" s="734"/>
      <c r="CF14" s="734"/>
      <c r="CG14" s="734"/>
      <c r="CH14" s="734"/>
      <c r="CI14" s="734"/>
      <c r="CJ14" s="734"/>
      <c r="CK14" s="734"/>
      <c r="CL14" s="734"/>
      <c r="CM14" s="734"/>
      <c r="CN14" s="734"/>
      <c r="CO14" s="734"/>
      <c r="CP14" s="734"/>
      <c r="CQ14" s="734"/>
      <c r="CR14" s="734"/>
      <c r="CS14" s="734"/>
      <c r="CT14" s="734"/>
      <c r="CU14" s="734"/>
      <c r="CV14" s="734"/>
      <c r="CW14" s="734"/>
      <c r="CX14" s="734"/>
      <c r="CY14" s="734"/>
      <c r="CZ14" s="734"/>
      <c r="DA14" s="734"/>
      <c r="DB14" s="734"/>
      <c r="DC14" s="734"/>
      <c r="DD14" s="734"/>
      <c r="DE14" s="734"/>
      <c r="DF14" s="734"/>
      <c r="DG14" s="734"/>
      <c r="DH14" s="734"/>
      <c r="DI14" s="734"/>
      <c r="DJ14" s="734"/>
      <c r="DK14" s="734"/>
      <c r="DL14" s="734"/>
      <c r="DM14" s="734"/>
      <c r="DN14" s="734"/>
      <c r="DO14" s="734"/>
      <c r="DP14" s="734"/>
      <c r="DQ14" s="734"/>
      <c r="DR14" s="734"/>
      <c r="DS14" s="734"/>
      <c r="DT14" s="734"/>
      <c r="DU14" s="734"/>
      <c r="DV14" s="734"/>
      <c r="DW14" s="734"/>
      <c r="DX14" s="734"/>
      <c r="DY14" s="734"/>
      <c r="DZ14" s="734"/>
      <c r="EA14" s="734"/>
      <c r="EB14" s="734"/>
      <c r="EC14" s="734"/>
      <c r="ED14" s="734"/>
      <c r="EE14" s="734"/>
      <c r="EF14" s="734"/>
      <c r="EG14" s="734"/>
      <c r="EH14" s="734"/>
      <c r="EI14" s="734"/>
      <c r="EJ14" s="734"/>
      <c r="EK14" s="734"/>
      <c r="EL14" s="734"/>
      <c r="EM14" s="734"/>
      <c r="EN14" s="734"/>
      <c r="EO14" s="734"/>
      <c r="EP14" s="734"/>
      <c r="EQ14" s="734"/>
      <c r="ER14" s="734"/>
      <c r="ES14" s="734"/>
      <c r="ET14" s="734"/>
      <c r="EU14" s="734"/>
      <c r="EV14" s="734"/>
      <c r="EW14" s="734"/>
      <c r="EX14" s="734"/>
      <c r="EY14" s="734"/>
      <c r="EZ14" s="734"/>
      <c r="FA14" s="734"/>
      <c r="FB14" s="734"/>
      <c r="FC14" s="734"/>
      <c r="FD14" s="734"/>
      <c r="FE14" s="734"/>
      <c r="FF14" s="734"/>
      <c r="FG14" s="734"/>
      <c r="FH14" s="734"/>
      <c r="FI14" s="734"/>
      <c r="FJ14" s="734"/>
      <c r="FK14" s="734"/>
      <c r="FL14" s="734"/>
      <c r="FM14" s="734"/>
      <c r="FN14" s="734"/>
      <c r="FO14" s="734"/>
      <c r="FP14" s="734"/>
      <c r="FQ14" s="734"/>
      <c r="FR14" s="734"/>
      <c r="FS14" s="734"/>
      <c r="FT14" s="734"/>
      <c r="FU14" s="734"/>
      <c r="FV14" s="734"/>
      <c r="FW14" s="734"/>
      <c r="FX14" s="734"/>
      <c r="FY14" s="734"/>
      <c r="FZ14" s="734"/>
      <c r="GA14" s="734"/>
      <c r="GB14" s="734"/>
      <c r="GC14" s="734"/>
      <c r="GD14" s="734"/>
      <c r="GE14" s="734"/>
      <c r="GF14" s="734"/>
      <c r="GG14" s="734"/>
      <c r="GH14" s="734"/>
      <c r="GI14" s="734"/>
      <c r="GJ14" s="734"/>
      <c r="GK14" s="734"/>
      <c r="GL14" s="734"/>
      <c r="GM14" s="734"/>
      <c r="GN14" s="734"/>
      <c r="GO14" s="734"/>
      <c r="GP14" s="734"/>
      <c r="GQ14" s="734"/>
      <c r="GR14" s="734"/>
      <c r="GS14" s="734"/>
      <c r="GT14" s="734"/>
      <c r="GU14" s="734"/>
      <c r="GV14" s="734"/>
      <c r="GW14" s="734"/>
      <c r="GX14" s="734"/>
      <c r="GY14" s="734"/>
    </row>
    <row r="15" spans="1:208" ht="153" x14ac:dyDescent="0.2">
      <c r="B15" s="778" t="s">
        <v>701</v>
      </c>
      <c r="C15" s="778" t="s">
        <v>702</v>
      </c>
      <c r="D15" s="779" t="s">
        <v>703</v>
      </c>
      <c r="E15" s="780" t="s">
        <v>704</v>
      </c>
      <c r="F15" s="757">
        <v>2020730010064</v>
      </c>
      <c r="G15" s="757"/>
      <c r="H15" s="746" t="s">
        <v>705</v>
      </c>
      <c r="I15" s="746"/>
      <c r="J15" s="782" t="s">
        <v>717</v>
      </c>
      <c r="K15" s="783" t="s">
        <v>713</v>
      </c>
      <c r="L15" s="759">
        <v>36900</v>
      </c>
      <c r="M15" s="746"/>
      <c r="N15" s="791"/>
      <c r="O15" s="791">
        <v>36900</v>
      </c>
      <c r="P15" s="746"/>
      <c r="Q15" s="746"/>
      <c r="R15" s="746"/>
      <c r="S15" s="746"/>
      <c r="T15" s="746"/>
      <c r="U15" s="746"/>
      <c r="V15" s="746"/>
      <c r="W15" s="746"/>
      <c r="X15" s="792"/>
      <c r="Y15" s="795">
        <v>36900</v>
      </c>
      <c r="Z15" s="803"/>
      <c r="AA15" s="791">
        <v>36900</v>
      </c>
      <c r="AB15" s="803"/>
      <c r="AC15" s="746"/>
      <c r="AD15" s="746" t="s">
        <v>707</v>
      </c>
      <c r="AE15" s="746" t="s">
        <v>708</v>
      </c>
      <c r="AF15" s="761" t="s">
        <v>709</v>
      </c>
      <c r="AG15" s="751"/>
      <c r="AH15" s="734"/>
      <c r="AI15" s="734"/>
      <c r="AJ15" s="734"/>
      <c r="AK15" s="734"/>
      <c r="AL15" s="734"/>
      <c r="AM15" s="734"/>
      <c r="AN15" s="734"/>
      <c r="AO15" s="734"/>
      <c r="AP15" s="734"/>
      <c r="AQ15" s="734"/>
      <c r="AR15" s="734"/>
      <c r="AS15" s="734"/>
      <c r="AT15" s="734"/>
      <c r="AU15" s="734"/>
      <c r="AV15" s="734"/>
      <c r="AW15" s="734"/>
      <c r="AX15" s="734"/>
      <c r="AY15" s="734"/>
      <c r="AZ15" s="734"/>
      <c r="BA15" s="734"/>
      <c r="BB15" s="734"/>
      <c r="BC15" s="734"/>
      <c r="BD15" s="734"/>
      <c r="BE15" s="734"/>
      <c r="BF15" s="734"/>
      <c r="BG15" s="734"/>
      <c r="BH15" s="734"/>
      <c r="BI15" s="734"/>
      <c r="BJ15" s="734"/>
      <c r="BK15" s="734"/>
      <c r="BL15" s="734"/>
      <c r="BM15" s="734"/>
      <c r="BN15" s="734"/>
      <c r="BO15" s="734"/>
      <c r="BP15" s="734"/>
      <c r="BQ15" s="734"/>
      <c r="BR15" s="734"/>
      <c r="BS15" s="734"/>
      <c r="BT15" s="734"/>
      <c r="BU15" s="734"/>
      <c r="BV15" s="734"/>
      <c r="BW15" s="734"/>
      <c r="BX15" s="734"/>
      <c r="BY15" s="734"/>
      <c r="BZ15" s="734"/>
      <c r="CA15" s="734"/>
      <c r="CB15" s="734"/>
      <c r="CC15" s="734"/>
      <c r="CD15" s="734"/>
      <c r="CE15" s="734"/>
      <c r="CF15" s="734"/>
      <c r="CG15" s="734"/>
      <c r="CH15" s="734"/>
      <c r="CI15" s="734"/>
      <c r="CJ15" s="734"/>
      <c r="CK15" s="734"/>
      <c r="CL15" s="734"/>
      <c r="CM15" s="734"/>
      <c r="CN15" s="734"/>
      <c r="CO15" s="734"/>
      <c r="CP15" s="734"/>
      <c r="CQ15" s="734"/>
      <c r="CR15" s="734"/>
      <c r="CS15" s="734"/>
      <c r="CT15" s="734"/>
      <c r="CU15" s="734"/>
      <c r="CV15" s="734"/>
      <c r="CW15" s="734"/>
      <c r="CX15" s="734"/>
      <c r="CY15" s="734"/>
      <c r="CZ15" s="734"/>
      <c r="DA15" s="734"/>
      <c r="DB15" s="734"/>
      <c r="DC15" s="734"/>
      <c r="DD15" s="734"/>
      <c r="DE15" s="734"/>
      <c r="DF15" s="734"/>
      <c r="DG15" s="734"/>
      <c r="DH15" s="734"/>
      <c r="DI15" s="734"/>
      <c r="DJ15" s="734"/>
      <c r="DK15" s="734"/>
      <c r="DL15" s="734"/>
      <c r="DM15" s="734"/>
      <c r="DN15" s="734"/>
      <c r="DO15" s="734"/>
      <c r="DP15" s="734"/>
      <c r="DQ15" s="734"/>
      <c r="DR15" s="734"/>
      <c r="DS15" s="734"/>
      <c r="DT15" s="734"/>
      <c r="DU15" s="734"/>
      <c r="DV15" s="734"/>
      <c r="DW15" s="734"/>
      <c r="DX15" s="734"/>
      <c r="DY15" s="734"/>
      <c r="DZ15" s="734"/>
      <c r="EA15" s="734"/>
      <c r="EB15" s="734"/>
      <c r="EC15" s="734"/>
      <c r="ED15" s="734"/>
      <c r="EE15" s="734"/>
      <c r="EF15" s="734"/>
      <c r="EG15" s="734"/>
      <c r="EH15" s="734"/>
      <c r="EI15" s="734"/>
      <c r="EJ15" s="734"/>
      <c r="EK15" s="734"/>
      <c r="EL15" s="734"/>
      <c r="EM15" s="734"/>
      <c r="EN15" s="734"/>
      <c r="EO15" s="734"/>
      <c r="EP15" s="734"/>
      <c r="EQ15" s="734"/>
      <c r="ER15" s="734"/>
      <c r="ES15" s="734"/>
      <c r="ET15" s="734"/>
      <c r="EU15" s="734"/>
      <c r="EV15" s="734"/>
      <c r="EW15" s="734"/>
      <c r="EX15" s="734"/>
      <c r="EY15" s="734"/>
      <c r="EZ15" s="734"/>
      <c r="FA15" s="734"/>
      <c r="FB15" s="734"/>
      <c r="FC15" s="734"/>
      <c r="FD15" s="734"/>
      <c r="FE15" s="734"/>
      <c r="FF15" s="734"/>
      <c r="FG15" s="734"/>
      <c r="FH15" s="734"/>
      <c r="FI15" s="734"/>
      <c r="FJ15" s="734"/>
      <c r="FK15" s="734"/>
      <c r="FL15" s="734"/>
      <c r="FM15" s="734"/>
      <c r="FN15" s="734"/>
      <c r="FO15" s="734"/>
      <c r="FP15" s="734"/>
      <c r="FQ15" s="734"/>
      <c r="FR15" s="734"/>
      <c r="FS15" s="734"/>
      <c r="FT15" s="734"/>
      <c r="FU15" s="734"/>
      <c r="FV15" s="734"/>
      <c r="FW15" s="734"/>
      <c r="FX15" s="734"/>
      <c r="FY15" s="734"/>
      <c r="FZ15" s="734"/>
      <c r="GA15" s="734"/>
      <c r="GB15" s="734"/>
      <c r="GC15" s="734"/>
      <c r="GD15" s="734"/>
      <c r="GE15" s="734"/>
      <c r="GF15" s="734"/>
      <c r="GG15" s="734"/>
      <c r="GH15" s="734"/>
      <c r="GI15" s="734"/>
      <c r="GJ15" s="734"/>
      <c r="GK15" s="734"/>
      <c r="GL15" s="734"/>
      <c r="GM15" s="734"/>
      <c r="GN15" s="734"/>
      <c r="GO15" s="734"/>
      <c r="GP15" s="734"/>
      <c r="GQ15" s="734"/>
      <c r="GR15" s="734"/>
      <c r="GS15" s="734"/>
      <c r="GT15" s="734"/>
      <c r="GU15" s="734"/>
      <c r="GV15" s="734"/>
      <c r="GW15" s="734"/>
      <c r="GX15" s="734"/>
      <c r="GY15" s="734"/>
    </row>
    <row r="16" spans="1:208" ht="204" x14ac:dyDescent="0.2">
      <c r="A16" s="734"/>
      <c r="B16" s="778" t="s">
        <v>701</v>
      </c>
      <c r="C16" s="778" t="s">
        <v>702</v>
      </c>
      <c r="D16" s="779" t="s">
        <v>703</v>
      </c>
      <c r="E16" s="780" t="s">
        <v>704</v>
      </c>
      <c r="F16" s="788">
        <v>2020730010041</v>
      </c>
      <c r="G16" s="757"/>
      <c r="H16" s="746" t="s">
        <v>718</v>
      </c>
      <c r="I16" s="746"/>
      <c r="J16" s="782" t="s">
        <v>719</v>
      </c>
      <c r="K16" s="781">
        <v>59</v>
      </c>
      <c r="L16" s="759">
        <v>251174</v>
      </c>
      <c r="M16" s="746"/>
      <c r="N16" s="791"/>
      <c r="O16" s="791">
        <v>251174</v>
      </c>
      <c r="P16" s="746"/>
      <c r="Q16" s="746"/>
      <c r="R16" s="746"/>
      <c r="S16" s="746"/>
      <c r="T16" s="746"/>
      <c r="U16" s="746"/>
      <c r="V16" s="746"/>
      <c r="W16" s="746"/>
      <c r="X16" s="792"/>
      <c r="Y16" s="795">
        <v>251174</v>
      </c>
      <c r="Z16" s="803"/>
      <c r="AA16" s="791">
        <v>251174</v>
      </c>
      <c r="AB16" s="803"/>
      <c r="AC16" s="746"/>
      <c r="AD16" s="746" t="s">
        <v>707</v>
      </c>
      <c r="AE16" s="746" t="s">
        <v>708</v>
      </c>
      <c r="AF16" s="761" t="s">
        <v>709</v>
      </c>
      <c r="AG16" s="751"/>
      <c r="AH16" s="734"/>
      <c r="AI16" s="734"/>
      <c r="AJ16" s="734"/>
      <c r="AK16" s="734"/>
      <c r="AL16" s="734"/>
      <c r="AM16" s="734"/>
      <c r="AN16" s="734"/>
      <c r="AO16" s="734"/>
      <c r="AP16" s="734"/>
      <c r="AQ16" s="734"/>
      <c r="AR16" s="734"/>
      <c r="AS16" s="734"/>
      <c r="AT16" s="734"/>
      <c r="AU16" s="734"/>
      <c r="AV16" s="734"/>
      <c r="AW16" s="734"/>
      <c r="AX16" s="734"/>
      <c r="AY16" s="734"/>
      <c r="AZ16" s="734"/>
      <c r="BA16" s="734"/>
      <c r="BB16" s="734"/>
      <c r="BC16" s="734"/>
      <c r="BD16" s="734"/>
      <c r="BE16" s="734"/>
      <c r="BF16" s="734"/>
      <c r="BG16" s="734"/>
      <c r="BH16" s="734"/>
      <c r="BI16" s="734"/>
      <c r="BJ16" s="734"/>
      <c r="BK16" s="734"/>
      <c r="BL16" s="734"/>
      <c r="BM16" s="734"/>
      <c r="BN16" s="734"/>
      <c r="BO16" s="734"/>
      <c r="BP16" s="734"/>
      <c r="BQ16" s="734"/>
      <c r="BR16" s="734"/>
      <c r="BS16" s="734"/>
      <c r="BT16" s="734"/>
      <c r="BU16" s="734"/>
      <c r="BV16" s="734"/>
      <c r="BW16" s="734"/>
      <c r="BX16" s="734"/>
      <c r="BY16" s="734"/>
      <c r="BZ16" s="734"/>
      <c r="CA16" s="734"/>
      <c r="CB16" s="734"/>
      <c r="CC16" s="734"/>
      <c r="CD16" s="734"/>
      <c r="CE16" s="734"/>
      <c r="CF16" s="734"/>
      <c r="CG16" s="734"/>
      <c r="CH16" s="734"/>
      <c r="CI16" s="734"/>
      <c r="CJ16" s="734"/>
      <c r="CK16" s="734"/>
      <c r="CL16" s="734"/>
      <c r="CM16" s="734"/>
      <c r="CN16" s="734"/>
      <c r="CO16" s="734"/>
      <c r="CP16" s="734"/>
      <c r="CQ16" s="734"/>
      <c r="CR16" s="734"/>
      <c r="CS16" s="734"/>
      <c r="CT16" s="734"/>
      <c r="CU16" s="734"/>
      <c r="CV16" s="734"/>
      <c r="CW16" s="734"/>
      <c r="CX16" s="734"/>
      <c r="CY16" s="734"/>
      <c r="CZ16" s="734"/>
      <c r="DA16" s="734"/>
      <c r="DB16" s="734"/>
      <c r="DC16" s="734"/>
      <c r="DD16" s="734"/>
      <c r="DE16" s="734"/>
      <c r="DF16" s="734"/>
      <c r="DG16" s="734"/>
      <c r="DH16" s="734"/>
      <c r="DI16" s="734"/>
      <c r="DJ16" s="734"/>
      <c r="DK16" s="734"/>
      <c r="DL16" s="734"/>
      <c r="DM16" s="734"/>
      <c r="DN16" s="734"/>
      <c r="DO16" s="734"/>
      <c r="DP16" s="734"/>
      <c r="DQ16" s="734"/>
      <c r="DR16" s="734"/>
      <c r="DS16" s="734"/>
      <c r="DT16" s="734"/>
      <c r="DU16" s="734"/>
      <c r="DV16" s="734"/>
      <c r="DW16" s="734"/>
      <c r="DX16" s="734"/>
      <c r="DY16" s="734"/>
      <c r="DZ16" s="734"/>
      <c r="EA16" s="734"/>
      <c r="EB16" s="734"/>
      <c r="EC16" s="734"/>
      <c r="ED16" s="734"/>
      <c r="EE16" s="734"/>
      <c r="EF16" s="734"/>
      <c r="EG16" s="734"/>
      <c r="EH16" s="734"/>
      <c r="EI16" s="734"/>
      <c r="EJ16" s="734"/>
      <c r="EK16" s="734"/>
      <c r="EL16" s="734"/>
      <c r="EM16" s="734"/>
      <c r="EN16" s="734"/>
      <c r="EO16" s="734"/>
      <c r="EP16" s="734"/>
      <c r="EQ16" s="734"/>
      <c r="ER16" s="734"/>
      <c r="ES16" s="734"/>
      <c r="ET16" s="734"/>
      <c r="EU16" s="734"/>
      <c r="EV16" s="734"/>
      <c r="EW16" s="734"/>
      <c r="EX16" s="734"/>
      <c r="EY16" s="734"/>
      <c r="EZ16" s="734"/>
      <c r="FA16" s="734"/>
      <c r="FB16" s="734"/>
      <c r="FC16" s="734"/>
      <c r="FD16" s="734"/>
      <c r="FE16" s="734"/>
      <c r="FF16" s="734"/>
      <c r="FG16" s="734"/>
      <c r="FH16" s="734"/>
      <c r="FI16" s="734"/>
      <c r="FJ16" s="734"/>
      <c r="FK16" s="734"/>
      <c r="FL16" s="734"/>
      <c r="FM16" s="734"/>
      <c r="FN16" s="734"/>
      <c r="FO16" s="734"/>
      <c r="FP16" s="734"/>
      <c r="FQ16" s="734"/>
      <c r="FR16" s="734"/>
      <c r="FS16" s="734"/>
      <c r="FT16" s="734"/>
      <c r="FU16" s="734"/>
      <c r="FV16" s="734"/>
      <c r="FW16" s="734"/>
      <c r="FX16" s="734"/>
      <c r="FY16" s="734"/>
      <c r="FZ16" s="734"/>
      <c r="GA16" s="734"/>
      <c r="GB16" s="734"/>
      <c r="GC16" s="734"/>
      <c r="GD16" s="734"/>
      <c r="GE16" s="734"/>
      <c r="GF16" s="734"/>
      <c r="GG16" s="734"/>
      <c r="GH16" s="734"/>
      <c r="GI16" s="734"/>
      <c r="GJ16" s="734"/>
      <c r="GK16" s="734"/>
      <c r="GL16" s="734"/>
      <c r="GM16" s="734"/>
      <c r="GN16" s="734"/>
      <c r="GO16" s="734"/>
      <c r="GP16" s="734"/>
      <c r="GQ16" s="734"/>
      <c r="GR16" s="734"/>
      <c r="GS16" s="734"/>
      <c r="GT16" s="734"/>
      <c r="GU16" s="734"/>
      <c r="GV16" s="734"/>
      <c r="GW16" s="734"/>
      <c r="GX16" s="734"/>
      <c r="GY16" s="734"/>
      <c r="GZ16" s="734"/>
    </row>
    <row r="17" spans="1:208" ht="153" x14ac:dyDescent="0.2">
      <c r="A17" s="734"/>
      <c r="B17" s="778" t="s">
        <v>701</v>
      </c>
      <c r="C17" s="778" t="s">
        <v>702</v>
      </c>
      <c r="D17" s="779" t="s">
        <v>703</v>
      </c>
      <c r="E17" s="780" t="s">
        <v>704</v>
      </c>
      <c r="F17" s="757">
        <v>2020730010064</v>
      </c>
      <c r="G17" s="757"/>
      <c r="H17" s="746" t="s">
        <v>705</v>
      </c>
      <c r="I17" s="746"/>
      <c r="J17" s="782" t="s">
        <v>720</v>
      </c>
      <c r="K17" s="783" t="s">
        <v>721</v>
      </c>
      <c r="L17" s="759">
        <v>46772</v>
      </c>
      <c r="M17" s="746"/>
      <c r="N17" s="801">
        <v>46772</v>
      </c>
      <c r="O17" s="791"/>
      <c r="P17" s="746"/>
      <c r="Q17" s="746"/>
      <c r="R17" s="746"/>
      <c r="S17" s="746"/>
      <c r="T17" s="746"/>
      <c r="U17" s="746"/>
      <c r="V17" s="746"/>
      <c r="W17" s="746"/>
      <c r="X17" s="792"/>
      <c r="Y17" s="795">
        <v>46772</v>
      </c>
      <c r="Z17" s="801">
        <v>46772</v>
      </c>
      <c r="AA17" s="801"/>
      <c r="AB17" s="803"/>
      <c r="AC17" s="746"/>
      <c r="AD17" s="746" t="s">
        <v>707</v>
      </c>
      <c r="AE17" s="746" t="s">
        <v>708</v>
      </c>
      <c r="AF17" s="761" t="s">
        <v>709</v>
      </c>
      <c r="AG17" s="751"/>
      <c r="AH17" s="734"/>
      <c r="AI17" s="734"/>
      <c r="AJ17" s="734"/>
      <c r="AK17" s="734"/>
      <c r="AL17" s="734"/>
      <c r="AM17" s="734"/>
      <c r="AN17" s="734"/>
      <c r="AO17" s="734"/>
      <c r="AP17" s="734"/>
      <c r="AQ17" s="734"/>
      <c r="AR17" s="734"/>
      <c r="AS17" s="734"/>
      <c r="AT17" s="734"/>
      <c r="AU17" s="734"/>
      <c r="AV17" s="734"/>
      <c r="AW17" s="734"/>
      <c r="AX17" s="734"/>
      <c r="AY17" s="734"/>
      <c r="AZ17" s="734"/>
      <c r="BA17" s="734"/>
      <c r="BB17" s="734"/>
      <c r="BC17" s="734"/>
      <c r="BD17" s="734"/>
      <c r="BE17" s="734"/>
      <c r="BF17" s="734"/>
      <c r="BG17" s="734"/>
      <c r="BH17" s="734"/>
      <c r="BI17" s="734"/>
      <c r="BJ17" s="734"/>
      <c r="BK17" s="734"/>
      <c r="BL17" s="734"/>
      <c r="BM17" s="734"/>
      <c r="BN17" s="734"/>
      <c r="BO17" s="734"/>
      <c r="BP17" s="734"/>
      <c r="BQ17" s="734"/>
      <c r="BR17" s="734"/>
      <c r="BS17" s="734"/>
      <c r="BT17" s="734"/>
      <c r="BU17" s="734"/>
      <c r="BV17" s="734"/>
      <c r="BW17" s="734"/>
      <c r="BX17" s="734"/>
      <c r="BY17" s="734"/>
      <c r="BZ17" s="734"/>
      <c r="CA17" s="734"/>
      <c r="CB17" s="734"/>
      <c r="CC17" s="734"/>
      <c r="CD17" s="734"/>
      <c r="CE17" s="734"/>
      <c r="CF17" s="734"/>
      <c r="CG17" s="734"/>
      <c r="CH17" s="734"/>
      <c r="CI17" s="734"/>
      <c r="CJ17" s="734"/>
      <c r="CK17" s="734"/>
      <c r="CL17" s="734"/>
      <c r="CM17" s="734"/>
      <c r="CN17" s="734"/>
      <c r="CO17" s="734"/>
      <c r="CP17" s="734"/>
      <c r="CQ17" s="734"/>
      <c r="CR17" s="734"/>
      <c r="CS17" s="734"/>
      <c r="CT17" s="734"/>
      <c r="CU17" s="734"/>
      <c r="CV17" s="734"/>
      <c r="CW17" s="734"/>
      <c r="CX17" s="734"/>
      <c r="CY17" s="734"/>
      <c r="CZ17" s="734"/>
      <c r="DA17" s="734"/>
      <c r="DB17" s="734"/>
      <c r="DC17" s="734"/>
      <c r="DD17" s="734"/>
      <c r="DE17" s="734"/>
      <c r="DF17" s="734"/>
      <c r="DG17" s="734"/>
      <c r="DH17" s="734"/>
      <c r="DI17" s="734"/>
      <c r="DJ17" s="734"/>
      <c r="DK17" s="734"/>
      <c r="DL17" s="734"/>
      <c r="DM17" s="734"/>
      <c r="DN17" s="734"/>
      <c r="DO17" s="734"/>
      <c r="DP17" s="734"/>
      <c r="DQ17" s="734"/>
      <c r="DR17" s="734"/>
      <c r="DS17" s="734"/>
      <c r="DT17" s="734"/>
      <c r="DU17" s="734"/>
      <c r="DV17" s="734"/>
      <c r="DW17" s="734"/>
      <c r="DX17" s="734"/>
      <c r="DY17" s="734"/>
      <c r="DZ17" s="734"/>
      <c r="EA17" s="734"/>
      <c r="EB17" s="734"/>
      <c r="EC17" s="734"/>
      <c r="ED17" s="734"/>
      <c r="EE17" s="734"/>
      <c r="EF17" s="734"/>
      <c r="EG17" s="734"/>
      <c r="EH17" s="734"/>
      <c r="EI17" s="734"/>
      <c r="EJ17" s="734"/>
      <c r="EK17" s="734"/>
      <c r="EL17" s="734"/>
      <c r="EM17" s="734"/>
      <c r="EN17" s="734"/>
      <c r="EO17" s="734"/>
      <c r="EP17" s="734"/>
      <c r="EQ17" s="734"/>
      <c r="ER17" s="734"/>
      <c r="ES17" s="734"/>
      <c r="ET17" s="734"/>
      <c r="EU17" s="734"/>
      <c r="EV17" s="734"/>
      <c r="EW17" s="734"/>
      <c r="EX17" s="734"/>
      <c r="EY17" s="734"/>
      <c r="EZ17" s="734"/>
      <c r="FA17" s="734"/>
      <c r="FB17" s="734"/>
      <c r="FC17" s="734"/>
      <c r="FD17" s="734"/>
      <c r="FE17" s="734"/>
      <c r="FF17" s="734"/>
      <c r="FG17" s="734"/>
      <c r="FH17" s="734"/>
      <c r="FI17" s="734"/>
      <c r="FJ17" s="734"/>
      <c r="FK17" s="734"/>
      <c r="FL17" s="734"/>
      <c r="FM17" s="734"/>
      <c r="FN17" s="734"/>
      <c r="FO17" s="734"/>
      <c r="FP17" s="734"/>
      <c r="FQ17" s="734"/>
      <c r="FR17" s="734"/>
      <c r="FS17" s="734"/>
      <c r="FT17" s="734"/>
      <c r="FU17" s="734"/>
      <c r="FV17" s="734"/>
      <c r="FW17" s="734"/>
      <c r="FX17" s="734"/>
      <c r="FY17" s="734"/>
      <c r="FZ17" s="734"/>
      <c r="GA17" s="734"/>
      <c r="GB17" s="734"/>
      <c r="GC17" s="734"/>
      <c r="GD17" s="734"/>
      <c r="GE17" s="734"/>
      <c r="GF17" s="734"/>
      <c r="GG17" s="734"/>
      <c r="GH17" s="734"/>
      <c r="GI17" s="734"/>
      <c r="GJ17" s="734"/>
      <c r="GK17" s="734"/>
      <c r="GL17" s="734"/>
      <c r="GM17" s="734"/>
      <c r="GN17" s="734"/>
      <c r="GO17" s="734"/>
      <c r="GP17" s="734"/>
      <c r="GQ17" s="734"/>
      <c r="GR17" s="734"/>
      <c r="GS17" s="734"/>
      <c r="GT17" s="734"/>
      <c r="GU17" s="734"/>
      <c r="GV17" s="734"/>
      <c r="GW17" s="734"/>
      <c r="GX17" s="734"/>
      <c r="GY17" s="734"/>
      <c r="GZ17" s="734"/>
    </row>
    <row r="18" spans="1:208" ht="267.75" x14ac:dyDescent="0.2">
      <c r="A18" s="734"/>
      <c r="B18" s="778" t="s">
        <v>701</v>
      </c>
      <c r="C18" s="778" t="s">
        <v>702</v>
      </c>
      <c r="D18" s="779" t="s">
        <v>703</v>
      </c>
      <c r="E18" s="780" t="s">
        <v>722</v>
      </c>
      <c r="F18" s="757">
        <v>2020730010064</v>
      </c>
      <c r="G18" s="757"/>
      <c r="H18" s="746" t="s">
        <v>705</v>
      </c>
      <c r="I18" s="746"/>
      <c r="J18" s="782" t="s">
        <v>723</v>
      </c>
      <c r="K18" s="783" t="s">
        <v>724</v>
      </c>
      <c r="L18" s="759">
        <v>462245</v>
      </c>
      <c r="M18" s="746"/>
      <c r="N18" s="791">
        <v>462245</v>
      </c>
      <c r="O18" s="791"/>
      <c r="P18" s="746"/>
      <c r="Q18" s="746"/>
      <c r="R18" s="746"/>
      <c r="S18" s="746"/>
      <c r="T18" s="746"/>
      <c r="U18" s="746"/>
      <c r="V18" s="746"/>
      <c r="W18" s="746"/>
      <c r="X18" s="792"/>
      <c r="Y18" s="795">
        <v>462245</v>
      </c>
      <c r="Z18" s="801">
        <v>462245</v>
      </c>
      <c r="AA18" s="791"/>
      <c r="AB18" s="803"/>
      <c r="AC18" s="746"/>
      <c r="AD18" s="746" t="s">
        <v>707</v>
      </c>
      <c r="AE18" s="746" t="s">
        <v>708</v>
      </c>
      <c r="AF18" s="761" t="s">
        <v>709</v>
      </c>
      <c r="AG18" s="751"/>
      <c r="AH18" s="734"/>
      <c r="AI18" s="734"/>
      <c r="AJ18" s="734"/>
      <c r="AK18" s="734"/>
      <c r="AL18" s="734"/>
      <c r="AM18" s="734"/>
      <c r="AN18" s="734"/>
      <c r="AO18" s="734"/>
      <c r="AP18" s="734"/>
      <c r="AQ18" s="734"/>
      <c r="AR18" s="734"/>
      <c r="AS18" s="734"/>
      <c r="AT18" s="734"/>
      <c r="AU18" s="734"/>
      <c r="AV18" s="734"/>
      <c r="AW18" s="734"/>
      <c r="AX18" s="734"/>
      <c r="AY18" s="734"/>
      <c r="AZ18" s="734"/>
      <c r="BA18" s="734"/>
      <c r="BB18" s="734"/>
      <c r="BC18" s="734"/>
      <c r="BD18" s="734"/>
      <c r="BE18" s="734"/>
      <c r="BF18" s="734"/>
      <c r="BG18" s="734"/>
      <c r="BH18" s="734"/>
      <c r="BI18" s="734"/>
      <c r="BJ18" s="734"/>
      <c r="BK18" s="734"/>
      <c r="BL18" s="734"/>
      <c r="BM18" s="734"/>
      <c r="BN18" s="734"/>
      <c r="BO18" s="734"/>
      <c r="BP18" s="734"/>
      <c r="BQ18" s="734"/>
      <c r="BR18" s="734"/>
      <c r="BS18" s="734"/>
      <c r="BT18" s="734"/>
      <c r="BU18" s="734"/>
      <c r="BV18" s="734"/>
      <c r="BW18" s="734"/>
      <c r="BX18" s="734"/>
      <c r="BY18" s="734"/>
      <c r="BZ18" s="734"/>
      <c r="CA18" s="734"/>
      <c r="CB18" s="734"/>
      <c r="CC18" s="734"/>
      <c r="CD18" s="734"/>
      <c r="CE18" s="734"/>
      <c r="CF18" s="734"/>
      <c r="CG18" s="734"/>
      <c r="CH18" s="734"/>
      <c r="CI18" s="734"/>
      <c r="CJ18" s="734"/>
      <c r="CK18" s="734"/>
      <c r="CL18" s="734"/>
      <c r="CM18" s="734"/>
      <c r="CN18" s="734"/>
      <c r="CO18" s="734"/>
      <c r="CP18" s="734"/>
      <c r="CQ18" s="734"/>
      <c r="CR18" s="734"/>
      <c r="CS18" s="734"/>
      <c r="CT18" s="734"/>
      <c r="CU18" s="734"/>
      <c r="CV18" s="734"/>
      <c r="CW18" s="734"/>
      <c r="CX18" s="734"/>
      <c r="CY18" s="734"/>
      <c r="CZ18" s="734"/>
      <c r="DA18" s="734"/>
      <c r="DB18" s="734"/>
      <c r="DC18" s="734"/>
      <c r="DD18" s="734"/>
      <c r="DE18" s="734"/>
      <c r="DF18" s="734"/>
      <c r="DG18" s="734"/>
      <c r="DH18" s="734"/>
      <c r="DI18" s="734"/>
      <c r="DJ18" s="734"/>
      <c r="DK18" s="734"/>
      <c r="DL18" s="734"/>
      <c r="DM18" s="734"/>
      <c r="DN18" s="734"/>
      <c r="DO18" s="734"/>
      <c r="DP18" s="734"/>
      <c r="DQ18" s="734"/>
      <c r="DR18" s="734"/>
      <c r="DS18" s="734"/>
      <c r="DT18" s="734"/>
      <c r="DU18" s="734"/>
      <c r="DV18" s="734"/>
      <c r="DW18" s="734"/>
      <c r="DX18" s="734"/>
      <c r="DY18" s="734"/>
      <c r="DZ18" s="734"/>
      <c r="EA18" s="734"/>
      <c r="EB18" s="734"/>
      <c r="EC18" s="734"/>
      <c r="ED18" s="734"/>
      <c r="EE18" s="734"/>
      <c r="EF18" s="734"/>
      <c r="EG18" s="734"/>
      <c r="EH18" s="734"/>
      <c r="EI18" s="734"/>
      <c r="EJ18" s="734"/>
      <c r="EK18" s="734"/>
      <c r="EL18" s="734"/>
      <c r="EM18" s="734"/>
      <c r="EN18" s="734"/>
      <c r="EO18" s="734"/>
      <c r="EP18" s="734"/>
      <c r="EQ18" s="734"/>
      <c r="ER18" s="734"/>
      <c r="ES18" s="734"/>
      <c r="ET18" s="734"/>
      <c r="EU18" s="734"/>
      <c r="EV18" s="734"/>
      <c r="EW18" s="734"/>
      <c r="EX18" s="734"/>
      <c r="EY18" s="734"/>
      <c r="EZ18" s="734"/>
      <c r="FA18" s="734"/>
      <c r="FB18" s="734"/>
      <c r="FC18" s="734"/>
      <c r="FD18" s="734"/>
      <c r="FE18" s="734"/>
      <c r="FF18" s="734"/>
      <c r="FG18" s="734"/>
      <c r="FH18" s="734"/>
      <c r="FI18" s="734"/>
      <c r="FJ18" s="734"/>
      <c r="FK18" s="734"/>
      <c r="FL18" s="734"/>
      <c r="FM18" s="734"/>
      <c r="FN18" s="734"/>
      <c r="FO18" s="734"/>
      <c r="FP18" s="734"/>
      <c r="FQ18" s="734"/>
      <c r="FR18" s="734"/>
      <c r="FS18" s="734"/>
      <c r="FT18" s="734"/>
      <c r="FU18" s="734"/>
      <c r="FV18" s="734"/>
      <c r="FW18" s="734"/>
      <c r="FX18" s="734"/>
      <c r="FY18" s="734"/>
      <c r="FZ18" s="734"/>
      <c r="GA18" s="734"/>
      <c r="GB18" s="734"/>
      <c r="GC18" s="734"/>
      <c r="GD18" s="734"/>
      <c r="GE18" s="734"/>
      <c r="GF18" s="734"/>
      <c r="GG18" s="734"/>
      <c r="GH18" s="734"/>
      <c r="GI18" s="734"/>
      <c r="GJ18" s="734"/>
      <c r="GK18" s="734"/>
      <c r="GL18" s="734"/>
      <c r="GM18" s="734"/>
      <c r="GN18" s="734"/>
      <c r="GO18" s="734"/>
      <c r="GP18" s="734"/>
      <c r="GQ18" s="734"/>
      <c r="GR18" s="734"/>
      <c r="GS18" s="734"/>
      <c r="GT18" s="734"/>
      <c r="GU18" s="734"/>
      <c r="GV18" s="734"/>
      <c r="GW18" s="734"/>
      <c r="GX18" s="734"/>
      <c r="GY18" s="734"/>
      <c r="GZ18" s="734"/>
    </row>
    <row r="19" spans="1:208" ht="153" x14ac:dyDescent="0.2">
      <c r="A19" s="734"/>
      <c r="B19" s="778" t="s">
        <v>701</v>
      </c>
      <c r="C19" s="778" t="s">
        <v>702</v>
      </c>
      <c r="D19" s="779" t="s">
        <v>703</v>
      </c>
      <c r="E19" s="780" t="s">
        <v>722</v>
      </c>
      <c r="F19" s="757">
        <v>2020730010064</v>
      </c>
      <c r="G19" s="757"/>
      <c r="H19" s="746" t="s">
        <v>705</v>
      </c>
      <c r="I19" s="746"/>
      <c r="J19" s="782" t="s">
        <v>725</v>
      </c>
      <c r="K19" s="783" t="s">
        <v>713</v>
      </c>
      <c r="L19" s="759">
        <v>14000</v>
      </c>
      <c r="M19" s="746"/>
      <c r="N19" s="791">
        <v>14000</v>
      </c>
      <c r="O19" s="791"/>
      <c r="P19" s="746"/>
      <c r="Q19" s="746"/>
      <c r="R19" s="746"/>
      <c r="S19" s="746"/>
      <c r="T19" s="746"/>
      <c r="U19" s="746"/>
      <c r="V19" s="746"/>
      <c r="W19" s="746"/>
      <c r="X19" s="792"/>
      <c r="Y19" s="795">
        <v>14000</v>
      </c>
      <c r="Z19" s="803">
        <v>14000</v>
      </c>
      <c r="AA19" s="791"/>
      <c r="AB19" s="803"/>
      <c r="AC19" s="746"/>
      <c r="AD19" s="746" t="s">
        <v>707</v>
      </c>
      <c r="AE19" s="746" t="s">
        <v>726</v>
      </c>
      <c r="AF19" s="761" t="s">
        <v>727</v>
      </c>
      <c r="AG19" s="751"/>
      <c r="AH19" s="734"/>
      <c r="AI19" s="734"/>
      <c r="AJ19" s="734"/>
      <c r="AK19" s="734"/>
      <c r="AL19" s="734"/>
      <c r="AM19" s="734"/>
      <c r="AN19" s="734"/>
      <c r="AO19" s="734"/>
      <c r="AP19" s="734"/>
      <c r="AQ19" s="734"/>
      <c r="AR19" s="734"/>
      <c r="AS19" s="734"/>
      <c r="AT19" s="734"/>
      <c r="AU19" s="734"/>
      <c r="AV19" s="734"/>
      <c r="AW19" s="734"/>
      <c r="AX19" s="734"/>
      <c r="AY19" s="734"/>
      <c r="AZ19" s="734"/>
      <c r="BA19" s="734"/>
      <c r="BB19" s="734"/>
      <c r="BC19" s="734"/>
      <c r="BD19" s="734"/>
      <c r="BE19" s="734"/>
      <c r="BF19" s="734"/>
      <c r="BG19" s="734"/>
      <c r="BH19" s="734"/>
      <c r="BI19" s="734"/>
      <c r="BJ19" s="734"/>
      <c r="BK19" s="734"/>
      <c r="BL19" s="734"/>
      <c r="BM19" s="734"/>
      <c r="BN19" s="734"/>
      <c r="BO19" s="734"/>
      <c r="BP19" s="734"/>
      <c r="BQ19" s="734"/>
      <c r="BR19" s="734"/>
      <c r="BS19" s="734"/>
      <c r="BT19" s="734"/>
      <c r="BU19" s="734"/>
      <c r="BV19" s="734"/>
      <c r="BW19" s="734"/>
      <c r="BX19" s="734"/>
      <c r="BY19" s="734"/>
      <c r="BZ19" s="734"/>
      <c r="CA19" s="734"/>
      <c r="CB19" s="734"/>
      <c r="CC19" s="734"/>
      <c r="CD19" s="734"/>
      <c r="CE19" s="734"/>
      <c r="CF19" s="734"/>
      <c r="CG19" s="734"/>
      <c r="CH19" s="734"/>
      <c r="CI19" s="734"/>
      <c r="CJ19" s="734"/>
      <c r="CK19" s="734"/>
      <c r="CL19" s="734"/>
      <c r="CM19" s="734"/>
      <c r="CN19" s="734"/>
      <c r="CO19" s="734"/>
      <c r="CP19" s="734"/>
      <c r="CQ19" s="734"/>
      <c r="CR19" s="734"/>
      <c r="CS19" s="734"/>
      <c r="CT19" s="734"/>
      <c r="CU19" s="734"/>
      <c r="CV19" s="734"/>
      <c r="CW19" s="734"/>
      <c r="CX19" s="734"/>
      <c r="CY19" s="734"/>
      <c r="CZ19" s="734"/>
      <c r="DA19" s="734"/>
      <c r="DB19" s="734"/>
      <c r="DC19" s="734"/>
      <c r="DD19" s="734"/>
      <c r="DE19" s="734"/>
      <c r="DF19" s="734"/>
      <c r="DG19" s="734"/>
      <c r="DH19" s="734"/>
      <c r="DI19" s="734"/>
      <c r="DJ19" s="734"/>
      <c r="DK19" s="734"/>
      <c r="DL19" s="734"/>
      <c r="DM19" s="734"/>
      <c r="DN19" s="734"/>
      <c r="DO19" s="734"/>
      <c r="DP19" s="734"/>
      <c r="DQ19" s="734"/>
      <c r="DR19" s="734"/>
      <c r="DS19" s="734"/>
      <c r="DT19" s="734"/>
      <c r="DU19" s="734"/>
      <c r="DV19" s="734"/>
      <c r="DW19" s="734"/>
      <c r="DX19" s="734"/>
      <c r="DY19" s="734"/>
      <c r="DZ19" s="734"/>
      <c r="EA19" s="734"/>
      <c r="EB19" s="734"/>
      <c r="EC19" s="734"/>
      <c r="ED19" s="734"/>
      <c r="EE19" s="734"/>
      <c r="EF19" s="734"/>
      <c r="EG19" s="734"/>
      <c r="EH19" s="734"/>
      <c r="EI19" s="734"/>
      <c r="EJ19" s="734"/>
      <c r="EK19" s="734"/>
      <c r="EL19" s="734"/>
      <c r="EM19" s="734"/>
      <c r="EN19" s="734"/>
      <c r="EO19" s="734"/>
      <c r="EP19" s="734"/>
      <c r="EQ19" s="734"/>
      <c r="ER19" s="734"/>
      <c r="ES19" s="734"/>
      <c r="ET19" s="734"/>
      <c r="EU19" s="734"/>
      <c r="EV19" s="734"/>
      <c r="EW19" s="734"/>
      <c r="EX19" s="734"/>
      <c r="EY19" s="734"/>
      <c r="EZ19" s="734"/>
      <c r="FA19" s="734"/>
      <c r="FB19" s="734"/>
      <c r="FC19" s="734"/>
      <c r="FD19" s="734"/>
      <c r="FE19" s="734"/>
      <c r="FF19" s="734"/>
      <c r="FG19" s="734"/>
      <c r="FH19" s="734"/>
      <c r="FI19" s="734"/>
      <c r="FJ19" s="734"/>
      <c r="FK19" s="734"/>
      <c r="FL19" s="734"/>
      <c r="FM19" s="734"/>
      <c r="FN19" s="734"/>
      <c r="FO19" s="734"/>
      <c r="FP19" s="734"/>
      <c r="FQ19" s="734"/>
      <c r="FR19" s="734"/>
      <c r="FS19" s="734"/>
      <c r="FT19" s="734"/>
      <c r="FU19" s="734"/>
      <c r="FV19" s="734"/>
      <c r="FW19" s="734"/>
      <c r="FX19" s="734"/>
      <c r="FY19" s="734"/>
      <c r="FZ19" s="734"/>
      <c r="GA19" s="734"/>
      <c r="GB19" s="734"/>
      <c r="GC19" s="734"/>
      <c r="GD19" s="734"/>
      <c r="GE19" s="734"/>
      <c r="GF19" s="734"/>
      <c r="GG19" s="734"/>
      <c r="GH19" s="734"/>
      <c r="GI19" s="734"/>
      <c r="GJ19" s="734"/>
      <c r="GK19" s="734"/>
      <c r="GL19" s="734"/>
      <c r="GM19" s="734"/>
      <c r="GN19" s="734"/>
      <c r="GO19" s="734"/>
      <c r="GP19" s="734"/>
      <c r="GQ19" s="734"/>
      <c r="GR19" s="734"/>
      <c r="GS19" s="734"/>
      <c r="GT19" s="734"/>
      <c r="GU19" s="734"/>
      <c r="GV19" s="734"/>
      <c r="GW19" s="734"/>
      <c r="GX19" s="734"/>
      <c r="GY19" s="734"/>
      <c r="GZ19" s="734"/>
    </row>
    <row r="20" spans="1:208" ht="204" x14ac:dyDescent="0.2">
      <c r="A20" s="734"/>
      <c r="B20" s="778" t="s">
        <v>701</v>
      </c>
      <c r="C20" s="778" t="s">
        <v>702</v>
      </c>
      <c r="D20" s="779" t="s">
        <v>703</v>
      </c>
      <c r="E20" s="780" t="s">
        <v>722</v>
      </c>
      <c r="F20" s="788">
        <v>2020730010041</v>
      </c>
      <c r="G20" s="757"/>
      <c r="H20" s="746" t="s">
        <v>718</v>
      </c>
      <c r="I20" s="746"/>
      <c r="J20" s="782" t="s">
        <v>728</v>
      </c>
      <c r="K20" s="781">
        <v>57</v>
      </c>
      <c r="L20" s="759">
        <v>28000</v>
      </c>
      <c r="M20" s="760"/>
      <c r="N20" s="791">
        <v>28000</v>
      </c>
      <c r="O20" s="801"/>
      <c r="P20" s="746"/>
      <c r="Q20" s="746"/>
      <c r="R20" s="746"/>
      <c r="S20" s="746"/>
      <c r="T20" s="746"/>
      <c r="U20" s="746"/>
      <c r="V20" s="746"/>
      <c r="W20" s="746"/>
      <c r="X20" s="792"/>
      <c r="Y20" s="795">
        <v>28000</v>
      </c>
      <c r="Z20" s="803">
        <v>28000</v>
      </c>
      <c r="AA20" s="791"/>
      <c r="AB20" s="803"/>
      <c r="AC20" s="746"/>
      <c r="AD20" s="746" t="s">
        <v>707</v>
      </c>
      <c r="AE20" s="746" t="s">
        <v>726</v>
      </c>
      <c r="AF20" s="761" t="s">
        <v>727</v>
      </c>
      <c r="AG20" s="751"/>
      <c r="AH20" s="734"/>
      <c r="AI20" s="734"/>
      <c r="AJ20" s="734"/>
      <c r="AK20" s="734"/>
      <c r="AL20" s="734"/>
      <c r="AM20" s="734"/>
      <c r="AN20" s="734"/>
      <c r="AO20" s="734"/>
      <c r="AP20" s="734"/>
      <c r="AQ20" s="734"/>
      <c r="AR20" s="734"/>
      <c r="AS20" s="734"/>
      <c r="AT20" s="734"/>
      <c r="AU20" s="734"/>
      <c r="AV20" s="734"/>
      <c r="AW20" s="734"/>
      <c r="AX20" s="734"/>
      <c r="AY20" s="734"/>
      <c r="AZ20" s="734"/>
      <c r="BA20" s="734"/>
      <c r="BB20" s="734"/>
      <c r="BC20" s="734"/>
      <c r="BD20" s="734"/>
      <c r="BE20" s="734"/>
      <c r="BF20" s="734"/>
      <c r="BG20" s="734"/>
      <c r="BH20" s="734"/>
      <c r="BI20" s="734"/>
      <c r="BJ20" s="734"/>
      <c r="BK20" s="734"/>
      <c r="BL20" s="734"/>
      <c r="BM20" s="734"/>
      <c r="BN20" s="734"/>
      <c r="BO20" s="734"/>
      <c r="BP20" s="734"/>
      <c r="BQ20" s="734"/>
      <c r="BR20" s="734"/>
      <c r="BS20" s="734"/>
      <c r="BT20" s="734"/>
      <c r="BU20" s="734"/>
      <c r="BV20" s="734"/>
      <c r="BW20" s="734"/>
      <c r="BX20" s="734"/>
      <c r="BY20" s="734"/>
      <c r="BZ20" s="734"/>
      <c r="CA20" s="734"/>
      <c r="CB20" s="734"/>
      <c r="CC20" s="734"/>
      <c r="CD20" s="734"/>
      <c r="CE20" s="734"/>
      <c r="CF20" s="734"/>
      <c r="CG20" s="734"/>
      <c r="CH20" s="734"/>
      <c r="CI20" s="734"/>
      <c r="CJ20" s="734"/>
      <c r="CK20" s="734"/>
      <c r="CL20" s="734"/>
      <c r="CM20" s="734"/>
      <c r="CN20" s="734"/>
      <c r="CO20" s="734"/>
      <c r="CP20" s="734"/>
      <c r="CQ20" s="734"/>
      <c r="CR20" s="734"/>
      <c r="CS20" s="734"/>
      <c r="CT20" s="734"/>
      <c r="CU20" s="734"/>
      <c r="CV20" s="734"/>
      <c r="CW20" s="734"/>
      <c r="CX20" s="734"/>
      <c r="CY20" s="734"/>
      <c r="CZ20" s="734"/>
      <c r="DA20" s="734"/>
      <c r="DB20" s="734"/>
      <c r="DC20" s="734"/>
      <c r="DD20" s="734"/>
      <c r="DE20" s="734"/>
      <c r="DF20" s="734"/>
      <c r="DG20" s="734"/>
      <c r="DH20" s="734"/>
      <c r="DI20" s="734"/>
      <c r="DJ20" s="734"/>
      <c r="DK20" s="734"/>
      <c r="DL20" s="734"/>
      <c r="DM20" s="734"/>
      <c r="DN20" s="734"/>
      <c r="DO20" s="734"/>
      <c r="DP20" s="734"/>
      <c r="DQ20" s="734"/>
      <c r="DR20" s="734"/>
      <c r="DS20" s="734"/>
      <c r="DT20" s="734"/>
      <c r="DU20" s="734"/>
      <c r="DV20" s="734"/>
      <c r="DW20" s="734"/>
      <c r="DX20" s="734"/>
      <c r="DY20" s="734"/>
      <c r="DZ20" s="734"/>
      <c r="EA20" s="734"/>
      <c r="EB20" s="734"/>
      <c r="EC20" s="734"/>
      <c r="ED20" s="734"/>
      <c r="EE20" s="734"/>
      <c r="EF20" s="734"/>
      <c r="EG20" s="734"/>
      <c r="EH20" s="734"/>
      <c r="EI20" s="734"/>
      <c r="EJ20" s="734"/>
      <c r="EK20" s="734"/>
      <c r="EL20" s="734"/>
      <c r="EM20" s="734"/>
      <c r="EN20" s="734"/>
      <c r="EO20" s="734"/>
      <c r="EP20" s="734"/>
      <c r="EQ20" s="734"/>
      <c r="ER20" s="734"/>
      <c r="ES20" s="734"/>
      <c r="ET20" s="734"/>
      <c r="EU20" s="734"/>
      <c r="EV20" s="734"/>
      <c r="EW20" s="734"/>
      <c r="EX20" s="734"/>
      <c r="EY20" s="734"/>
      <c r="EZ20" s="734"/>
      <c r="FA20" s="734"/>
      <c r="FB20" s="734"/>
      <c r="FC20" s="734"/>
      <c r="FD20" s="734"/>
      <c r="FE20" s="734"/>
      <c r="FF20" s="734"/>
      <c r="FG20" s="734"/>
      <c r="FH20" s="734"/>
      <c r="FI20" s="734"/>
      <c r="FJ20" s="734"/>
      <c r="FK20" s="734"/>
      <c r="FL20" s="734"/>
      <c r="FM20" s="734"/>
      <c r="FN20" s="734"/>
      <c r="FO20" s="734"/>
      <c r="FP20" s="734"/>
      <c r="FQ20" s="734"/>
      <c r="FR20" s="734"/>
      <c r="FS20" s="734"/>
      <c r="FT20" s="734"/>
      <c r="FU20" s="734"/>
      <c r="FV20" s="734"/>
      <c r="FW20" s="734"/>
      <c r="FX20" s="734"/>
      <c r="FY20" s="734"/>
      <c r="FZ20" s="734"/>
      <c r="GA20" s="734"/>
      <c r="GB20" s="734"/>
      <c r="GC20" s="734"/>
      <c r="GD20" s="734"/>
      <c r="GE20" s="734"/>
      <c r="GF20" s="734"/>
      <c r="GG20" s="734"/>
      <c r="GH20" s="734"/>
      <c r="GI20" s="734"/>
      <c r="GJ20" s="734"/>
      <c r="GK20" s="734"/>
      <c r="GL20" s="734"/>
      <c r="GM20" s="734"/>
      <c r="GN20" s="734"/>
      <c r="GO20" s="734"/>
      <c r="GP20" s="734"/>
      <c r="GQ20" s="734"/>
      <c r="GR20" s="734"/>
      <c r="GS20" s="734"/>
      <c r="GT20" s="734"/>
      <c r="GU20" s="734"/>
      <c r="GV20" s="734"/>
      <c r="GW20" s="734"/>
      <c r="GX20" s="734"/>
      <c r="GY20" s="734"/>
      <c r="GZ20" s="734"/>
    </row>
    <row r="21" spans="1:208" ht="165.75" x14ac:dyDescent="0.2">
      <c r="A21" s="734"/>
      <c r="B21" s="778" t="s">
        <v>701</v>
      </c>
      <c r="C21" s="778" t="s">
        <v>702</v>
      </c>
      <c r="D21" s="779" t="s">
        <v>703</v>
      </c>
      <c r="E21" s="780" t="s">
        <v>729</v>
      </c>
      <c r="F21" s="757">
        <v>2020730010063</v>
      </c>
      <c r="G21" s="757"/>
      <c r="H21" s="746" t="s">
        <v>730</v>
      </c>
      <c r="I21" s="746"/>
      <c r="J21" s="782" t="s">
        <v>731</v>
      </c>
      <c r="K21" s="781">
        <v>0</v>
      </c>
      <c r="L21" s="759">
        <v>21600</v>
      </c>
      <c r="M21" s="760"/>
      <c r="N21" s="791">
        <v>21600</v>
      </c>
      <c r="O21" s="791"/>
      <c r="P21" s="746"/>
      <c r="Q21" s="746"/>
      <c r="R21" s="746"/>
      <c r="S21" s="746"/>
      <c r="T21" s="746"/>
      <c r="U21" s="746"/>
      <c r="V21" s="746"/>
      <c r="W21" s="746"/>
      <c r="X21" s="792"/>
      <c r="Y21" s="795">
        <v>21600</v>
      </c>
      <c r="Z21" s="803">
        <v>21600</v>
      </c>
      <c r="AA21" s="791"/>
      <c r="AB21" s="803"/>
      <c r="AC21" s="746"/>
      <c r="AD21" s="746" t="s">
        <v>707</v>
      </c>
      <c r="AE21" s="746" t="s">
        <v>726</v>
      </c>
      <c r="AF21" s="761" t="s">
        <v>727</v>
      </c>
      <c r="AG21" s="751"/>
      <c r="AH21" s="734"/>
      <c r="AI21" s="734"/>
      <c r="AJ21" s="734"/>
      <c r="AK21" s="734"/>
      <c r="AL21" s="734"/>
      <c r="AM21" s="734"/>
      <c r="AN21" s="734"/>
      <c r="AO21" s="734"/>
      <c r="AP21" s="734"/>
      <c r="AQ21" s="734"/>
      <c r="AR21" s="734"/>
      <c r="AS21" s="734"/>
      <c r="AT21" s="734"/>
      <c r="AU21" s="734"/>
      <c r="AV21" s="734"/>
      <c r="AW21" s="734"/>
      <c r="AX21" s="734"/>
      <c r="AY21" s="734"/>
      <c r="AZ21" s="734"/>
      <c r="BA21" s="734"/>
      <c r="BB21" s="734"/>
      <c r="BC21" s="734"/>
      <c r="BD21" s="734"/>
      <c r="BE21" s="734"/>
      <c r="BF21" s="734"/>
      <c r="BG21" s="734"/>
      <c r="BH21" s="734"/>
      <c r="BI21" s="734"/>
      <c r="BJ21" s="734"/>
      <c r="BK21" s="734"/>
      <c r="BL21" s="734"/>
      <c r="BM21" s="734"/>
      <c r="BN21" s="734"/>
      <c r="BO21" s="734"/>
      <c r="BP21" s="734"/>
      <c r="BQ21" s="734"/>
      <c r="BR21" s="734"/>
      <c r="BS21" s="734"/>
      <c r="BT21" s="734"/>
      <c r="BU21" s="734"/>
      <c r="BV21" s="734"/>
      <c r="BW21" s="734"/>
      <c r="BX21" s="734"/>
      <c r="BY21" s="734"/>
      <c r="BZ21" s="734"/>
      <c r="CA21" s="734"/>
      <c r="CB21" s="734"/>
      <c r="CC21" s="734"/>
      <c r="CD21" s="734"/>
      <c r="CE21" s="734"/>
      <c r="CF21" s="734"/>
      <c r="CG21" s="734"/>
      <c r="CH21" s="734"/>
      <c r="CI21" s="734"/>
      <c r="CJ21" s="734"/>
      <c r="CK21" s="734"/>
      <c r="CL21" s="734"/>
      <c r="CM21" s="734"/>
      <c r="CN21" s="734"/>
      <c r="CO21" s="734"/>
      <c r="CP21" s="734"/>
      <c r="CQ21" s="734"/>
      <c r="CR21" s="734"/>
      <c r="CS21" s="734"/>
      <c r="CT21" s="734"/>
      <c r="CU21" s="734"/>
      <c r="CV21" s="734"/>
      <c r="CW21" s="734"/>
      <c r="CX21" s="734"/>
      <c r="CY21" s="734"/>
      <c r="CZ21" s="734"/>
      <c r="DA21" s="734"/>
      <c r="DB21" s="734"/>
      <c r="DC21" s="734"/>
      <c r="DD21" s="734"/>
      <c r="DE21" s="734"/>
      <c r="DF21" s="734"/>
      <c r="DG21" s="734"/>
      <c r="DH21" s="734"/>
      <c r="DI21" s="734"/>
      <c r="DJ21" s="734"/>
      <c r="DK21" s="734"/>
      <c r="DL21" s="734"/>
      <c r="DM21" s="734"/>
      <c r="DN21" s="734"/>
      <c r="DO21" s="734"/>
      <c r="DP21" s="734"/>
      <c r="DQ21" s="734"/>
      <c r="DR21" s="734"/>
      <c r="DS21" s="734"/>
      <c r="DT21" s="734"/>
      <c r="DU21" s="734"/>
      <c r="DV21" s="734"/>
      <c r="DW21" s="734"/>
      <c r="DX21" s="734"/>
      <c r="DY21" s="734"/>
      <c r="DZ21" s="734"/>
      <c r="EA21" s="734"/>
      <c r="EB21" s="734"/>
      <c r="EC21" s="734"/>
      <c r="ED21" s="734"/>
      <c r="EE21" s="734"/>
      <c r="EF21" s="734"/>
      <c r="EG21" s="734"/>
      <c r="EH21" s="734"/>
      <c r="EI21" s="734"/>
      <c r="EJ21" s="734"/>
      <c r="EK21" s="734"/>
      <c r="EL21" s="734"/>
      <c r="EM21" s="734"/>
      <c r="EN21" s="734"/>
      <c r="EO21" s="734"/>
      <c r="EP21" s="734"/>
      <c r="EQ21" s="734"/>
      <c r="ER21" s="734"/>
      <c r="ES21" s="734"/>
      <c r="ET21" s="734"/>
      <c r="EU21" s="734"/>
      <c r="EV21" s="734"/>
      <c r="EW21" s="734"/>
      <c r="EX21" s="734"/>
      <c r="EY21" s="734"/>
      <c r="EZ21" s="734"/>
      <c r="FA21" s="734"/>
      <c r="FB21" s="734"/>
      <c r="FC21" s="734"/>
      <c r="FD21" s="734"/>
      <c r="FE21" s="734"/>
      <c r="FF21" s="734"/>
      <c r="FG21" s="734"/>
      <c r="FH21" s="734"/>
      <c r="FI21" s="734"/>
      <c r="FJ21" s="734"/>
      <c r="FK21" s="734"/>
      <c r="FL21" s="734"/>
      <c r="FM21" s="734"/>
      <c r="FN21" s="734"/>
      <c r="FO21" s="734"/>
      <c r="FP21" s="734"/>
      <c r="FQ21" s="734"/>
      <c r="FR21" s="734"/>
      <c r="FS21" s="734"/>
      <c r="FT21" s="734"/>
      <c r="FU21" s="734"/>
      <c r="FV21" s="734"/>
      <c r="FW21" s="734"/>
      <c r="FX21" s="734"/>
      <c r="FY21" s="734"/>
      <c r="FZ21" s="734"/>
      <c r="GA21" s="734"/>
      <c r="GB21" s="734"/>
      <c r="GC21" s="734"/>
      <c r="GD21" s="734"/>
      <c r="GE21" s="734"/>
      <c r="GF21" s="734"/>
      <c r="GG21" s="734"/>
      <c r="GH21" s="734"/>
      <c r="GI21" s="734"/>
      <c r="GJ21" s="734"/>
      <c r="GK21" s="734"/>
      <c r="GL21" s="734"/>
      <c r="GM21" s="734"/>
      <c r="GN21" s="734"/>
      <c r="GO21" s="734"/>
      <c r="GP21" s="734"/>
      <c r="GQ21" s="734"/>
      <c r="GR21" s="734"/>
      <c r="GS21" s="734"/>
      <c r="GT21" s="734"/>
      <c r="GU21" s="734"/>
      <c r="GV21" s="734"/>
      <c r="GW21" s="734"/>
      <c r="GX21" s="734"/>
      <c r="GY21" s="734"/>
      <c r="GZ21" s="734"/>
    </row>
    <row r="22" spans="1:208" ht="255" x14ac:dyDescent="0.2">
      <c r="A22" s="734"/>
      <c r="B22" s="778" t="s">
        <v>701</v>
      </c>
      <c r="C22" s="778" t="s">
        <v>702</v>
      </c>
      <c r="D22" s="779" t="s">
        <v>703</v>
      </c>
      <c r="E22" s="780" t="s">
        <v>729</v>
      </c>
      <c r="F22" s="757">
        <v>2020730010063</v>
      </c>
      <c r="G22" s="757"/>
      <c r="H22" s="746" t="s">
        <v>730</v>
      </c>
      <c r="I22" s="746"/>
      <c r="J22" s="782" t="s">
        <v>732</v>
      </c>
      <c r="K22" s="781">
        <v>1</v>
      </c>
      <c r="L22" s="759">
        <v>49833</v>
      </c>
      <c r="M22" s="746"/>
      <c r="N22" s="791">
        <v>25500</v>
      </c>
      <c r="O22" s="791">
        <v>24333</v>
      </c>
      <c r="P22" s="746"/>
      <c r="Q22" s="746"/>
      <c r="R22" s="746"/>
      <c r="S22" s="746"/>
      <c r="T22" s="746"/>
      <c r="U22" s="746"/>
      <c r="V22" s="746"/>
      <c r="W22" s="746"/>
      <c r="X22" s="792"/>
      <c r="Y22" s="795">
        <v>49833</v>
      </c>
      <c r="Z22" s="803">
        <v>25500</v>
      </c>
      <c r="AA22" s="791">
        <v>24333</v>
      </c>
      <c r="AB22" s="803"/>
      <c r="AC22" s="746"/>
      <c r="AD22" s="746" t="s">
        <v>707</v>
      </c>
      <c r="AE22" s="746" t="s">
        <v>726</v>
      </c>
      <c r="AF22" s="761" t="s">
        <v>727</v>
      </c>
      <c r="AG22" s="751"/>
      <c r="AH22" s="734"/>
      <c r="AI22" s="734"/>
      <c r="AJ22" s="734"/>
      <c r="AK22" s="734"/>
      <c r="AL22" s="734"/>
      <c r="AM22" s="734"/>
      <c r="AN22" s="734"/>
      <c r="AO22" s="734"/>
      <c r="AP22" s="734"/>
      <c r="AQ22" s="734"/>
      <c r="AR22" s="734"/>
      <c r="AS22" s="734"/>
      <c r="AT22" s="734"/>
      <c r="AU22" s="734"/>
      <c r="AV22" s="734"/>
      <c r="AW22" s="734"/>
      <c r="AX22" s="734"/>
      <c r="AY22" s="734"/>
      <c r="AZ22" s="734"/>
      <c r="BA22" s="734"/>
      <c r="BB22" s="734"/>
      <c r="BC22" s="734"/>
      <c r="BD22" s="734"/>
      <c r="BE22" s="734"/>
      <c r="BF22" s="734"/>
      <c r="BG22" s="734"/>
      <c r="BH22" s="734"/>
      <c r="BI22" s="734"/>
      <c r="BJ22" s="734"/>
      <c r="BK22" s="734"/>
      <c r="BL22" s="734"/>
      <c r="BM22" s="734"/>
      <c r="BN22" s="734"/>
      <c r="BO22" s="734"/>
      <c r="BP22" s="734"/>
      <c r="BQ22" s="734"/>
      <c r="BR22" s="734"/>
      <c r="BS22" s="734"/>
      <c r="BT22" s="734"/>
      <c r="BU22" s="734"/>
      <c r="BV22" s="734"/>
      <c r="BW22" s="734"/>
      <c r="BX22" s="734"/>
      <c r="BY22" s="734"/>
      <c r="BZ22" s="734"/>
      <c r="CA22" s="734"/>
      <c r="CB22" s="734"/>
      <c r="CC22" s="734"/>
      <c r="CD22" s="734"/>
      <c r="CE22" s="734"/>
      <c r="CF22" s="734"/>
      <c r="CG22" s="734"/>
      <c r="CH22" s="734"/>
      <c r="CI22" s="734"/>
      <c r="CJ22" s="734"/>
      <c r="CK22" s="734"/>
      <c r="CL22" s="734"/>
      <c r="CM22" s="734"/>
      <c r="CN22" s="734"/>
      <c r="CO22" s="734"/>
      <c r="CP22" s="734"/>
      <c r="CQ22" s="734"/>
      <c r="CR22" s="734"/>
      <c r="CS22" s="734"/>
      <c r="CT22" s="734"/>
      <c r="CU22" s="734"/>
      <c r="CV22" s="734"/>
      <c r="CW22" s="734"/>
      <c r="CX22" s="734"/>
      <c r="CY22" s="734"/>
      <c r="CZ22" s="734"/>
      <c r="DA22" s="734"/>
      <c r="DB22" s="734"/>
      <c r="DC22" s="734"/>
      <c r="DD22" s="734"/>
      <c r="DE22" s="734"/>
      <c r="DF22" s="734"/>
      <c r="DG22" s="734"/>
      <c r="DH22" s="734"/>
      <c r="DI22" s="734"/>
      <c r="DJ22" s="734"/>
      <c r="DK22" s="734"/>
      <c r="DL22" s="734"/>
      <c r="DM22" s="734"/>
      <c r="DN22" s="734"/>
      <c r="DO22" s="734"/>
      <c r="DP22" s="734"/>
      <c r="DQ22" s="734"/>
      <c r="DR22" s="734"/>
      <c r="DS22" s="734"/>
      <c r="DT22" s="734"/>
      <c r="DU22" s="734"/>
      <c r="DV22" s="734"/>
      <c r="DW22" s="734"/>
      <c r="DX22" s="734"/>
      <c r="DY22" s="734"/>
      <c r="DZ22" s="734"/>
      <c r="EA22" s="734"/>
      <c r="EB22" s="734"/>
      <c r="EC22" s="734"/>
      <c r="ED22" s="734"/>
      <c r="EE22" s="734"/>
      <c r="EF22" s="734"/>
      <c r="EG22" s="734"/>
      <c r="EH22" s="734"/>
      <c r="EI22" s="734"/>
      <c r="EJ22" s="734"/>
      <c r="EK22" s="734"/>
      <c r="EL22" s="734"/>
      <c r="EM22" s="734"/>
      <c r="EN22" s="734"/>
      <c r="EO22" s="734"/>
      <c r="EP22" s="734"/>
      <c r="EQ22" s="734"/>
      <c r="ER22" s="734"/>
      <c r="ES22" s="734"/>
      <c r="ET22" s="734"/>
      <c r="EU22" s="734"/>
      <c r="EV22" s="734"/>
      <c r="EW22" s="734"/>
      <c r="EX22" s="734"/>
      <c r="EY22" s="734"/>
      <c r="EZ22" s="734"/>
      <c r="FA22" s="734"/>
      <c r="FB22" s="734"/>
      <c r="FC22" s="734"/>
      <c r="FD22" s="734"/>
      <c r="FE22" s="734"/>
      <c r="FF22" s="734"/>
      <c r="FG22" s="734"/>
      <c r="FH22" s="734"/>
      <c r="FI22" s="734"/>
      <c r="FJ22" s="734"/>
      <c r="FK22" s="734"/>
      <c r="FL22" s="734"/>
      <c r="FM22" s="734"/>
      <c r="FN22" s="734"/>
      <c r="FO22" s="734"/>
      <c r="FP22" s="734"/>
      <c r="FQ22" s="734"/>
      <c r="FR22" s="734"/>
      <c r="FS22" s="734"/>
      <c r="FT22" s="734"/>
      <c r="FU22" s="734"/>
      <c r="FV22" s="734"/>
      <c r="FW22" s="734"/>
      <c r="FX22" s="734"/>
      <c r="FY22" s="734"/>
      <c r="FZ22" s="734"/>
      <c r="GA22" s="734"/>
      <c r="GB22" s="734"/>
      <c r="GC22" s="734"/>
      <c r="GD22" s="734"/>
      <c r="GE22" s="734"/>
      <c r="GF22" s="734"/>
      <c r="GG22" s="734"/>
      <c r="GH22" s="734"/>
      <c r="GI22" s="734"/>
      <c r="GJ22" s="734"/>
      <c r="GK22" s="734"/>
      <c r="GL22" s="734"/>
      <c r="GM22" s="734"/>
      <c r="GN22" s="734"/>
      <c r="GO22" s="734"/>
      <c r="GP22" s="734"/>
      <c r="GQ22" s="734"/>
      <c r="GR22" s="734"/>
      <c r="GS22" s="734"/>
      <c r="GT22" s="734"/>
      <c r="GU22" s="734"/>
      <c r="GV22" s="734"/>
      <c r="GW22" s="734"/>
      <c r="GX22" s="734"/>
      <c r="GY22" s="734"/>
      <c r="GZ22" s="734"/>
    </row>
    <row r="23" spans="1:208" ht="165.75" x14ac:dyDescent="0.2">
      <c r="A23" s="734"/>
      <c r="B23" s="778" t="s">
        <v>701</v>
      </c>
      <c r="C23" s="778" t="s">
        <v>702</v>
      </c>
      <c r="D23" s="779" t="s">
        <v>703</v>
      </c>
      <c r="E23" s="780" t="s">
        <v>729</v>
      </c>
      <c r="F23" s="757">
        <v>2020730010063</v>
      </c>
      <c r="G23" s="757"/>
      <c r="H23" s="746" t="s">
        <v>730</v>
      </c>
      <c r="I23" s="746"/>
      <c r="J23" s="782" t="s">
        <v>733</v>
      </c>
      <c r="K23" s="781"/>
      <c r="L23" s="759">
        <v>274708</v>
      </c>
      <c r="M23" s="746"/>
      <c r="N23" s="801">
        <v>224708</v>
      </c>
      <c r="O23" s="791">
        <v>50000</v>
      </c>
      <c r="P23" s="746"/>
      <c r="Q23" s="746"/>
      <c r="R23" s="746"/>
      <c r="S23" s="746"/>
      <c r="T23" s="746"/>
      <c r="U23" s="746"/>
      <c r="V23" s="746"/>
      <c r="W23" s="746"/>
      <c r="X23" s="792"/>
      <c r="Y23" s="795">
        <v>274708</v>
      </c>
      <c r="Z23" s="801">
        <v>224708</v>
      </c>
      <c r="AA23" s="803">
        <v>50000</v>
      </c>
      <c r="AB23" s="803"/>
      <c r="AC23" s="746"/>
      <c r="AD23" s="746" t="s">
        <v>707</v>
      </c>
      <c r="AE23" s="746" t="s">
        <v>726</v>
      </c>
      <c r="AF23" s="761" t="s">
        <v>727</v>
      </c>
      <c r="AG23" s="751"/>
      <c r="AH23" s="734"/>
      <c r="AI23" s="734"/>
      <c r="AJ23" s="734"/>
      <c r="AK23" s="734"/>
      <c r="AL23" s="734"/>
      <c r="AM23" s="734"/>
      <c r="AN23" s="734"/>
      <c r="AO23" s="734"/>
      <c r="AP23" s="734"/>
      <c r="AQ23" s="734"/>
      <c r="AR23" s="734"/>
      <c r="AS23" s="734"/>
      <c r="AT23" s="734"/>
      <c r="AU23" s="734"/>
      <c r="AV23" s="734"/>
      <c r="AW23" s="734"/>
      <c r="AX23" s="734"/>
      <c r="AY23" s="734"/>
      <c r="AZ23" s="734"/>
      <c r="BA23" s="734"/>
      <c r="BB23" s="734"/>
      <c r="BC23" s="734"/>
      <c r="BD23" s="734"/>
      <c r="BE23" s="734"/>
      <c r="BF23" s="734"/>
      <c r="BG23" s="734"/>
      <c r="BH23" s="734"/>
      <c r="BI23" s="734"/>
      <c r="BJ23" s="734"/>
      <c r="BK23" s="734"/>
      <c r="BL23" s="734"/>
      <c r="BM23" s="734"/>
      <c r="BN23" s="734"/>
      <c r="BO23" s="734"/>
      <c r="BP23" s="734"/>
      <c r="BQ23" s="734"/>
      <c r="BR23" s="734"/>
      <c r="BS23" s="734"/>
      <c r="BT23" s="734"/>
      <c r="BU23" s="734"/>
      <c r="BV23" s="734"/>
      <c r="BW23" s="734"/>
      <c r="BX23" s="734"/>
      <c r="BY23" s="734"/>
      <c r="BZ23" s="734"/>
      <c r="CA23" s="734"/>
      <c r="CB23" s="734"/>
      <c r="CC23" s="734"/>
      <c r="CD23" s="734"/>
      <c r="CE23" s="734"/>
      <c r="CF23" s="734"/>
      <c r="CG23" s="734"/>
      <c r="CH23" s="734"/>
      <c r="CI23" s="734"/>
      <c r="CJ23" s="734"/>
      <c r="CK23" s="734"/>
      <c r="CL23" s="734"/>
      <c r="CM23" s="734"/>
      <c r="CN23" s="734"/>
      <c r="CO23" s="734"/>
      <c r="CP23" s="734"/>
      <c r="CQ23" s="734"/>
      <c r="CR23" s="734"/>
      <c r="CS23" s="734"/>
      <c r="CT23" s="734"/>
      <c r="CU23" s="734"/>
      <c r="CV23" s="734"/>
      <c r="CW23" s="734"/>
      <c r="CX23" s="734"/>
      <c r="CY23" s="734"/>
      <c r="CZ23" s="734"/>
      <c r="DA23" s="734"/>
      <c r="DB23" s="734"/>
      <c r="DC23" s="734"/>
      <c r="DD23" s="734"/>
      <c r="DE23" s="734"/>
      <c r="DF23" s="734"/>
      <c r="DG23" s="734"/>
      <c r="DH23" s="734"/>
      <c r="DI23" s="734"/>
      <c r="DJ23" s="734"/>
      <c r="DK23" s="734"/>
      <c r="DL23" s="734"/>
      <c r="DM23" s="734"/>
      <c r="DN23" s="734"/>
      <c r="DO23" s="734"/>
      <c r="DP23" s="734"/>
      <c r="DQ23" s="734"/>
      <c r="DR23" s="734"/>
      <c r="DS23" s="734"/>
      <c r="DT23" s="734"/>
      <c r="DU23" s="734"/>
      <c r="DV23" s="734"/>
      <c r="DW23" s="734"/>
      <c r="DX23" s="734"/>
      <c r="DY23" s="734"/>
      <c r="DZ23" s="734"/>
      <c r="EA23" s="734"/>
      <c r="EB23" s="734"/>
      <c r="EC23" s="734"/>
      <c r="ED23" s="734"/>
      <c r="EE23" s="734"/>
      <c r="EF23" s="734"/>
      <c r="EG23" s="734"/>
      <c r="EH23" s="734"/>
      <c r="EI23" s="734"/>
      <c r="EJ23" s="734"/>
      <c r="EK23" s="734"/>
      <c r="EL23" s="734"/>
      <c r="EM23" s="734"/>
      <c r="EN23" s="734"/>
      <c r="EO23" s="734"/>
      <c r="EP23" s="734"/>
      <c r="EQ23" s="734"/>
      <c r="ER23" s="734"/>
      <c r="ES23" s="734"/>
      <c r="ET23" s="734"/>
      <c r="EU23" s="734"/>
      <c r="EV23" s="734"/>
      <c r="EW23" s="734"/>
      <c r="EX23" s="734"/>
      <c r="EY23" s="734"/>
      <c r="EZ23" s="734"/>
      <c r="FA23" s="734"/>
      <c r="FB23" s="734"/>
      <c r="FC23" s="734"/>
      <c r="FD23" s="734"/>
      <c r="FE23" s="734"/>
      <c r="FF23" s="734"/>
      <c r="FG23" s="734"/>
      <c r="FH23" s="734"/>
      <c r="FI23" s="734"/>
      <c r="FJ23" s="734"/>
      <c r="FK23" s="734"/>
      <c r="FL23" s="734"/>
      <c r="FM23" s="734"/>
      <c r="FN23" s="734"/>
      <c r="FO23" s="734"/>
      <c r="FP23" s="734"/>
      <c r="FQ23" s="734"/>
      <c r="FR23" s="734"/>
      <c r="FS23" s="734"/>
      <c r="FT23" s="734"/>
      <c r="FU23" s="734"/>
      <c r="FV23" s="734"/>
      <c r="FW23" s="734"/>
      <c r="FX23" s="734"/>
      <c r="FY23" s="734"/>
      <c r="FZ23" s="734"/>
      <c r="GA23" s="734"/>
      <c r="GB23" s="734"/>
      <c r="GC23" s="734"/>
      <c r="GD23" s="734"/>
      <c r="GE23" s="734"/>
      <c r="GF23" s="734"/>
      <c r="GG23" s="734"/>
      <c r="GH23" s="734"/>
      <c r="GI23" s="734"/>
      <c r="GJ23" s="734"/>
      <c r="GK23" s="734"/>
      <c r="GL23" s="734"/>
      <c r="GM23" s="734"/>
      <c r="GN23" s="734"/>
      <c r="GO23" s="734"/>
      <c r="GP23" s="734"/>
      <c r="GQ23" s="734"/>
      <c r="GR23" s="734"/>
      <c r="GS23" s="734"/>
      <c r="GT23" s="734"/>
      <c r="GU23" s="734"/>
      <c r="GV23" s="734"/>
      <c r="GW23" s="734"/>
      <c r="GX23" s="734"/>
      <c r="GY23" s="734"/>
      <c r="GZ23" s="734"/>
    </row>
    <row r="24" spans="1:208" ht="165.75" x14ac:dyDescent="0.2">
      <c r="A24" s="734"/>
      <c r="B24" s="778" t="s">
        <v>701</v>
      </c>
      <c r="C24" s="778" t="s">
        <v>702</v>
      </c>
      <c r="D24" s="779" t="s">
        <v>703</v>
      </c>
      <c r="E24" s="780" t="s">
        <v>729</v>
      </c>
      <c r="F24" s="757">
        <v>2020730010063</v>
      </c>
      <c r="G24" s="757"/>
      <c r="H24" s="746" t="s">
        <v>730</v>
      </c>
      <c r="I24" s="746"/>
      <c r="J24" s="782" t="s">
        <v>734</v>
      </c>
      <c r="K24" s="784">
        <v>2</v>
      </c>
      <c r="L24" s="759">
        <v>21166</v>
      </c>
      <c r="M24" s="746"/>
      <c r="N24" s="791">
        <v>21166</v>
      </c>
      <c r="O24" s="791"/>
      <c r="P24" s="746"/>
      <c r="Q24" s="746"/>
      <c r="R24" s="746"/>
      <c r="S24" s="746"/>
      <c r="T24" s="746"/>
      <c r="U24" s="746"/>
      <c r="V24" s="746"/>
      <c r="W24" s="746"/>
      <c r="X24" s="792"/>
      <c r="Y24" s="795">
        <v>21166</v>
      </c>
      <c r="Z24" s="803">
        <v>21166</v>
      </c>
      <c r="AA24" s="791"/>
      <c r="AB24" s="803"/>
      <c r="AC24" s="746"/>
      <c r="AD24" s="746" t="s">
        <v>707</v>
      </c>
      <c r="AE24" s="746" t="s">
        <v>726</v>
      </c>
      <c r="AF24" s="761" t="s">
        <v>727</v>
      </c>
      <c r="AG24" s="751"/>
      <c r="AH24" s="734"/>
      <c r="AI24" s="734"/>
      <c r="AJ24" s="734"/>
      <c r="AK24" s="734"/>
      <c r="AL24" s="734"/>
      <c r="AM24" s="734"/>
      <c r="AN24" s="734"/>
      <c r="AO24" s="734"/>
      <c r="AP24" s="734"/>
      <c r="AQ24" s="734"/>
      <c r="AR24" s="734"/>
      <c r="AS24" s="734"/>
      <c r="AT24" s="734"/>
      <c r="AU24" s="734"/>
      <c r="AV24" s="734"/>
      <c r="AW24" s="734"/>
      <c r="AX24" s="734"/>
      <c r="AY24" s="734"/>
      <c r="AZ24" s="734"/>
      <c r="BA24" s="734"/>
      <c r="BB24" s="734"/>
      <c r="BC24" s="734"/>
      <c r="BD24" s="734"/>
      <c r="BE24" s="734"/>
      <c r="BF24" s="734"/>
      <c r="BG24" s="734"/>
      <c r="BH24" s="734"/>
      <c r="BI24" s="734"/>
      <c r="BJ24" s="734"/>
      <c r="BK24" s="734"/>
      <c r="BL24" s="734"/>
      <c r="BM24" s="734"/>
      <c r="BN24" s="734"/>
      <c r="BO24" s="734"/>
      <c r="BP24" s="734"/>
      <c r="BQ24" s="734"/>
      <c r="BR24" s="734"/>
      <c r="BS24" s="734"/>
      <c r="BT24" s="734"/>
      <c r="BU24" s="734"/>
      <c r="BV24" s="734"/>
      <c r="BW24" s="734"/>
      <c r="BX24" s="734"/>
      <c r="BY24" s="734"/>
      <c r="BZ24" s="734"/>
      <c r="CA24" s="734"/>
      <c r="CB24" s="734"/>
      <c r="CC24" s="734"/>
      <c r="CD24" s="734"/>
      <c r="CE24" s="734"/>
      <c r="CF24" s="734"/>
      <c r="CG24" s="734"/>
      <c r="CH24" s="734"/>
      <c r="CI24" s="734"/>
      <c r="CJ24" s="734"/>
      <c r="CK24" s="734"/>
      <c r="CL24" s="734"/>
      <c r="CM24" s="734"/>
      <c r="CN24" s="734"/>
      <c r="CO24" s="734"/>
      <c r="CP24" s="734"/>
      <c r="CQ24" s="734"/>
      <c r="CR24" s="734"/>
      <c r="CS24" s="734"/>
      <c r="CT24" s="734"/>
      <c r="CU24" s="734"/>
      <c r="CV24" s="734"/>
      <c r="CW24" s="734"/>
      <c r="CX24" s="734"/>
      <c r="CY24" s="734"/>
      <c r="CZ24" s="734"/>
      <c r="DA24" s="734"/>
      <c r="DB24" s="734"/>
      <c r="DC24" s="734"/>
      <c r="DD24" s="734"/>
      <c r="DE24" s="734"/>
      <c r="DF24" s="734"/>
      <c r="DG24" s="734"/>
      <c r="DH24" s="734"/>
      <c r="DI24" s="734"/>
      <c r="DJ24" s="734"/>
      <c r="DK24" s="734"/>
      <c r="DL24" s="734"/>
      <c r="DM24" s="734"/>
      <c r="DN24" s="734"/>
      <c r="DO24" s="734"/>
      <c r="DP24" s="734"/>
      <c r="DQ24" s="734"/>
      <c r="DR24" s="734"/>
      <c r="DS24" s="734"/>
      <c r="DT24" s="734"/>
      <c r="DU24" s="734"/>
      <c r="DV24" s="734"/>
      <c r="DW24" s="734"/>
      <c r="DX24" s="734"/>
      <c r="DY24" s="734"/>
      <c r="DZ24" s="734"/>
      <c r="EA24" s="734"/>
      <c r="EB24" s="734"/>
      <c r="EC24" s="734"/>
      <c r="ED24" s="734"/>
      <c r="EE24" s="734"/>
      <c r="EF24" s="734"/>
      <c r="EG24" s="734"/>
      <c r="EH24" s="734"/>
      <c r="EI24" s="734"/>
      <c r="EJ24" s="734"/>
      <c r="EK24" s="734"/>
      <c r="EL24" s="734"/>
      <c r="EM24" s="734"/>
      <c r="EN24" s="734"/>
      <c r="EO24" s="734"/>
      <c r="EP24" s="734"/>
      <c r="EQ24" s="734"/>
      <c r="ER24" s="734"/>
      <c r="ES24" s="734"/>
      <c r="ET24" s="734"/>
      <c r="EU24" s="734"/>
      <c r="EV24" s="734"/>
      <c r="EW24" s="734"/>
      <c r="EX24" s="734"/>
      <c r="EY24" s="734"/>
      <c r="EZ24" s="734"/>
      <c r="FA24" s="734"/>
      <c r="FB24" s="734"/>
      <c r="FC24" s="734"/>
      <c r="FD24" s="734"/>
      <c r="FE24" s="734"/>
      <c r="FF24" s="734"/>
      <c r="FG24" s="734"/>
      <c r="FH24" s="734"/>
      <c r="FI24" s="734"/>
      <c r="FJ24" s="734"/>
      <c r="FK24" s="734"/>
      <c r="FL24" s="734"/>
      <c r="FM24" s="734"/>
      <c r="FN24" s="734"/>
      <c r="FO24" s="734"/>
      <c r="FP24" s="734"/>
      <c r="FQ24" s="734"/>
      <c r="FR24" s="734"/>
      <c r="FS24" s="734"/>
      <c r="FT24" s="734"/>
      <c r="FU24" s="734"/>
      <c r="FV24" s="734"/>
      <c r="FW24" s="734"/>
      <c r="FX24" s="734"/>
      <c r="FY24" s="734"/>
      <c r="FZ24" s="734"/>
      <c r="GA24" s="734"/>
      <c r="GB24" s="734"/>
      <c r="GC24" s="734"/>
      <c r="GD24" s="734"/>
      <c r="GE24" s="734"/>
      <c r="GF24" s="734"/>
      <c r="GG24" s="734"/>
      <c r="GH24" s="734"/>
      <c r="GI24" s="734"/>
      <c r="GJ24" s="734"/>
      <c r="GK24" s="734"/>
      <c r="GL24" s="734"/>
      <c r="GM24" s="734"/>
      <c r="GN24" s="734"/>
      <c r="GO24" s="734"/>
      <c r="GP24" s="734"/>
      <c r="GQ24" s="734"/>
      <c r="GR24" s="734"/>
      <c r="GS24" s="734"/>
      <c r="GT24" s="734"/>
      <c r="GU24" s="734"/>
      <c r="GV24" s="734"/>
      <c r="GW24" s="734"/>
      <c r="GX24" s="734"/>
      <c r="GY24" s="734"/>
      <c r="GZ24" s="734"/>
    </row>
    <row r="25" spans="1:208" ht="216.75" x14ac:dyDescent="0.2">
      <c r="A25" s="734"/>
      <c r="B25" s="778" t="s">
        <v>701</v>
      </c>
      <c r="C25" s="778" t="s">
        <v>702</v>
      </c>
      <c r="D25" s="779" t="s">
        <v>703</v>
      </c>
      <c r="E25" s="780" t="s">
        <v>729</v>
      </c>
      <c r="F25" s="757">
        <v>2020730010063</v>
      </c>
      <c r="G25" s="757"/>
      <c r="H25" s="746" t="s">
        <v>730</v>
      </c>
      <c r="I25" s="746"/>
      <c r="J25" s="782" t="s">
        <v>735</v>
      </c>
      <c r="K25" s="784">
        <v>59</v>
      </c>
      <c r="L25" s="759">
        <v>15000</v>
      </c>
      <c r="M25" s="760"/>
      <c r="N25" s="791">
        <v>15000</v>
      </c>
      <c r="O25" s="791"/>
      <c r="P25" s="746"/>
      <c r="Q25" s="746"/>
      <c r="R25" s="746"/>
      <c r="S25" s="746"/>
      <c r="T25" s="746"/>
      <c r="U25" s="746"/>
      <c r="V25" s="746"/>
      <c r="W25" s="746"/>
      <c r="X25" s="792"/>
      <c r="Y25" s="795">
        <v>15000</v>
      </c>
      <c r="Z25" s="803">
        <v>15000</v>
      </c>
      <c r="AA25" s="791"/>
      <c r="AB25" s="803"/>
      <c r="AC25" s="746"/>
      <c r="AD25" s="746" t="s">
        <v>707</v>
      </c>
      <c r="AE25" s="746" t="s">
        <v>726</v>
      </c>
      <c r="AF25" s="761" t="s">
        <v>727</v>
      </c>
      <c r="AG25" s="751"/>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734"/>
      <c r="BK25" s="734"/>
      <c r="BL25" s="734"/>
      <c r="BM25" s="734"/>
      <c r="BN25" s="734"/>
      <c r="BO25" s="734"/>
      <c r="BP25" s="734"/>
      <c r="BQ25" s="734"/>
      <c r="BR25" s="734"/>
      <c r="BS25" s="734"/>
      <c r="BT25" s="734"/>
      <c r="BU25" s="734"/>
      <c r="BV25" s="734"/>
      <c r="BW25" s="734"/>
      <c r="BX25" s="734"/>
      <c r="BY25" s="734"/>
      <c r="BZ25" s="734"/>
      <c r="CA25" s="734"/>
      <c r="CB25" s="734"/>
      <c r="CC25" s="734"/>
      <c r="CD25" s="734"/>
      <c r="CE25" s="734"/>
      <c r="CF25" s="734"/>
      <c r="CG25" s="734"/>
      <c r="CH25" s="734"/>
      <c r="CI25" s="734"/>
      <c r="CJ25" s="734"/>
      <c r="CK25" s="734"/>
      <c r="CL25" s="734"/>
      <c r="CM25" s="734"/>
      <c r="CN25" s="734"/>
      <c r="CO25" s="734"/>
      <c r="CP25" s="734"/>
      <c r="CQ25" s="734"/>
      <c r="CR25" s="734"/>
      <c r="CS25" s="734"/>
      <c r="CT25" s="734"/>
      <c r="CU25" s="734"/>
      <c r="CV25" s="734"/>
      <c r="CW25" s="734"/>
      <c r="CX25" s="734"/>
      <c r="CY25" s="734"/>
      <c r="CZ25" s="734"/>
      <c r="DA25" s="734"/>
      <c r="DB25" s="734"/>
      <c r="DC25" s="734"/>
      <c r="DD25" s="734"/>
      <c r="DE25" s="734"/>
      <c r="DF25" s="734"/>
      <c r="DG25" s="734"/>
      <c r="DH25" s="734"/>
      <c r="DI25" s="734"/>
      <c r="DJ25" s="734"/>
      <c r="DK25" s="734"/>
      <c r="DL25" s="734"/>
      <c r="DM25" s="734"/>
      <c r="DN25" s="734"/>
      <c r="DO25" s="734"/>
      <c r="DP25" s="734"/>
      <c r="DQ25" s="734"/>
      <c r="DR25" s="734"/>
      <c r="DS25" s="734"/>
      <c r="DT25" s="734"/>
      <c r="DU25" s="734"/>
      <c r="DV25" s="734"/>
      <c r="DW25" s="734"/>
      <c r="DX25" s="734"/>
      <c r="DY25" s="734"/>
      <c r="DZ25" s="734"/>
      <c r="EA25" s="734"/>
      <c r="EB25" s="734"/>
      <c r="EC25" s="734"/>
      <c r="ED25" s="734"/>
      <c r="EE25" s="734"/>
      <c r="EF25" s="734"/>
      <c r="EG25" s="734"/>
      <c r="EH25" s="734"/>
      <c r="EI25" s="734"/>
      <c r="EJ25" s="734"/>
      <c r="EK25" s="734"/>
      <c r="EL25" s="734"/>
      <c r="EM25" s="734"/>
      <c r="EN25" s="734"/>
      <c r="EO25" s="734"/>
      <c r="EP25" s="734"/>
      <c r="EQ25" s="734"/>
      <c r="ER25" s="734"/>
      <c r="ES25" s="734"/>
      <c r="ET25" s="734"/>
      <c r="EU25" s="734"/>
      <c r="EV25" s="734"/>
      <c r="EW25" s="734"/>
      <c r="EX25" s="734"/>
      <c r="EY25" s="734"/>
      <c r="EZ25" s="734"/>
      <c r="FA25" s="734"/>
      <c r="FB25" s="734"/>
      <c r="FC25" s="734"/>
      <c r="FD25" s="734"/>
      <c r="FE25" s="734"/>
      <c r="FF25" s="734"/>
      <c r="FG25" s="734"/>
      <c r="FH25" s="734"/>
      <c r="FI25" s="734"/>
      <c r="FJ25" s="734"/>
      <c r="FK25" s="734"/>
      <c r="FL25" s="734"/>
      <c r="FM25" s="734"/>
      <c r="FN25" s="734"/>
      <c r="FO25" s="734"/>
      <c r="FP25" s="734"/>
      <c r="FQ25" s="734"/>
      <c r="FR25" s="734"/>
      <c r="FS25" s="734"/>
      <c r="FT25" s="734"/>
      <c r="FU25" s="734"/>
      <c r="FV25" s="734"/>
      <c r="FW25" s="734"/>
      <c r="FX25" s="734"/>
      <c r="FY25" s="734"/>
      <c r="FZ25" s="734"/>
      <c r="GA25" s="734"/>
      <c r="GB25" s="734"/>
      <c r="GC25" s="734"/>
      <c r="GD25" s="734"/>
      <c r="GE25" s="734"/>
      <c r="GF25" s="734"/>
      <c r="GG25" s="734"/>
      <c r="GH25" s="734"/>
      <c r="GI25" s="734"/>
      <c r="GJ25" s="734"/>
      <c r="GK25" s="734"/>
      <c r="GL25" s="734"/>
      <c r="GM25" s="734"/>
      <c r="GN25" s="734"/>
      <c r="GO25" s="734"/>
      <c r="GP25" s="734"/>
      <c r="GQ25" s="734"/>
      <c r="GR25" s="734"/>
      <c r="GS25" s="734"/>
      <c r="GT25" s="734"/>
      <c r="GU25" s="734"/>
      <c r="GV25" s="734"/>
      <c r="GW25" s="734"/>
      <c r="GX25" s="734"/>
      <c r="GY25" s="734"/>
      <c r="GZ25" s="734"/>
    </row>
    <row r="26" spans="1:208" ht="165.75" x14ac:dyDescent="0.2">
      <c r="A26" s="734"/>
      <c r="B26" s="778" t="s">
        <v>701</v>
      </c>
      <c r="C26" s="778" t="s">
        <v>702</v>
      </c>
      <c r="D26" s="779" t="s">
        <v>703</v>
      </c>
      <c r="E26" s="780" t="s">
        <v>729</v>
      </c>
      <c r="F26" s="757">
        <v>2020730010063</v>
      </c>
      <c r="G26" s="757"/>
      <c r="H26" s="746" t="s">
        <v>730</v>
      </c>
      <c r="I26" s="746"/>
      <c r="J26" s="782" t="s">
        <v>736</v>
      </c>
      <c r="K26" s="784"/>
      <c r="L26" s="759">
        <v>290490</v>
      </c>
      <c r="M26" s="760"/>
      <c r="N26" s="801">
        <v>290490</v>
      </c>
      <c r="O26" s="791"/>
      <c r="P26" s="746"/>
      <c r="Q26" s="746"/>
      <c r="R26" s="746"/>
      <c r="S26" s="746"/>
      <c r="T26" s="746"/>
      <c r="U26" s="746"/>
      <c r="V26" s="746"/>
      <c r="W26" s="746"/>
      <c r="X26" s="792"/>
      <c r="Y26" s="795">
        <v>290490</v>
      </c>
      <c r="Z26" s="801">
        <v>290490</v>
      </c>
      <c r="AA26" s="791"/>
      <c r="AB26" s="803"/>
      <c r="AC26" s="746"/>
      <c r="AD26" s="746" t="s">
        <v>707</v>
      </c>
      <c r="AE26" s="746" t="s">
        <v>726</v>
      </c>
      <c r="AF26" s="761" t="s">
        <v>727</v>
      </c>
      <c r="AG26" s="751"/>
      <c r="AH26" s="734"/>
      <c r="AI26" s="734"/>
      <c r="AJ26" s="734"/>
      <c r="AK26" s="734"/>
      <c r="AL26" s="734"/>
      <c r="AM26" s="734"/>
      <c r="AN26" s="734"/>
      <c r="AO26" s="734"/>
      <c r="AP26" s="734"/>
      <c r="AQ26" s="734"/>
      <c r="AR26" s="734"/>
      <c r="AS26" s="734"/>
      <c r="AT26" s="734"/>
      <c r="AU26" s="734"/>
      <c r="AV26" s="734"/>
      <c r="AW26" s="734"/>
      <c r="AX26" s="734"/>
      <c r="AY26" s="734"/>
      <c r="AZ26" s="734"/>
      <c r="BA26" s="734"/>
      <c r="BB26" s="734"/>
      <c r="BC26" s="734"/>
      <c r="BD26" s="734"/>
      <c r="BE26" s="734"/>
      <c r="BF26" s="734"/>
      <c r="BG26" s="734"/>
      <c r="BH26" s="734"/>
      <c r="BI26" s="734"/>
      <c r="BJ26" s="734"/>
      <c r="BK26" s="734"/>
      <c r="BL26" s="734"/>
      <c r="BM26" s="734"/>
      <c r="BN26" s="734"/>
      <c r="BO26" s="734"/>
      <c r="BP26" s="734"/>
      <c r="BQ26" s="734"/>
      <c r="BR26" s="734"/>
      <c r="BS26" s="734"/>
      <c r="BT26" s="734"/>
      <c r="BU26" s="734"/>
      <c r="BV26" s="734"/>
      <c r="BW26" s="734"/>
      <c r="BX26" s="734"/>
      <c r="BY26" s="734"/>
      <c r="BZ26" s="734"/>
      <c r="CA26" s="734"/>
      <c r="CB26" s="734"/>
      <c r="CC26" s="734"/>
      <c r="CD26" s="734"/>
      <c r="CE26" s="734"/>
      <c r="CF26" s="734"/>
      <c r="CG26" s="734"/>
      <c r="CH26" s="734"/>
      <c r="CI26" s="734"/>
      <c r="CJ26" s="734"/>
      <c r="CK26" s="734"/>
      <c r="CL26" s="734"/>
      <c r="CM26" s="734"/>
      <c r="CN26" s="734"/>
      <c r="CO26" s="734"/>
      <c r="CP26" s="734"/>
      <c r="CQ26" s="734"/>
      <c r="CR26" s="734"/>
      <c r="CS26" s="734"/>
      <c r="CT26" s="734"/>
      <c r="CU26" s="734"/>
      <c r="CV26" s="734"/>
      <c r="CW26" s="734"/>
      <c r="CX26" s="734"/>
      <c r="CY26" s="734"/>
      <c r="CZ26" s="734"/>
      <c r="DA26" s="734"/>
      <c r="DB26" s="734"/>
      <c r="DC26" s="734"/>
      <c r="DD26" s="734"/>
      <c r="DE26" s="734"/>
      <c r="DF26" s="734"/>
      <c r="DG26" s="734"/>
      <c r="DH26" s="734"/>
      <c r="DI26" s="734"/>
      <c r="DJ26" s="734"/>
      <c r="DK26" s="734"/>
      <c r="DL26" s="734"/>
      <c r="DM26" s="734"/>
      <c r="DN26" s="734"/>
      <c r="DO26" s="734"/>
      <c r="DP26" s="734"/>
      <c r="DQ26" s="734"/>
      <c r="DR26" s="734"/>
      <c r="DS26" s="734"/>
      <c r="DT26" s="734"/>
      <c r="DU26" s="734"/>
      <c r="DV26" s="734"/>
      <c r="DW26" s="734"/>
      <c r="DX26" s="734"/>
      <c r="DY26" s="734"/>
      <c r="DZ26" s="734"/>
      <c r="EA26" s="734"/>
      <c r="EB26" s="734"/>
      <c r="EC26" s="734"/>
      <c r="ED26" s="734"/>
      <c r="EE26" s="734"/>
      <c r="EF26" s="734"/>
      <c r="EG26" s="734"/>
      <c r="EH26" s="734"/>
      <c r="EI26" s="734"/>
      <c r="EJ26" s="734"/>
      <c r="EK26" s="734"/>
      <c r="EL26" s="734"/>
      <c r="EM26" s="734"/>
      <c r="EN26" s="734"/>
      <c r="EO26" s="734"/>
      <c r="EP26" s="734"/>
      <c r="EQ26" s="734"/>
      <c r="ER26" s="734"/>
      <c r="ES26" s="734"/>
      <c r="ET26" s="734"/>
      <c r="EU26" s="734"/>
      <c r="EV26" s="734"/>
      <c r="EW26" s="734"/>
      <c r="EX26" s="734"/>
      <c r="EY26" s="734"/>
      <c r="EZ26" s="734"/>
      <c r="FA26" s="734"/>
      <c r="FB26" s="734"/>
      <c r="FC26" s="734"/>
      <c r="FD26" s="734"/>
      <c r="FE26" s="734"/>
      <c r="FF26" s="734"/>
      <c r="FG26" s="734"/>
      <c r="FH26" s="734"/>
      <c r="FI26" s="734"/>
      <c r="FJ26" s="734"/>
      <c r="FK26" s="734"/>
      <c r="FL26" s="734"/>
      <c r="FM26" s="734"/>
      <c r="FN26" s="734"/>
      <c r="FO26" s="734"/>
      <c r="FP26" s="734"/>
      <c r="FQ26" s="734"/>
      <c r="FR26" s="734"/>
      <c r="FS26" s="734"/>
      <c r="FT26" s="734"/>
      <c r="FU26" s="734"/>
      <c r="FV26" s="734"/>
      <c r="FW26" s="734"/>
      <c r="FX26" s="734"/>
      <c r="FY26" s="734"/>
      <c r="FZ26" s="734"/>
      <c r="GA26" s="734"/>
      <c r="GB26" s="734"/>
      <c r="GC26" s="734"/>
      <c r="GD26" s="734"/>
      <c r="GE26" s="734"/>
      <c r="GF26" s="734"/>
      <c r="GG26" s="734"/>
      <c r="GH26" s="734"/>
      <c r="GI26" s="734"/>
      <c r="GJ26" s="734"/>
      <c r="GK26" s="734"/>
      <c r="GL26" s="734"/>
      <c r="GM26" s="734"/>
      <c r="GN26" s="734"/>
      <c r="GO26" s="734"/>
      <c r="GP26" s="734"/>
      <c r="GQ26" s="734"/>
      <c r="GR26" s="734"/>
      <c r="GS26" s="734"/>
      <c r="GT26" s="734"/>
      <c r="GU26" s="734"/>
      <c r="GV26" s="734"/>
      <c r="GW26" s="734"/>
      <c r="GX26" s="734"/>
      <c r="GY26" s="734"/>
      <c r="GZ26" s="734"/>
    </row>
    <row r="27" spans="1:208" ht="165.75" x14ac:dyDescent="0.2">
      <c r="A27" s="734"/>
      <c r="B27" s="778" t="s">
        <v>701</v>
      </c>
      <c r="C27" s="778" t="s">
        <v>702</v>
      </c>
      <c r="D27" s="779" t="s">
        <v>703</v>
      </c>
      <c r="E27" s="780" t="s">
        <v>729</v>
      </c>
      <c r="F27" s="757">
        <v>2020730010063</v>
      </c>
      <c r="G27" s="757"/>
      <c r="H27" s="746" t="s">
        <v>730</v>
      </c>
      <c r="I27" s="746"/>
      <c r="J27" s="782" t="s">
        <v>737</v>
      </c>
      <c r="K27" s="784">
        <v>59</v>
      </c>
      <c r="L27" s="759">
        <v>34360</v>
      </c>
      <c r="M27" s="746"/>
      <c r="N27" s="791">
        <v>34360</v>
      </c>
      <c r="O27" s="791"/>
      <c r="P27" s="746"/>
      <c r="Q27" s="746"/>
      <c r="R27" s="746"/>
      <c r="S27" s="746"/>
      <c r="T27" s="746"/>
      <c r="U27" s="746"/>
      <c r="V27" s="746"/>
      <c r="W27" s="746"/>
      <c r="X27" s="792"/>
      <c r="Y27" s="795">
        <v>34360</v>
      </c>
      <c r="Z27" s="803">
        <v>34360</v>
      </c>
      <c r="AA27" s="791"/>
      <c r="AB27" s="803"/>
      <c r="AC27" s="746"/>
      <c r="AD27" s="746" t="s">
        <v>707</v>
      </c>
      <c r="AE27" s="746" t="s">
        <v>726</v>
      </c>
      <c r="AF27" s="761" t="s">
        <v>727</v>
      </c>
      <c r="AG27" s="751"/>
      <c r="AH27" s="734"/>
      <c r="AI27" s="734"/>
      <c r="AJ27" s="734"/>
      <c r="AK27" s="734"/>
      <c r="AL27" s="734"/>
      <c r="AM27" s="734"/>
      <c r="AN27" s="734"/>
      <c r="AO27" s="734"/>
      <c r="AP27" s="734"/>
      <c r="AQ27" s="734"/>
      <c r="AR27" s="734"/>
      <c r="AS27" s="734"/>
      <c r="AT27" s="734"/>
      <c r="AU27" s="734"/>
      <c r="AV27" s="734"/>
      <c r="AW27" s="734"/>
      <c r="AX27" s="734"/>
      <c r="AY27" s="734"/>
      <c r="AZ27" s="734"/>
      <c r="BA27" s="734"/>
      <c r="BB27" s="734"/>
      <c r="BC27" s="734"/>
      <c r="BD27" s="734"/>
      <c r="BE27" s="734"/>
      <c r="BF27" s="734"/>
      <c r="BG27" s="734"/>
      <c r="BH27" s="734"/>
      <c r="BI27" s="734"/>
      <c r="BJ27" s="734"/>
      <c r="BK27" s="734"/>
      <c r="BL27" s="734"/>
      <c r="BM27" s="734"/>
      <c r="BN27" s="734"/>
      <c r="BO27" s="734"/>
      <c r="BP27" s="734"/>
      <c r="BQ27" s="734"/>
      <c r="BR27" s="734"/>
      <c r="BS27" s="734"/>
      <c r="BT27" s="734"/>
      <c r="BU27" s="734"/>
      <c r="BV27" s="734"/>
      <c r="BW27" s="734"/>
      <c r="BX27" s="734"/>
      <c r="BY27" s="734"/>
      <c r="BZ27" s="734"/>
      <c r="CA27" s="734"/>
      <c r="CB27" s="734"/>
      <c r="CC27" s="734"/>
      <c r="CD27" s="734"/>
      <c r="CE27" s="734"/>
      <c r="CF27" s="734"/>
      <c r="CG27" s="734"/>
      <c r="CH27" s="734"/>
      <c r="CI27" s="734"/>
      <c r="CJ27" s="734"/>
      <c r="CK27" s="734"/>
      <c r="CL27" s="734"/>
      <c r="CM27" s="734"/>
      <c r="CN27" s="734"/>
      <c r="CO27" s="734"/>
      <c r="CP27" s="734"/>
      <c r="CQ27" s="734"/>
      <c r="CR27" s="734"/>
      <c r="CS27" s="734"/>
      <c r="CT27" s="734"/>
      <c r="CU27" s="734"/>
      <c r="CV27" s="734"/>
      <c r="CW27" s="734"/>
      <c r="CX27" s="734"/>
      <c r="CY27" s="734"/>
      <c r="CZ27" s="734"/>
      <c r="DA27" s="734"/>
      <c r="DB27" s="734"/>
      <c r="DC27" s="734"/>
      <c r="DD27" s="734"/>
      <c r="DE27" s="734"/>
      <c r="DF27" s="734"/>
      <c r="DG27" s="734"/>
      <c r="DH27" s="734"/>
      <c r="DI27" s="734"/>
      <c r="DJ27" s="734"/>
      <c r="DK27" s="734"/>
      <c r="DL27" s="734"/>
      <c r="DM27" s="734"/>
      <c r="DN27" s="734"/>
      <c r="DO27" s="734"/>
      <c r="DP27" s="734"/>
      <c r="DQ27" s="734"/>
      <c r="DR27" s="734"/>
      <c r="DS27" s="734"/>
      <c r="DT27" s="734"/>
      <c r="DU27" s="734"/>
      <c r="DV27" s="734"/>
      <c r="DW27" s="734"/>
      <c r="DX27" s="734"/>
      <c r="DY27" s="734"/>
      <c r="DZ27" s="734"/>
      <c r="EA27" s="734"/>
      <c r="EB27" s="734"/>
      <c r="EC27" s="734"/>
      <c r="ED27" s="734"/>
      <c r="EE27" s="734"/>
      <c r="EF27" s="734"/>
      <c r="EG27" s="734"/>
      <c r="EH27" s="734"/>
      <c r="EI27" s="734"/>
      <c r="EJ27" s="734"/>
      <c r="EK27" s="734"/>
      <c r="EL27" s="734"/>
      <c r="EM27" s="734"/>
      <c r="EN27" s="734"/>
      <c r="EO27" s="734"/>
      <c r="EP27" s="734"/>
      <c r="EQ27" s="734"/>
      <c r="ER27" s="734"/>
      <c r="ES27" s="734"/>
      <c r="ET27" s="734"/>
      <c r="EU27" s="734"/>
      <c r="EV27" s="734"/>
      <c r="EW27" s="734"/>
      <c r="EX27" s="734"/>
      <c r="EY27" s="734"/>
      <c r="EZ27" s="734"/>
      <c r="FA27" s="734"/>
      <c r="FB27" s="734"/>
      <c r="FC27" s="734"/>
      <c r="FD27" s="734"/>
      <c r="FE27" s="734"/>
      <c r="FF27" s="734"/>
      <c r="FG27" s="734"/>
      <c r="FH27" s="734"/>
      <c r="FI27" s="734"/>
      <c r="FJ27" s="734"/>
      <c r="FK27" s="734"/>
      <c r="FL27" s="734"/>
      <c r="FM27" s="734"/>
      <c r="FN27" s="734"/>
      <c r="FO27" s="734"/>
      <c r="FP27" s="734"/>
      <c r="FQ27" s="734"/>
      <c r="FR27" s="734"/>
      <c r="FS27" s="734"/>
      <c r="FT27" s="734"/>
      <c r="FU27" s="734"/>
      <c r="FV27" s="734"/>
      <c r="FW27" s="734"/>
      <c r="FX27" s="734"/>
      <c r="FY27" s="734"/>
      <c r="FZ27" s="734"/>
      <c r="GA27" s="734"/>
      <c r="GB27" s="734"/>
      <c r="GC27" s="734"/>
      <c r="GD27" s="734"/>
      <c r="GE27" s="734"/>
      <c r="GF27" s="734"/>
      <c r="GG27" s="734"/>
      <c r="GH27" s="734"/>
      <c r="GI27" s="734"/>
      <c r="GJ27" s="734"/>
      <c r="GK27" s="734"/>
      <c r="GL27" s="734"/>
      <c r="GM27" s="734"/>
      <c r="GN27" s="734"/>
      <c r="GO27" s="734"/>
      <c r="GP27" s="734"/>
      <c r="GQ27" s="734"/>
      <c r="GR27" s="734"/>
      <c r="GS27" s="734"/>
      <c r="GT27" s="734"/>
      <c r="GU27" s="734"/>
      <c r="GV27" s="734"/>
      <c r="GW27" s="734"/>
      <c r="GX27" s="734"/>
      <c r="GY27" s="734"/>
      <c r="GZ27" s="734"/>
    </row>
    <row r="28" spans="1:208" ht="165.75" x14ac:dyDescent="0.2">
      <c r="A28" s="734"/>
      <c r="B28" s="778" t="s">
        <v>701</v>
      </c>
      <c r="C28" s="778" t="s">
        <v>702</v>
      </c>
      <c r="D28" s="779" t="s">
        <v>703</v>
      </c>
      <c r="E28" s="780" t="s">
        <v>729</v>
      </c>
      <c r="F28" s="757">
        <v>2020730010063</v>
      </c>
      <c r="G28" s="757"/>
      <c r="H28" s="746" t="s">
        <v>730</v>
      </c>
      <c r="I28" s="746"/>
      <c r="J28" s="782" t="s">
        <v>738</v>
      </c>
      <c r="K28" s="784">
        <v>16</v>
      </c>
      <c r="L28" s="759">
        <v>22225</v>
      </c>
      <c r="M28" s="746"/>
      <c r="N28" s="791">
        <v>22225</v>
      </c>
      <c r="O28" s="791"/>
      <c r="P28" s="746"/>
      <c r="Q28" s="746"/>
      <c r="R28" s="746"/>
      <c r="S28" s="746"/>
      <c r="T28" s="746"/>
      <c r="U28" s="746"/>
      <c r="V28" s="746"/>
      <c r="W28" s="746"/>
      <c r="X28" s="792"/>
      <c r="Y28" s="795">
        <v>22225</v>
      </c>
      <c r="Z28" s="804">
        <v>22225</v>
      </c>
      <c r="AA28" s="794"/>
      <c r="AB28" s="804"/>
      <c r="AC28" s="746"/>
      <c r="AD28" s="746" t="s">
        <v>707</v>
      </c>
      <c r="AE28" s="746" t="s">
        <v>726</v>
      </c>
      <c r="AF28" s="761" t="s">
        <v>727</v>
      </c>
      <c r="AG28" s="751"/>
      <c r="AH28" s="734"/>
      <c r="AI28" s="734"/>
      <c r="AJ28" s="734"/>
      <c r="AK28" s="734"/>
      <c r="AL28" s="734"/>
      <c r="AM28" s="734"/>
      <c r="AN28" s="734"/>
      <c r="AO28" s="734"/>
      <c r="AP28" s="734"/>
      <c r="AQ28" s="734"/>
      <c r="AR28" s="734"/>
      <c r="AS28" s="734"/>
      <c r="AT28" s="734"/>
      <c r="AU28" s="734"/>
      <c r="AV28" s="734"/>
      <c r="AW28" s="734"/>
      <c r="AX28" s="734"/>
      <c r="AY28" s="734"/>
      <c r="AZ28" s="734"/>
      <c r="BA28" s="734"/>
      <c r="BB28" s="734"/>
      <c r="BC28" s="734"/>
      <c r="BD28" s="734"/>
      <c r="BE28" s="734"/>
      <c r="BF28" s="734"/>
      <c r="BG28" s="734"/>
      <c r="BH28" s="734"/>
      <c r="BI28" s="734"/>
      <c r="BJ28" s="734"/>
      <c r="BK28" s="734"/>
      <c r="BL28" s="734"/>
      <c r="BM28" s="734"/>
      <c r="BN28" s="734"/>
      <c r="BO28" s="734"/>
      <c r="BP28" s="734"/>
      <c r="BQ28" s="734"/>
      <c r="BR28" s="734"/>
      <c r="BS28" s="734"/>
      <c r="BT28" s="734"/>
      <c r="BU28" s="734"/>
      <c r="BV28" s="734"/>
      <c r="BW28" s="734"/>
      <c r="BX28" s="734"/>
      <c r="BY28" s="734"/>
      <c r="BZ28" s="734"/>
      <c r="CA28" s="734"/>
      <c r="CB28" s="734"/>
      <c r="CC28" s="734"/>
      <c r="CD28" s="734"/>
      <c r="CE28" s="734"/>
      <c r="CF28" s="734"/>
      <c r="CG28" s="734"/>
      <c r="CH28" s="734"/>
      <c r="CI28" s="734"/>
      <c r="CJ28" s="734"/>
      <c r="CK28" s="734"/>
      <c r="CL28" s="734"/>
      <c r="CM28" s="734"/>
      <c r="CN28" s="734"/>
      <c r="CO28" s="734"/>
      <c r="CP28" s="734"/>
      <c r="CQ28" s="734"/>
      <c r="CR28" s="734"/>
      <c r="CS28" s="734"/>
      <c r="CT28" s="734"/>
      <c r="CU28" s="734"/>
      <c r="CV28" s="734"/>
      <c r="CW28" s="734"/>
      <c r="CX28" s="734"/>
      <c r="CY28" s="734"/>
      <c r="CZ28" s="734"/>
      <c r="DA28" s="734"/>
      <c r="DB28" s="734"/>
      <c r="DC28" s="734"/>
      <c r="DD28" s="734"/>
      <c r="DE28" s="734"/>
      <c r="DF28" s="734"/>
      <c r="DG28" s="734"/>
      <c r="DH28" s="734"/>
      <c r="DI28" s="734"/>
      <c r="DJ28" s="734"/>
      <c r="DK28" s="734"/>
      <c r="DL28" s="734"/>
      <c r="DM28" s="734"/>
      <c r="DN28" s="734"/>
      <c r="DO28" s="734"/>
      <c r="DP28" s="734"/>
      <c r="DQ28" s="734"/>
      <c r="DR28" s="734"/>
      <c r="DS28" s="734"/>
      <c r="DT28" s="734"/>
      <c r="DU28" s="734"/>
      <c r="DV28" s="734"/>
      <c r="DW28" s="734"/>
      <c r="DX28" s="734"/>
      <c r="DY28" s="734"/>
      <c r="DZ28" s="734"/>
      <c r="EA28" s="734"/>
      <c r="EB28" s="734"/>
      <c r="EC28" s="734"/>
      <c r="ED28" s="734"/>
      <c r="EE28" s="734"/>
      <c r="EF28" s="734"/>
      <c r="EG28" s="734"/>
      <c r="EH28" s="734"/>
      <c r="EI28" s="734"/>
      <c r="EJ28" s="734"/>
      <c r="EK28" s="734"/>
      <c r="EL28" s="734"/>
      <c r="EM28" s="734"/>
      <c r="EN28" s="734"/>
      <c r="EO28" s="734"/>
      <c r="EP28" s="734"/>
      <c r="EQ28" s="734"/>
      <c r="ER28" s="734"/>
      <c r="ES28" s="734"/>
      <c r="ET28" s="734"/>
      <c r="EU28" s="734"/>
      <c r="EV28" s="734"/>
      <c r="EW28" s="734"/>
      <c r="EX28" s="734"/>
      <c r="EY28" s="734"/>
      <c r="EZ28" s="734"/>
      <c r="FA28" s="734"/>
      <c r="FB28" s="734"/>
      <c r="FC28" s="734"/>
      <c r="FD28" s="734"/>
      <c r="FE28" s="734"/>
      <c r="FF28" s="734"/>
      <c r="FG28" s="734"/>
      <c r="FH28" s="734"/>
      <c r="FI28" s="734"/>
      <c r="FJ28" s="734"/>
      <c r="FK28" s="734"/>
      <c r="FL28" s="734"/>
      <c r="FM28" s="734"/>
      <c r="FN28" s="734"/>
      <c r="FO28" s="734"/>
      <c r="FP28" s="734"/>
      <c r="FQ28" s="734"/>
      <c r="FR28" s="734"/>
      <c r="FS28" s="734"/>
      <c r="FT28" s="734"/>
      <c r="FU28" s="734"/>
      <c r="FV28" s="734"/>
      <c r="FW28" s="734"/>
      <c r="FX28" s="734"/>
      <c r="FY28" s="734"/>
      <c r="FZ28" s="734"/>
      <c r="GA28" s="734"/>
      <c r="GB28" s="734"/>
      <c r="GC28" s="734"/>
      <c r="GD28" s="734"/>
      <c r="GE28" s="734"/>
      <c r="GF28" s="734"/>
      <c r="GG28" s="734"/>
      <c r="GH28" s="734"/>
      <c r="GI28" s="734"/>
      <c r="GJ28" s="734"/>
      <c r="GK28" s="734"/>
      <c r="GL28" s="734"/>
      <c r="GM28" s="734"/>
      <c r="GN28" s="734"/>
      <c r="GO28" s="734"/>
      <c r="GP28" s="734"/>
      <c r="GQ28" s="734"/>
      <c r="GR28" s="734"/>
      <c r="GS28" s="734"/>
      <c r="GT28" s="734"/>
      <c r="GU28" s="734"/>
      <c r="GV28" s="734"/>
      <c r="GW28" s="734"/>
      <c r="GX28" s="734"/>
      <c r="GY28" s="734"/>
      <c r="GZ28" s="734"/>
    </row>
    <row r="29" spans="1:208" ht="165.75" x14ac:dyDescent="0.2">
      <c r="A29" s="734"/>
      <c r="B29" s="778" t="s">
        <v>701</v>
      </c>
      <c r="C29" s="778" t="s">
        <v>702</v>
      </c>
      <c r="D29" s="779" t="s">
        <v>703</v>
      </c>
      <c r="E29" s="780" t="s">
        <v>729</v>
      </c>
      <c r="F29" s="757">
        <v>2020730010063</v>
      </c>
      <c r="G29" s="757"/>
      <c r="H29" s="746" t="s">
        <v>730</v>
      </c>
      <c r="I29" s="746"/>
      <c r="J29" s="782" t="s">
        <v>739</v>
      </c>
      <c r="K29" s="784">
        <v>0</v>
      </c>
      <c r="L29" s="759">
        <v>543246</v>
      </c>
      <c r="M29" s="746"/>
      <c r="N29" s="791">
        <v>205713</v>
      </c>
      <c r="O29" s="791">
        <v>337533</v>
      </c>
      <c r="P29" s="746"/>
      <c r="Q29" s="746"/>
      <c r="R29" s="746"/>
      <c r="S29" s="746"/>
      <c r="T29" s="746"/>
      <c r="U29" s="746"/>
      <c r="V29" s="746"/>
      <c r="W29" s="746"/>
      <c r="X29" s="792"/>
      <c r="Y29" s="795">
        <v>543246</v>
      </c>
      <c r="Z29" s="791">
        <v>205713</v>
      </c>
      <c r="AA29" s="791">
        <v>337533</v>
      </c>
      <c r="AB29" s="803"/>
      <c r="AC29" s="746"/>
      <c r="AD29" s="746" t="s">
        <v>707</v>
      </c>
      <c r="AE29" s="746" t="s">
        <v>726</v>
      </c>
      <c r="AF29" s="761" t="s">
        <v>727</v>
      </c>
      <c r="AG29" s="751"/>
      <c r="AH29" s="734"/>
      <c r="AI29" s="734"/>
      <c r="AJ29" s="734"/>
      <c r="AK29" s="734"/>
      <c r="AL29" s="734"/>
      <c r="AM29" s="734"/>
      <c r="AN29" s="734"/>
      <c r="AO29" s="734"/>
      <c r="AP29" s="734"/>
      <c r="AQ29" s="734"/>
      <c r="AR29" s="734"/>
      <c r="AS29" s="734"/>
      <c r="AT29" s="734"/>
      <c r="AU29" s="734"/>
      <c r="AV29" s="734"/>
      <c r="AW29" s="734"/>
      <c r="AX29" s="734"/>
      <c r="AY29" s="734"/>
      <c r="AZ29" s="734"/>
      <c r="BA29" s="734"/>
      <c r="BB29" s="734"/>
      <c r="BC29" s="734"/>
      <c r="BD29" s="734"/>
      <c r="BE29" s="734"/>
      <c r="BF29" s="734"/>
      <c r="BG29" s="734"/>
      <c r="BH29" s="734"/>
      <c r="BI29" s="734"/>
      <c r="BJ29" s="734"/>
      <c r="BK29" s="734"/>
      <c r="BL29" s="734"/>
      <c r="BM29" s="734"/>
      <c r="BN29" s="734"/>
      <c r="BO29" s="734"/>
      <c r="BP29" s="734"/>
      <c r="BQ29" s="734"/>
      <c r="BR29" s="734"/>
      <c r="BS29" s="734"/>
      <c r="BT29" s="734"/>
      <c r="BU29" s="734"/>
      <c r="BV29" s="734"/>
      <c r="BW29" s="734"/>
      <c r="BX29" s="734"/>
      <c r="BY29" s="734"/>
      <c r="BZ29" s="734"/>
      <c r="CA29" s="734"/>
      <c r="CB29" s="734"/>
      <c r="CC29" s="734"/>
      <c r="CD29" s="734"/>
      <c r="CE29" s="734"/>
      <c r="CF29" s="734"/>
      <c r="CG29" s="734"/>
      <c r="CH29" s="734"/>
      <c r="CI29" s="734"/>
      <c r="CJ29" s="734"/>
      <c r="CK29" s="734"/>
      <c r="CL29" s="734"/>
      <c r="CM29" s="734"/>
      <c r="CN29" s="734"/>
      <c r="CO29" s="734"/>
      <c r="CP29" s="734"/>
      <c r="CQ29" s="734"/>
      <c r="CR29" s="734"/>
      <c r="CS29" s="734"/>
      <c r="CT29" s="734"/>
      <c r="CU29" s="734"/>
      <c r="CV29" s="734"/>
      <c r="CW29" s="734"/>
      <c r="CX29" s="734"/>
      <c r="CY29" s="734"/>
      <c r="CZ29" s="734"/>
      <c r="DA29" s="734"/>
      <c r="DB29" s="734"/>
      <c r="DC29" s="734"/>
      <c r="DD29" s="734"/>
      <c r="DE29" s="734"/>
      <c r="DF29" s="734"/>
      <c r="DG29" s="734"/>
      <c r="DH29" s="734"/>
      <c r="DI29" s="734"/>
      <c r="DJ29" s="734"/>
      <c r="DK29" s="734"/>
      <c r="DL29" s="734"/>
      <c r="DM29" s="734"/>
      <c r="DN29" s="734"/>
      <c r="DO29" s="734"/>
      <c r="DP29" s="734"/>
      <c r="DQ29" s="734"/>
      <c r="DR29" s="734"/>
      <c r="DS29" s="734"/>
      <c r="DT29" s="734"/>
      <c r="DU29" s="734"/>
      <c r="DV29" s="734"/>
      <c r="DW29" s="734"/>
      <c r="DX29" s="734"/>
      <c r="DY29" s="734"/>
      <c r="DZ29" s="734"/>
      <c r="EA29" s="734"/>
      <c r="EB29" s="734"/>
      <c r="EC29" s="734"/>
      <c r="ED29" s="734"/>
      <c r="EE29" s="734"/>
      <c r="EF29" s="734"/>
      <c r="EG29" s="734"/>
      <c r="EH29" s="734"/>
      <c r="EI29" s="734"/>
      <c r="EJ29" s="734"/>
      <c r="EK29" s="734"/>
      <c r="EL29" s="734"/>
      <c r="EM29" s="734"/>
      <c r="EN29" s="734"/>
      <c r="EO29" s="734"/>
      <c r="EP29" s="734"/>
      <c r="EQ29" s="734"/>
      <c r="ER29" s="734"/>
      <c r="ES29" s="734"/>
      <c r="ET29" s="734"/>
      <c r="EU29" s="734"/>
      <c r="EV29" s="734"/>
      <c r="EW29" s="734"/>
      <c r="EX29" s="734"/>
      <c r="EY29" s="734"/>
      <c r="EZ29" s="734"/>
      <c r="FA29" s="734"/>
      <c r="FB29" s="734"/>
      <c r="FC29" s="734"/>
      <c r="FD29" s="734"/>
      <c r="FE29" s="734"/>
      <c r="FF29" s="734"/>
      <c r="FG29" s="734"/>
      <c r="FH29" s="734"/>
      <c r="FI29" s="734"/>
      <c r="FJ29" s="734"/>
      <c r="FK29" s="734"/>
      <c r="FL29" s="734"/>
      <c r="FM29" s="734"/>
      <c r="FN29" s="734"/>
      <c r="FO29" s="734"/>
      <c r="FP29" s="734"/>
      <c r="FQ29" s="734"/>
      <c r="FR29" s="734"/>
      <c r="FS29" s="734"/>
      <c r="FT29" s="734"/>
      <c r="FU29" s="734"/>
      <c r="FV29" s="734"/>
      <c r="FW29" s="734"/>
      <c r="FX29" s="734"/>
      <c r="FY29" s="734"/>
      <c r="FZ29" s="734"/>
      <c r="GA29" s="734"/>
      <c r="GB29" s="734"/>
      <c r="GC29" s="734"/>
      <c r="GD29" s="734"/>
      <c r="GE29" s="734"/>
      <c r="GF29" s="734"/>
      <c r="GG29" s="734"/>
      <c r="GH29" s="734"/>
      <c r="GI29" s="734"/>
      <c r="GJ29" s="734"/>
      <c r="GK29" s="734"/>
      <c r="GL29" s="734"/>
      <c r="GM29" s="734"/>
      <c r="GN29" s="734"/>
      <c r="GO29" s="734"/>
      <c r="GP29" s="734"/>
      <c r="GQ29" s="734"/>
      <c r="GR29" s="734"/>
      <c r="GS29" s="734"/>
      <c r="GT29" s="734"/>
      <c r="GU29" s="734"/>
      <c r="GV29" s="734"/>
      <c r="GW29" s="734"/>
      <c r="GX29" s="734"/>
      <c r="GY29" s="734"/>
      <c r="GZ29" s="734"/>
    </row>
    <row r="30" spans="1:208" ht="165.75" x14ac:dyDescent="0.2">
      <c r="A30" s="740"/>
      <c r="B30" s="778" t="s">
        <v>701</v>
      </c>
      <c r="C30" s="778" t="s">
        <v>702</v>
      </c>
      <c r="D30" s="779" t="s">
        <v>703</v>
      </c>
      <c r="E30" s="780" t="s">
        <v>729</v>
      </c>
      <c r="F30" s="757">
        <v>2020730010063</v>
      </c>
      <c r="G30" s="757"/>
      <c r="H30" s="746" t="s">
        <v>730</v>
      </c>
      <c r="I30" s="746"/>
      <c r="J30" s="782" t="s">
        <v>740</v>
      </c>
      <c r="K30" s="784">
        <v>1</v>
      </c>
      <c r="L30" s="759">
        <v>132664</v>
      </c>
      <c r="M30" s="743"/>
      <c r="N30" s="791">
        <v>15300</v>
      </c>
      <c r="O30" s="791"/>
      <c r="P30" s="743"/>
      <c r="Q30" s="743"/>
      <c r="R30" s="743"/>
      <c r="S30" s="743"/>
      <c r="T30" s="743"/>
      <c r="U30" s="743"/>
      <c r="V30" s="743"/>
      <c r="W30" s="743"/>
      <c r="X30" s="792">
        <v>117364</v>
      </c>
      <c r="Y30" s="795">
        <v>15300</v>
      </c>
      <c r="Z30" s="803">
        <v>15300</v>
      </c>
      <c r="AA30" s="791"/>
      <c r="AB30" s="803"/>
      <c r="AC30" s="743"/>
      <c r="AD30" s="746" t="s">
        <v>707</v>
      </c>
      <c r="AE30" s="746" t="s">
        <v>726</v>
      </c>
      <c r="AF30" s="761" t="s">
        <v>727</v>
      </c>
      <c r="AG30" s="740"/>
      <c r="AH30" s="740"/>
      <c r="AI30" s="740"/>
      <c r="AJ30" s="740"/>
      <c r="AK30" s="740"/>
      <c r="AL30" s="740"/>
      <c r="AM30" s="740"/>
      <c r="AN30" s="740"/>
      <c r="AO30" s="740"/>
      <c r="AP30" s="740"/>
      <c r="AQ30" s="740"/>
      <c r="AR30" s="740"/>
      <c r="AS30" s="740"/>
      <c r="AT30" s="740"/>
      <c r="AU30" s="740"/>
      <c r="AV30" s="740"/>
      <c r="AW30" s="740"/>
      <c r="AX30" s="740"/>
      <c r="AY30" s="740"/>
      <c r="AZ30" s="740"/>
      <c r="BA30" s="740"/>
      <c r="BB30" s="740"/>
      <c r="BC30" s="740"/>
      <c r="BD30" s="740"/>
      <c r="BE30" s="740"/>
      <c r="BF30" s="740"/>
      <c r="BG30" s="740"/>
      <c r="BH30" s="740"/>
      <c r="BI30" s="740"/>
      <c r="BJ30" s="740"/>
      <c r="BK30" s="740"/>
      <c r="BL30" s="740"/>
      <c r="BM30" s="740"/>
      <c r="BN30" s="740"/>
      <c r="BO30" s="740"/>
      <c r="BP30" s="740"/>
      <c r="BQ30" s="740"/>
      <c r="BR30" s="740"/>
      <c r="BS30" s="740"/>
      <c r="BT30" s="740"/>
      <c r="BU30" s="740"/>
      <c r="BV30" s="740"/>
      <c r="BW30" s="740"/>
      <c r="BX30" s="740"/>
      <c r="BY30" s="740"/>
      <c r="BZ30" s="740"/>
      <c r="CA30" s="740"/>
      <c r="CB30" s="740"/>
      <c r="CC30" s="740"/>
      <c r="CD30" s="740"/>
      <c r="CE30" s="740"/>
      <c r="CF30" s="740"/>
      <c r="CG30" s="740"/>
      <c r="CH30" s="740"/>
      <c r="CI30" s="740"/>
      <c r="CJ30" s="740"/>
      <c r="CK30" s="740"/>
      <c r="CL30" s="740"/>
      <c r="CM30" s="740"/>
      <c r="CN30" s="740"/>
      <c r="CO30" s="740"/>
      <c r="CP30" s="740"/>
      <c r="CQ30" s="740"/>
      <c r="CR30" s="740"/>
      <c r="CS30" s="740"/>
      <c r="CT30" s="740"/>
      <c r="CU30" s="740"/>
      <c r="CV30" s="740"/>
      <c r="CW30" s="740"/>
      <c r="CX30" s="740"/>
      <c r="CY30" s="740"/>
      <c r="CZ30" s="740"/>
      <c r="DA30" s="740"/>
      <c r="DB30" s="740"/>
      <c r="DC30" s="740"/>
      <c r="DD30" s="740"/>
      <c r="DE30" s="740"/>
      <c r="DF30" s="740"/>
      <c r="DG30" s="740"/>
      <c r="DH30" s="740"/>
      <c r="DI30" s="740"/>
      <c r="DJ30" s="740"/>
      <c r="DK30" s="740"/>
      <c r="DL30" s="740"/>
      <c r="DM30" s="740"/>
      <c r="DN30" s="740"/>
      <c r="DO30" s="740"/>
      <c r="DP30" s="740"/>
      <c r="DQ30" s="740"/>
      <c r="DR30" s="740"/>
      <c r="DS30" s="740"/>
      <c r="DT30" s="740"/>
      <c r="DU30" s="740"/>
      <c r="DV30" s="740"/>
      <c r="DW30" s="740"/>
      <c r="DX30" s="740"/>
      <c r="DY30" s="740"/>
      <c r="DZ30" s="740"/>
      <c r="EA30" s="740"/>
      <c r="EB30" s="740"/>
      <c r="EC30" s="740"/>
      <c r="ED30" s="740"/>
      <c r="EE30" s="740"/>
      <c r="EF30" s="740"/>
      <c r="EG30" s="740"/>
      <c r="EH30" s="740"/>
      <c r="EI30" s="740"/>
      <c r="EJ30" s="740"/>
      <c r="EK30" s="740"/>
      <c r="EL30" s="740"/>
      <c r="EM30" s="740"/>
      <c r="EN30" s="740"/>
      <c r="EO30" s="740"/>
      <c r="EP30" s="740"/>
      <c r="EQ30" s="740"/>
      <c r="ER30" s="740"/>
      <c r="ES30" s="740"/>
      <c r="ET30" s="740"/>
      <c r="EU30" s="740"/>
      <c r="EV30" s="740"/>
      <c r="EW30" s="740"/>
      <c r="EX30" s="740"/>
      <c r="EY30" s="740"/>
      <c r="EZ30" s="740"/>
      <c r="FA30" s="740"/>
      <c r="FB30" s="740"/>
      <c r="FC30" s="740"/>
      <c r="FD30" s="740"/>
      <c r="FE30" s="740"/>
      <c r="FF30" s="740"/>
      <c r="FG30" s="740"/>
      <c r="FH30" s="740"/>
      <c r="FI30" s="740"/>
      <c r="FJ30" s="740"/>
      <c r="FK30" s="740"/>
      <c r="FL30" s="740"/>
      <c r="FM30" s="740"/>
      <c r="FN30" s="740"/>
      <c r="FO30" s="740"/>
      <c r="FP30" s="740"/>
      <c r="FQ30" s="740"/>
      <c r="FR30" s="740"/>
      <c r="FS30" s="740"/>
      <c r="FT30" s="740"/>
      <c r="FU30" s="740"/>
      <c r="FV30" s="740"/>
      <c r="FW30" s="740"/>
      <c r="FX30" s="740"/>
      <c r="FY30" s="740"/>
      <c r="FZ30" s="740"/>
      <c r="GA30" s="740"/>
      <c r="GB30" s="740"/>
      <c r="GC30" s="740"/>
      <c r="GD30" s="740"/>
      <c r="GE30" s="740"/>
      <c r="GF30" s="740"/>
      <c r="GG30" s="740"/>
      <c r="GH30" s="740"/>
      <c r="GI30" s="740"/>
      <c r="GJ30" s="740"/>
      <c r="GK30" s="740"/>
      <c r="GL30" s="740"/>
      <c r="GM30" s="740"/>
      <c r="GN30" s="740"/>
      <c r="GO30" s="740"/>
      <c r="GP30" s="740"/>
      <c r="GQ30" s="740"/>
      <c r="GR30" s="740"/>
      <c r="GS30" s="740"/>
      <c r="GT30" s="740"/>
      <c r="GU30" s="740"/>
      <c r="GV30" s="740"/>
      <c r="GW30" s="740"/>
      <c r="GX30" s="740"/>
      <c r="GY30" s="740"/>
      <c r="GZ30" s="744"/>
    </row>
    <row r="31" spans="1:208" ht="165.75" x14ac:dyDescent="0.2">
      <c r="A31" s="740"/>
      <c r="B31" s="778" t="s">
        <v>701</v>
      </c>
      <c r="C31" s="778" t="s">
        <v>702</v>
      </c>
      <c r="D31" s="779" t="s">
        <v>703</v>
      </c>
      <c r="E31" s="780" t="s">
        <v>729</v>
      </c>
      <c r="F31" s="757">
        <v>2020730010063</v>
      </c>
      <c r="G31" s="757"/>
      <c r="H31" s="746" t="s">
        <v>730</v>
      </c>
      <c r="I31" s="746"/>
      <c r="J31" s="782" t="s">
        <v>741</v>
      </c>
      <c r="K31" s="784">
        <v>1</v>
      </c>
      <c r="L31" s="759">
        <v>15300</v>
      </c>
      <c r="M31" s="743"/>
      <c r="N31" s="791">
        <v>15300</v>
      </c>
      <c r="O31" s="791"/>
      <c r="P31" s="743"/>
      <c r="Q31" s="743"/>
      <c r="R31" s="743"/>
      <c r="S31" s="743"/>
      <c r="T31" s="743"/>
      <c r="U31" s="743"/>
      <c r="V31" s="743"/>
      <c r="W31" s="743"/>
      <c r="X31" s="792"/>
      <c r="Y31" s="795">
        <v>15300</v>
      </c>
      <c r="Z31" s="803">
        <v>15300</v>
      </c>
      <c r="AA31" s="791"/>
      <c r="AB31" s="803"/>
      <c r="AC31" s="743"/>
      <c r="AD31" s="746" t="s">
        <v>707</v>
      </c>
      <c r="AE31" s="746" t="s">
        <v>726</v>
      </c>
      <c r="AF31" s="761" t="s">
        <v>727</v>
      </c>
      <c r="AG31" s="740"/>
      <c r="AH31" s="740"/>
      <c r="AI31" s="740"/>
      <c r="AJ31" s="740"/>
      <c r="AK31" s="740"/>
      <c r="AL31" s="740"/>
      <c r="AM31" s="740"/>
      <c r="AN31" s="740"/>
      <c r="AO31" s="740"/>
      <c r="AP31" s="740"/>
      <c r="AQ31" s="740"/>
      <c r="AR31" s="740"/>
      <c r="AS31" s="740"/>
      <c r="AT31" s="740"/>
      <c r="AU31" s="740"/>
      <c r="AV31" s="740"/>
      <c r="AW31" s="740"/>
      <c r="AX31" s="740"/>
      <c r="AY31" s="740"/>
      <c r="AZ31" s="740"/>
      <c r="BA31" s="740"/>
      <c r="BB31" s="740"/>
      <c r="BC31" s="740"/>
      <c r="BD31" s="740"/>
      <c r="BE31" s="740"/>
      <c r="BF31" s="740"/>
      <c r="BG31" s="740"/>
      <c r="BH31" s="740"/>
      <c r="BI31" s="740"/>
      <c r="BJ31" s="740"/>
      <c r="BK31" s="740"/>
      <c r="BL31" s="740"/>
      <c r="BM31" s="740"/>
      <c r="BN31" s="740"/>
      <c r="BO31" s="740"/>
      <c r="BP31" s="740"/>
      <c r="BQ31" s="740"/>
      <c r="BR31" s="740"/>
      <c r="BS31" s="740"/>
      <c r="BT31" s="740"/>
      <c r="BU31" s="740"/>
      <c r="BV31" s="740"/>
      <c r="BW31" s="740"/>
      <c r="BX31" s="740"/>
      <c r="BY31" s="740"/>
      <c r="BZ31" s="740"/>
      <c r="CA31" s="740"/>
      <c r="CB31" s="740"/>
      <c r="CC31" s="740"/>
      <c r="CD31" s="740"/>
      <c r="CE31" s="740"/>
      <c r="CF31" s="740"/>
      <c r="CG31" s="740"/>
      <c r="CH31" s="740"/>
      <c r="CI31" s="740"/>
      <c r="CJ31" s="740"/>
      <c r="CK31" s="740"/>
      <c r="CL31" s="740"/>
      <c r="CM31" s="740"/>
      <c r="CN31" s="740"/>
      <c r="CO31" s="740"/>
      <c r="CP31" s="740"/>
      <c r="CQ31" s="740"/>
      <c r="CR31" s="740"/>
      <c r="CS31" s="740"/>
      <c r="CT31" s="740"/>
      <c r="CU31" s="740"/>
      <c r="CV31" s="740"/>
      <c r="CW31" s="740"/>
      <c r="CX31" s="740"/>
      <c r="CY31" s="740"/>
      <c r="CZ31" s="740"/>
      <c r="DA31" s="740"/>
      <c r="DB31" s="740"/>
      <c r="DC31" s="740"/>
      <c r="DD31" s="740"/>
      <c r="DE31" s="740"/>
      <c r="DF31" s="740"/>
      <c r="DG31" s="740"/>
      <c r="DH31" s="740"/>
      <c r="DI31" s="740"/>
      <c r="DJ31" s="740"/>
      <c r="DK31" s="740"/>
      <c r="DL31" s="740"/>
      <c r="DM31" s="740"/>
      <c r="DN31" s="740"/>
      <c r="DO31" s="740"/>
      <c r="DP31" s="740"/>
      <c r="DQ31" s="740"/>
      <c r="DR31" s="740"/>
      <c r="DS31" s="740"/>
      <c r="DT31" s="740"/>
      <c r="DU31" s="740"/>
      <c r="DV31" s="740"/>
      <c r="DW31" s="740"/>
      <c r="DX31" s="740"/>
      <c r="DY31" s="740"/>
      <c r="DZ31" s="740"/>
      <c r="EA31" s="740"/>
      <c r="EB31" s="740"/>
      <c r="EC31" s="740"/>
      <c r="ED31" s="740"/>
      <c r="EE31" s="740"/>
      <c r="EF31" s="740"/>
      <c r="EG31" s="740"/>
      <c r="EH31" s="740"/>
      <c r="EI31" s="740"/>
      <c r="EJ31" s="740"/>
      <c r="EK31" s="740"/>
      <c r="EL31" s="740"/>
      <c r="EM31" s="740"/>
      <c r="EN31" s="740"/>
      <c r="EO31" s="740"/>
      <c r="EP31" s="740"/>
      <c r="EQ31" s="740"/>
      <c r="ER31" s="740"/>
      <c r="ES31" s="740"/>
      <c r="ET31" s="740"/>
      <c r="EU31" s="740"/>
      <c r="EV31" s="740"/>
      <c r="EW31" s="740"/>
      <c r="EX31" s="740"/>
      <c r="EY31" s="740"/>
      <c r="EZ31" s="740"/>
      <c r="FA31" s="740"/>
      <c r="FB31" s="740"/>
      <c r="FC31" s="740"/>
      <c r="FD31" s="740"/>
      <c r="FE31" s="740"/>
      <c r="FF31" s="740"/>
      <c r="FG31" s="740"/>
      <c r="FH31" s="740"/>
      <c r="FI31" s="740"/>
      <c r="FJ31" s="740"/>
      <c r="FK31" s="740"/>
      <c r="FL31" s="740"/>
      <c r="FM31" s="740"/>
      <c r="FN31" s="740"/>
      <c r="FO31" s="740"/>
      <c r="FP31" s="740"/>
      <c r="FQ31" s="740"/>
      <c r="FR31" s="740"/>
      <c r="FS31" s="740"/>
      <c r="FT31" s="740"/>
      <c r="FU31" s="740"/>
      <c r="FV31" s="740"/>
      <c r="FW31" s="740"/>
      <c r="FX31" s="740"/>
      <c r="FY31" s="740"/>
      <c r="FZ31" s="740"/>
      <c r="GA31" s="740"/>
      <c r="GB31" s="740"/>
      <c r="GC31" s="740"/>
      <c r="GD31" s="740"/>
      <c r="GE31" s="740"/>
      <c r="GF31" s="740"/>
      <c r="GG31" s="740"/>
      <c r="GH31" s="740"/>
      <c r="GI31" s="740"/>
      <c r="GJ31" s="740"/>
      <c r="GK31" s="740"/>
      <c r="GL31" s="740"/>
      <c r="GM31" s="740"/>
      <c r="GN31" s="740"/>
      <c r="GO31" s="740"/>
      <c r="GP31" s="740"/>
      <c r="GQ31" s="740"/>
      <c r="GR31" s="740"/>
      <c r="GS31" s="740"/>
      <c r="GT31" s="740"/>
      <c r="GU31" s="740"/>
      <c r="GV31" s="740"/>
      <c r="GW31" s="740"/>
      <c r="GX31" s="740"/>
      <c r="GY31" s="740"/>
      <c r="GZ31" s="744"/>
    </row>
    <row r="32" spans="1:208" ht="191.25" x14ac:dyDescent="0.2">
      <c r="A32" s="740"/>
      <c r="B32" s="778" t="s">
        <v>701</v>
      </c>
      <c r="C32" s="778" t="s">
        <v>702</v>
      </c>
      <c r="D32" s="779" t="s">
        <v>703</v>
      </c>
      <c r="E32" s="780" t="s">
        <v>729</v>
      </c>
      <c r="F32" s="757">
        <v>2020730010063</v>
      </c>
      <c r="G32" s="757"/>
      <c r="H32" s="746" t="s">
        <v>730</v>
      </c>
      <c r="I32" s="746"/>
      <c r="J32" s="782" t="s">
        <v>742</v>
      </c>
      <c r="K32" s="784">
        <v>1</v>
      </c>
      <c r="L32" s="759">
        <v>25500</v>
      </c>
      <c r="M32" s="743"/>
      <c r="N32" s="791">
        <v>25500</v>
      </c>
      <c r="O32" s="791"/>
      <c r="P32" s="743"/>
      <c r="Q32" s="743"/>
      <c r="R32" s="743"/>
      <c r="S32" s="743"/>
      <c r="T32" s="743"/>
      <c r="U32" s="743"/>
      <c r="V32" s="743"/>
      <c r="W32" s="743"/>
      <c r="X32" s="792"/>
      <c r="Y32" s="795">
        <v>25500</v>
      </c>
      <c r="Z32" s="803">
        <v>25500</v>
      </c>
      <c r="AA32" s="791"/>
      <c r="AB32" s="803"/>
      <c r="AC32" s="743"/>
      <c r="AD32" s="746" t="s">
        <v>707</v>
      </c>
      <c r="AE32" s="746" t="s">
        <v>726</v>
      </c>
      <c r="AF32" s="761" t="s">
        <v>727</v>
      </c>
      <c r="AG32" s="740"/>
      <c r="AH32" s="740"/>
      <c r="AI32" s="740"/>
      <c r="AJ32" s="740"/>
      <c r="AK32" s="740"/>
      <c r="AL32" s="740"/>
      <c r="AM32" s="740"/>
      <c r="AN32" s="740"/>
      <c r="AO32" s="740"/>
      <c r="AP32" s="740"/>
      <c r="AQ32" s="740"/>
      <c r="AR32" s="740"/>
      <c r="AS32" s="740"/>
      <c r="AT32" s="740"/>
      <c r="AU32" s="740"/>
      <c r="AV32" s="740"/>
      <c r="AW32" s="740"/>
      <c r="AX32" s="740"/>
      <c r="AY32" s="740"/>
      <c r="AZ32" s="740"/>
      <c r="BA32" s="740"/>
      <c r="BB32" s="740"/>
      <c r="BC32" s="740"/>
      <c r="BD32" s="740"/>
      <c r="BE32" s="740"/>
      <c r="BF32" s="740"/>
      <c r="BG32" s="740"/>
      <c r="BH32" s="740"/>
      <c r="BI32" s="740"/>
      <c r="BJ32" s="740"/>
      <c r="BK32" s="740"/>
      <c r="BL32" s="740"/>
      <c r="BM32" s="740"/>
      <c r="BN32" s="740"/>
      <c r="BO32" s="740"/>
      <c r="BP32" s="740"/>
      <c r="BQ32" s="740"/>
      <c r="BR32" s="740"/>
      <c r="BS32" s="740"/>
      <c r="BT32" s="740"/>
      <c r="BU32" s="740"/>
      <c r="BV32" s="740"/>
      <c r="BW32" s="740"/>
      <c r="BX32" s="740"/>
      <c r="BY32" s="740"/>
      <c r="BZ32" s="740"/>
      <c r="CA32" s="740"/>
      <c r="CB32" s="740"/>
      <c r="CC32" s="740"/>
      <c r="CD32" s="740"/>
      <c r="CE32" s="740"/>
      <c r="CF32" s="740"/>
      <c r="CG32" s="740"/>
      <c r="CH32" s="740"/>
      <c r="CI32" s="740"/>
      <c r="CJ32" s="740"/>
      <c r="CK32" s="740"/>
      <c r="CL32" s="740"/>
      <c r="CM32" s="740"/>
      <c r="CN32" s="740"/>
      <c r="CO32" s="740"/>
      <c r="CP32" s="740"/>
      <c r="CQ32" s="740"/>
      <c r="CR32" s="740"/>
      <c r="CS32" s="740"/>
      <c r="CT32" s="740"/>
      <c r="CU32" s="740"/>
      <c r="CV32" s="740"/>
      <c r="CW32" s="740"/>
      <c r="CX32" s="740"/>
      <c r="CY32" s="740"/>
      <c r="CZ32" s="740"/>
      <c r="DA32" s="740"/>
      <c r="DB32" s="740"/>
      <c r="DC32" s="740"/>
      <c r="DD32" s="740"/>
      <c r="DE32" s="740"/>
      <c r="DF32" s="740"/>
      <c r="DG32" s="740"/>
      <c r="DH32" s="740"/>
      <c r="DI32" s="740"/>
      <c r="DJ32" s="740"/>
      <c r="DK32" s="740"/>
      <c r="DL32" s="740"/>
      <c r="DM32" s="740"/>
      <c r="DN32" s="740"/>
      <c r="DO32" s="740"/>
      <c r="DP32" s="740"/>
      <c r="DQ32" s="740"/>
      <c r="DR32" s="740"/>
      <c r="DS32" s="740"/>
      <c r="DT32" s="740"/>
      <c r="DU32" s="740"/>
      <c r="DV32" s="740"/>
      <c r="DW32" s="740"/>
      <c r="DX32" s="740"/>
      <c r="DY32" s="740"/>
      <c r="DZ32" s="740"/>
      <c r="EA32" s="740"/>
      <c r="EB32" s="740"/>
      <c r="EC32" s="740"/>
      <c r="ED32" s="740"/>
      <c r="EE32" s="740"/>
      <c r="EF32" s="740"/>
      <c r="EG32" s="740"/>
      <c r="EH32" s="740"/>
      <c r="EI32" s="740"/>
      <c r="EJ32" s="740"/>
      <c r="EK32" s="740"/>
      <c r="EL32" s="740"/>
      <c r="EM32" s="740"/>
      <c r="EN32" s="740"/>
      <c r="EO32" s="740"/>
      <c r="EP32" s="740"/>
      <c r="EQ32" s="740"/>
      <c r="ER32" s="740"/>
      <c r="ES32" s="740"/>
      <c r="ET32" s="740"/>
      <c r="EU32" s="740"/>
      <c r="EV32" s="740"/>
      <c r="EW32" s="740"/>
      <c r="EX32" s="740"/>
      <c r="EY32" s="740"/>
      <c r="EZ32" s="740"/>
      <c r="FA32" s="740"/>
      <c r="FB32" s="740"/>
      <c r="FC32" s="740"/>
      <c r="FD32" s="740"/>
      <c r="FE32" s="740"/>
      <c r="FF32" s="740"/>
      <c r="FG32" s="740"/>
      <c r="FH32" s="740"/>
      <c r="FI32" s="740"/>
      <c r="FJ32" s="740"/>
      <c r="FK32" s="740"/>
      <c r="FL32" s="740"/>
      <c r="FM32" s="740"/>
      <c r="FN32" s="740"/>
      <c r="FO32" s="740"/>
      <c r="FP32" s="740"/>
      <c r="FQ32" s="740"/>
      <c r="FR32" s="740"/>
      <c r="FS32" s="740"/>
      <c r="FT32" s="740"/>
      <c r="FU32" s="740"/>
      <c r="FV32" s="740"/>
      <c r="FW32" s="740"/>
      <c r="FX32" s="740"/>
      <c r="FY32" s="740"/>
      <c r="FZ32" s="740"/>
      <c r="GA32" s="740"/>
      <c r="GB32" s="740"/>
      <c r="GC32" s="740"/>
      <c r="GD32" s="740"/>
      <c r="GE32" s="740"/>
      <c r="GF32" s="740"/>
      <c r="GG32" s="740"/>
      <c r="GH32" s="740"/>
      <c r="GI32" s="740"/>
      <c r="GJ32" s="740"/>
      <c r="GK32" s="740"/>
      <c r="GL32" s="740"/>
      <c r="GM32" s="740"/>
      <c r="GN32" s="740"/>
      <c r="GO32" s="740"/>
      <c r="GP32" s="740"/>
      <c r="GQ32" s="740"/>
      <c r="GR32" s="740"/>
      <c r="GS32" s="740"/>
      <c r="GT32" s="740"/>
      <c r="GU32" s="740"/>
      <c r="GV32" s="740"/>
      <c r="GW32" s="740"/>
      <c r="GX32" s="740"/>
      <c r="GY32" s="740"/>
      <c r="GZ32" s="744"/>
    </row>
    <row r="33" spans="1:208" ht="178.5" x14ac:dyDescent="0.2">
      <c r="A33" s="740"/>
      <c r="B33" s="778" t="s">
        <v>701</v>
      </c>
      <c r="C33" s="778" t="s">
        <v>702</v>
      </c>
      <c r="D33" s="779" t="s">
        <v>703</v>
      </c>
      <c r="E33" s="780" t="s">
        <v>743</v>
      </c>
      <c r="F33" s="757">
        <v>2020730010063</v>
      </c>
      <c r="G33" s="757"/>
      <c r="H33" s="746" t="s">
        <v>730</v>
      </c>
      <c r="I33" s="746"/>
      <c r="J33" s="782" t="s">
        <v>744</v>
      </c>
      <c r="K33" s="784">
        <v>1</v>
      </c>
      <c r="L33" s="759">
        <v>47100</v>
      </c>
      <c r="M33" s="743"/>
      <c r="N33" s="791">
        <v>47100</v>
      </c>
      <c r="O33" s="791"/>
      <c r="P33" s="743"/>
      <c r="Q33" s="743"/>
      <c r="R33" s="743"/>
      <c r="S33" s="743"/>
      <c r="T33" s="743"/>
      <c r="U33" s="743"/>
      <c r="V33" s="743"/>
      <c r="W33" s="743"/>
      <c r="X33" s="792"/>
      <c r="Y33" s="795">
        <v>47100</v>
      </c>
      <c r="Z33" s="803">
        <v>47100</v>
      </c>
      <c r="AA33" s="791"/>
      <c r="AB33" s="803"/>
      <c r="AC33" s="743"/>
      <c r="AD33" s="746" t="s">
        <v>707</v>
      </c>
      <c r="AE33" s="746" t="s">
        <v>726</v>
      </c>
      <c r="AF33" s="761" t="s">
        <v>727</v>
      </c>
      <c r="AG33" s="740"/>
      <c r="AH33" s="740"/>
      <c r="AI33" s="740"/>
      <c r="AJ33" s="740"/>
      <c r="AK33" s="740"/>
      <c r="AL33" s="740"/>
      <c r="AM33" s="740"/>
      <c r="AN33" s="740"/>
      <c r="AO33" s="740"/>
      <c r="AP33" s="740"/>
      <c r="AQ33" s="740"/>
      <c r="AR33" s="740"/>
      <c r="AS33" s="740"/>
      <c r="AT33" s="740"/>
      <c r="AU33" s="740"/>
      <c r="AV33" s="740"/>
      <c r="AW33" s="740"/>
      <c r="AX33" s="740"/>
      <c r="AY33" s="740"/>
      <c r="AZ33" s="740"/>
      <c r="BA33" s="740"/>
      <c r="BB33" s="740"/>
      <c r="BC33" s="740"/>
      <c r="BD33" s="740"/>
      <c r="BE33" s="740"/>
      <c r="BF33" s="740"/>
      <c r="BG33" s="740"/>
      <c r="BH33" s="740"/>
      <c r="BI33" s="740"/>
      <c r="BJ33" s="740"/>
      <c r="BK33" s="740"/>
      <c r="BL33" s="740"/>
      <c r="BM33" s="740"/>
      <c r="BN33" s="740"/>
      <c r="BO33" s="740"/>
      <c r="BP33" s="740"/>
      <c r="BQ33" s="740"/>
      <c r="BR33" s="740"/>
      <c r="BS33" s="740"/>
      <c r="BT33" s="740"/>
      <c r="BU33" s="740"/>
      <c r="BV33" s="740"/>
      <c r="BW33" s="740"/>
      <c r="BX33" s="740"/>
      <c r="BY33" s="740"/>
      <c r="BZ33" s="740"/>
      <c r="CA33" s="740"/>
      <c r="CB33" s="740"/>
      <c r="CC33" s="740"/>
      <c r="CD33" s="740"/>
      <c r="CE33" s="740"/>
      <c r="CF33" s="740"/>
      <c r="CG33" s="740"/>
      <c r="CH33" s="740"/>
      <c r="CI33" s="740"/>
      <c r="CJ33" s="740"/>
      <c r="CK33" s="740"/>
      <c r="CL33" s="740"/>
      <c r="CM33" s="740"/>
      <c r="CN33" s="740"/>
      <c r="CO33" s="740"/>
      <c r="CP33" s="740"/>
      <c r="CQ33" s="740"/>
      <c r="CR33" s="740"/>
      <c r="CS33" s="740"/>
      <c r="CT33" s="740"/>
      <c r="CU33" s="740"/>
      <c r="CV33" s="740"/>
      <c r="CW33" s="740"/>
      <c r="CX33" s="740"/>
      <c r="CY33" s="740"/>
      <c r="CZ33" s="740"/>
      <c r="DA33" s="740"/>
      <c r="DB33" s="740"/>
      <c r="DC33" s="740"/>
      <c r="DD33" s="740"/>
      <c r="DE33" s="740"/>
      <c r="DF33" s="740"/>
      <c r="DG33" s="740"/>
      <c r="DH33" s="740"/>
      <c r="DI33" s="740"/>
      <c r="DJ33" s="740"/>
      <c r="DK33" s="740"/>
      <c r="DL33" s="740"/>
      <c r="DM33" s="740"/>
      <c r="DN33" s="740"/>
      <c r="DO33" s="740"/>
      <c r="DP33" s="740"/>
      <c r="DQ33" s="740"/>
      <c r="DR33" s="740"/>
      <c r="DS33" s="740"/>
      <c r="DT33" s="740"/>
      <c r="DU33" s="740"/>
      <c r="DV33" s="740"/>
      <c r="DW33" s="740"/>
      <c r="DX33" s="740"/>
      <c r="DY33" s="740"/>
      <c r="DZ33" s="740"/>
      <c r="EA33" s="740"/>
      <c r="EB33" s="740"/>
      <c r="EC33" s="740"/>
      <c r="ED33" s="740"/>
      <c r="EE33" s="740"/>
      <c r="EF33" s="740"/>
      <c r="EG33" s="740"/>
      <c r="EH33" s="740"/>
      <c r="EI33" s="740"/>
      <c r="EJ33" s="740"/>
      <c r="EK33" s="740"/>
      <c r="EL33" s="740"/>
      <c r="EM33" s="740"/>
      <c r="EN33" s="740"/>
      <c r="EO33" s="740"/>
      <c r="EP33" s="740"/>
      <c r="EQ33" s="740"/>
      <c r="ER33" s="740"/>
      <c r="ES33" s="740"/>
      <c r="ET33" s="740"/>
      <c r="EU33" s="740"/>
      <c r="EV33" s="740"/>
      <c r="EW33" s="740"/>
      <c r="EX33" s="740"/>
      <c r="EY33" s="740"/>
      <c r="EZ33" s="740"/>
      <c r="FA33" s="740"/>
      <c r="FB33" s="740"/>
      <c r="FC33" s="740"/>
      <c r="FD33" s="740"/>
      <c r="FE33" s="740"/>
      <c r="FF33" s="740"/>
      <c r="FG33" s="740"/>
      <c r="FH33" s="740"/>
      <c r="FI33" s="740"/>
      <c r="FJ33" s="740"/>
      <c r="FK33" s="740"/>
      <c r="FL33" s="740"/>
      <c r="FM33" s="740"/>
      <c r="FN33" s="740"/>
      <c r="FO33" s="740"/>
      <c r="FP33" s="740"/>
      <c r="FQ33" s="740"/>
      <c r="FR33" s="740"/>
      <c r="FS33" s="740"/>
      <c r="FT33" s="740"/>
      <c r="FU33" s="740"/>
      <c r="FV33" s="740"/>
      <c r="FW33" s="740"/>
      <c r="FX33" s="740"/>
      <c r="FY33" s="740"/>
      <c r="FZ33" s="740"/>
      <c r="GA33" s="740"/>
      <c r="GB33" s="740"/>
      <c r="GC33" s="740"/>
      <c r="GD33" s="740"/>
      <c r="GE33" s="740"/>
      <c r="GF33" s="740"/>
      <c r="GG33" s="740"/>
      <c r="GH33" s="740"/>
      <c r="GI33" s="740"/>
      <c r="GJ33" s="740"/>
      <c r="GK33" s="740"/>
      <c r="GL33" s="740"/>
      <c r="GM33" s="740"/>
      <c r="GN33" s="740"/>
      <c r="GO33" s="740"/>
      <c r="GP33" s="740"/>
      <c r="GQ33" s="740"/>
      <c r="GR33" s="740"/>
      <c r="GS33" s="740"/>
      <c r="GT33" s="740"/>
      <c r="GU33" s="740"/>
      <c r="GV33" s="740"/>
      <c r="GW33" s="740"/>
      <c r="GX33" s="740"/>
      <c r="GY33" s="740"/>
      <c r="GZ33" s="744"/>
    </row>
    <row r="34" spans="1:208" ht="165.75" x14ac:dyDescent="0.2">
      <c r="A34" s="740"/>
      <c r="B34" s="778" t="s">
        <v>701</v>
      </c>
      <c r="C34" s="778" t="s">
        <v>702</v>
      </c>
      <c r="D34" s="779" t="s">
        <v>703</v>
      </c>
      <c r="E34" s="780" t="s">
        <v>745</v>
      </c>
      <c r="F34" s="757">
        <v>2020730010067</v>
      </c>
      <c r="G34" s="757"/>
      <c r="H34" s="746" t="s">
        <v>746</v>
      </c>
      <c r="I34" s="746"/>
      <c r="J34" s="782" t="s">
        <v>747</v>
      </c>
      <c r="K34" s="781">
        <v>57</v>
      </c>
      <c r="L34" s="759">
        <v>1000</v>
      </c>
      <c r="M34" s="743"/>
      <c r="N34" s="791">
        <v>1000</v>
      </c>
      <c r="O34" s="791"/>
      <c r="P34" s="743"/>
      <c r="Q34" s="743"/>
      <c r="R34" s="743"/>
      <c r="S34" s="743"/>
      <c r="T34" s="743"/>
      <c r="U34" s="743"/>
      <c r="V34" s="743"/>
      <c r="W34" s="743"/>
      <c r="X34" s="792"/>
      <c r="Y34" s="795">
        <v>1000</v>
      </c>
      <c r="Z34" s="803">
        <v>1000</v>
      </c>
      <c r="AA34" s="791"/>
      <c r="AB34" s="803"/>
      <c r="AC34" s="743"/>
      <c r="AD34" s="746" t="s">
        <v>707</v>
      </c>
      <c r="AE34" s="746" t="s">
        <v>748</v>
      </c>
      <c r="AF34" s="761" t="s">
        <v>749</v>
      </c>
      <c r="AG34" s="740"/>
      <c r="AH34" s="740"/>
      <c r="AI34" s="740"/>
      <c r="AJ34" s="740"/>
      <c r="AK34" s="740"/>
      <c r="AL34" s="740"/>
      <c r="AM34" s="740"/>
      <c r="AN34" s="740"/>
      <c r="AO34" s="740"/>
      <c r="AP34" s="740"/>
      <c r="AQ34" s="740"/>
      <c r="AR34" s="740"/>
      <c r="AS34" s="740"/>
      <c r="AT34" s="740"/>
      <c r="AU34" s="740"/>
      <c r="AV34" s="740"/>
      <c r="AW34" s="740"/>
      <c r="AX34" s="740"/>
      <c r="AY34" s="740"/>
      <c r="AZ34" s="740"/>
      <c r="BA34" s="740"/>
      <c r="BB34" s="740"/>
      <c r="BC34" s="740"/>
      <c r="BD34" s="740"/>
      <c r="BE34" s="740"/>
      <c r="BF34" s="740"/>
      <c r="BG34" s="740"/>
      <c r="BH34" s="740"/>
      <c r="BI34" s="740"/>
      <c r="BJ34" s="740"/>
      <c r="BK34" s="740"/>
      <c r="BL34" s="740"/>
      <c r="BM34" s="740"/>
      <c r="BN34" s="740"/>
      <c r="BO34" s="740"/>
      <c r="BP34" s="740"/>
      <c r="BQ34" s="740"/>
      <c r="BR34" s="740"/>
      <c r="BS34" s="740"/>
      <c r="BT34" s="740"/>
      <c r="BU34" s="740"/>
      <c r="BV34" s="740"/>
      <c r="BW34" s="740"/>
      <c r="BX34" s="740"/>
      <c r="BY34" s="740"/>
      <c r="BZ34" s="740"/>
      <c r="CA34" s="740"/>
      <c r="CB34" s="740"/>
      <c r="CC34" s="740"/>
      <c r="CD34" s="740"/>
      <c r="CE34" s="740"/>
      <c r="CF34" s="740"/>
      <c r="CG34" s="740"/>
      <c r="CH34" s="740"/>
      <c r="CI34" s="740"/>
      <c r="CJ34" s="740"/>
      <c r="CK34" s="740"/>
      <c r="CL34" s="740"/>
      <c r="CM34" s="740"/>
      <c r="CN34" s="740"/>
      <c r="CO34" s="740"/>
      <c r="CP34" s="740"/>
      <c r="CQ34" s="740"/>
      <c r="CR34" s="740"/>
      <c r="CS34" s="740"/>
      <c r="CT34" s="740"/>
      <c r="CU34" s="740"/>
      <c r="CV34" s="740"/>
      <c r="CW34" s="740"/>
      <c r="CX34" s="740"/>
      <c r="CY34" s="740"/>
      <c r="CZ34" s="740"/>
      <c r="DA34" s="740"/>
      <c r="DB34" s="740"/>
      <c r="DC34" s="740"/>
      <c r="DD34" s="740"/>
      <c r="DE34" s="740"/>
      <c r="DF34" s="740"/>
      <c r="DG34" s="740"/>
      <c r="DH34" s="740"/>
      <c r="DI34" s="740"/>
      <c r="DJ34" s="740"/>
      <c r="DK34" s="740"/>
      <c r="DL34" s="740"/>
      <c r="DM34" s="740"/>
      <c r="DN34" s="740"/>
      <c r="DO34" s="740"/>
      <c r="DP34" s="740"/>
      <c r="DQ34" s="740"/>
      <c r="DR34" s="740"/>
      <c r="DS34" s="740"/>
      <c r="DT34" s="740"/>
      <c r="DU34" s="740"/>
      <c r="DV34" s="740"/>
      <c r="DW34" s="740"/>
      <c r="DX34" s="740"/>
      <c r="DY34" s="740"/>
      <c r="DZ34" s="740"/>
      <c r="EA34" s="740"/>
      <c r="EB34" s="740"/>
      <c r="EC34" s="740"/>
      <c r="ED34" s="740"/>
      <c r="EE34" s="740"/>
      <c r="EF34" s="740"/>
      <c r="EG34" s="740"/>
      <c r="EH34" s="740"/>
      <c r="EI34" s="740"/>
      <c r="EJ34" s="740"/>
      <c r="EK34" s="740"/>
      <c r="EL34" s="740"/>
      <c r="EM34" s="740"/>
      <c r="EN34" s="740"/>
      <c r="EO34" s="740"/>
      <c r="EP34" s="740"/>
      <c r="EQ34" s="740"/>
      <c r="ER34" s="740"/>
      <c r="ES34" s="740"/>
      <c r="ET34" s="740"/>
      <c r="EU34" s="740"/>
      <c r="EV34" s="740"/>
      <c r="EW34" s="740"/>
      <c r="EX34" s="740"/>
      <c r="EY34" s="740"/>
      <c r="EZ34" s="740"/>
      <c r="FA34" s="740"/>
      <c r="FB34" s="740"/>
      <c r="FC34" s="740"/>
      <c r="FD34" s="740"/>
      <c r="FE34" s="740"/>
      <c r="FF34" s="740"/>
      <c r="FG34" s="740"/>
      <c r="FH34" s="740"/>
      <c r="FI34" s="740"/>
      <c r="FJ34" s="740"/>
      <c r="FK34" s="740"/>
      <c r="FL34" s="740"/>
      <c r="FM34" s="740"/>
      <c r="FN34" s="740"/>
      <c r="FO34" s="740"/>
      <c r="FP34" s="740"/>
      <c r="FQ34" s="740"/>
      <c r="FR34" s="740"/>
      <c r="FS34" s="740"/>
      <c r="FT34" s="740"/>
      <c r="FU34" s="740"/>
      <c r="FV34" s="740"/>
      <c r="FW34" s="740"/>
      <c r="FX34" s="740"/>
      <c r="FY34" s="740"/>
      <c r="FZ34" s="740"/>
      <c r="GA34" s="740"/>
      <c r="GB34" s="740"/>
      <c r="GC34" s="740"/>
      <c r="GD34" s="740"/>
      <c r="GE34" s="740"/>
      <c r="GF34" s="740"/>
      <c r="GG34" s="740"/>
      <c r="GH34" s="740"/>
      <c r="GI34" s="740"/>
      <c r="GJ34" s="740"/>
      <c r="GK34" s="740"/>
      <c r="GL34" s="740"/>
      <c r="GM34" s="740"/>
      <c r="GN34" s="740"/>
      <c r="GO34" s="740"/>
      <c r="GP34" s="740"/>
      <c r="GQ34" s="740"/>
      <c r="GR34" s="740"/>
      <c r="GS34" s="740"/>
      <c r="GT34" s="740"/>
      <c r="GU34" s="740"/>
      <c r="GV34" s="740"/>
      <c r="GW34" s="740"/>
      <c r="GX34" s="740"/>
      <c r="GY34" s="740"/>
      <c r="GZ34" s="744"/>
    </row>
    <row r="35" spans="1:208" ht="191.25" x14ac:dyDescent="0.2">
      <c r="A35" s="740"/>
      <c r="B35" s="778" t="s">
        <v>701</v>
      </c>
      <c r="C35" s="778" t="s">
        <v>702</v>
      </c>
      <c r="D35" s="779" t="s">
        <v>703</v>
      </c>
      <c r="E35" s="780" t="s">
        <v>745</v>
      </c>
      <c r="F35" s="788">
        <v>2020730010041</v>
      </c>
      <c r="G35" s="757"/>
      <c r="H35" s="746" t="s">
        <v>718</v>
      </c>
      <c r="I35" s="746"/>
      <c r="J35" s="782" t="s">
        <v>750</v>
      </c>
      <c r="K35" s="781">
        <v>57</v>
      </c>
      <c r="L35" s="759">
        <v>846820</v>
      </c>
      <c r="M35" s="743"/>
      <c r="N35" s="791"/>
      <c r="O35" s="802">
        <v>846820</v>
      </c>
      <c r="P35" s="743"/>
      <c r="Q35" s="743"/>
      <c r="R35" s="743"/>
      <c r="S35" s="743"/>
      <c r="T35" s="743"/>
      <c r="U35" s="743"/>
      <c r="V35" s="743"/>
      <c r="W35" s="743"/>
      <c r="X35" s="792"/>
      <c r="Y35" s="795">
        <v>846747</v>
      </c>
      <c r="Z35" s="803"/>
      <c r="AA35" s="801">
        <v>846747</v>
      </c>
      <c r="AB35" s="803"/>
      <c r="AC35" s="743"/>
      <c r="AD35" s="746" t="s">
        <v>707</v>
      </c>
      <c r="AE35" s="746" t="s">
        <v>748</v>
      </c>
      <c r="AF35" s="761" t="s">
        <v>749</v>
      </c>
      <c r="AG35" s="740"/>
      <c r="AH35" s="740"/>
      <c r="AI35" s="740"/>
      <c r="AJ35" s="740"/>
      <c r="AK35" s="740"/>
      <c r="AL35" s="740"/>
      <c r="AM35" s="740"/>
      <c r="AN35" s="740"/>
      <c r="AO35" s="740"/>
      <c r="AP35" s="740"/>
      <c r="AQ35" s="740"/>
      <c r="AR35" s="740"/>
      <c r="AS35" s="740"/>
      <c r="AT35" s="740"/>
      <c r="AU35" s="740"/>
      <c r="AV35" s="740"/>
      <c r="AW35" s="740"/>
      <c r="AX35" s="740"/>
      <c r="AY35" s="740"/>
      <c r="AZ35" s="740"/>
      <c r="BA35" s="740"/>
      <c r="BB35" s="740"/>
      <c r="BC35" s="740"/>
      <c r="BD35" s="740"/>
      <c r="BE35" s="740"/>
      <c r="BF35" s="740"/>
      <c r="BG35" s="740"/>
      <c r="BH35" s="740"/>
      <c r="BI35" s="740"/>
      <c r="BJ35" s="740"/>
      <c r="BK35" s="740"/>
      <c r="BL35" s="740"/>
      <c r="BM35" s="740"/>
      <c r="BN35" s="740"/>
      <c r="BO35" s="740"/>
      <c r="BP35" s="740"/>
      <c r="BQ35" s="740"/>
      <c r="BR35" s="740"/>
      <c r="BS35" s="740"/>
      <c r="BT35" s="740"/>
      <c r="BU35" s="740"/>
      <c r="BV35" s="740"/>
      <c r="BW35" s="740"/>
      <c r="BX35" s="740"/>
      <c r="BY35" s="740"/>
      <c r="BZ35" s="740"/>
      <c r="CA35" s="740"/>
      <c r="CB35" s="740"/>
      <c r="CC35" s="740"/>
      <c r="CD35" s="740"/>
      <c r="CE35" s="740"/>
      <c r="CF35" s="740"/>
      <c r="CG35" s="740"/>
      <c r="CH35" s="740"/>
      <c r="CI35" s="740"/>
      <c r="CJ35" s="740"/>
      <c r="CK35" s="740"/>
      <c r="CL35" s="740"/>
      <c r="CM35" s="740"/>
      <c r="CN35" s="740"/>
      <c r="CO35" s="740"/>
      <c r="CP35" s="740"/>
      <c r="CQ35" s="740"/>
      <c r="CR35" s="740"/>
      <c r="CS35" s="740"/>
      <c r="CT35" s="740"/>
      <c r="CU35" s="740"/>
      <c r="CV35" s="740"/>
      <c r="CW35" s="740"/>
      <c r="CX35" s="740"/>
      <c r="CY35" s="740"/>
      <c r="CZ35" s="740"/>
      <c r="DA35" s="740"/>
      <c r="DB35" s="740"/>
      <c r="DC35" s="740"/>
      <c r="DD35" s="740"/>
      <c r="DE35" s="740"/>
      <c r="DF35" s="740"/>
      <c r="DG35" s="740"/>
      <c r="DH35" s="740"/>
      <c r="DI35" s="740"/>
      <c r="DJ35" s="740"/>
      <c r="DK35" s="740"/>
      <c r="DL35" s="740"/>
      <c r="DM35" s="740"/>
      <c r="DN35" s="740"/>
      <c r="DO35" s="740"/>
      <c r="DP35" s="740"/>
      <c r="DQ35" s="740"/>
      <c r="DR35" s="740"/>
      <c r="DS35" s="740"/>
      <c r="DT35" s="740"/>
      <c r="DU35" s="740"/>
      <c r="DV35" s="740"/>
      <c r="DW35" s="740"/>
      <c r="DX35" s="740"/>
      <c r="DY35" s="740"/>
      <c r="DZ35" s="740"/>
      <c r="EA35" s="740"/>
      <c r="EB35" s="740"/>
      <c r="EC35" s="740"/>
      <c r="ED35" s="740"/>
      <c r="EE35" s="740"/>
      <c r="EF35" s="740"/>
      <c r="EG35" s="740"/>
      <c r="EH35" s="740"/>
      <c r="EI35" s="740"/>
      <c r="EJ35" s="740"/>
      <c r="EK35" s="740"/>
      <c r="EL35" s="740"/>
      <c r="EM35" s="740"/>
      <c r="EN35" s="740"/>
      <c r="EO35" s="740"/>
      <c r="EP35" s="740"/>
      <c r="EQ35" s="740"/>
      <c r="ER35" s="740"/>
      <c r="ES35" s="740"/>
      <c r="ET35" s="740"/>
      <c r="EU35" s="740"/>
      <c r="EV35" s="740"/>
      <c r="EW35" s="740"/>
      <c r="EX35" s="740"/>
      <c r="EY35" s="740"/>
      <c r="EZ35" s="740"/>
      <c r="FA35" s="740"/>
      <c r="FB35" s="740"/>
      <c r="FC35" s="740"/>
      <c r="FD35" s="740"/>
      <c r="FE35" s="740"/>
      <c r="FF35" s="740"/>
      <c r="FG35" s="740"/>
      <c r="FH35" s="740"/>
      <c r="FI35" s="740"/>
      <c r="FJ35" s="740"/>
      <c r="FK35" s="740"/>
      <c r="FL35" s="740"/>
      <c r="FM35" s="740"/>
      <c r="FN35" s="740"/>
      <c r="FO35" s="740"/>
      <c r="FP35" s="740"/>
      <c r="FQ35" s="740"/>
      <c r="FR35" s="740"/>
      <c r="FS35" s="740"/>
      <c r="FT35" s="740"/>
      <c r="FU35" s="740"/>
      <c r="FV35" s="740"/>
      <c r="FW35" s="740"/>
      <c r="FX35" s="740"/>
      <c r="FY35" s="740"/>
      <c r="FZ35" s="740"/>
      <c r="GA35" s="740"/>
      <c r="GB35" s="740"/>
      <c r="GC35" s="740"/>
      <c r="GD35" s="740"/>
      <c r="GE35" s="740"/>
      <c r="GF35" s="740"/>
      <c r="GG35" s="740"/>
      <c r="GH35" s="740"/>
      <c r="GI35" s="740"/>
      <c r="GJ35" s="740"/>
      <c r="GK35" s="740"/>
      <c r="GL35" s="740"/>
      <c r="GM35" s="740"/>
      <c r="GN35" s="740"/>
      <c r="GO35" s="740"/>
      <c r="GP35" s="740"/>
      <c r="GQ35" s="740"/>
      <c r="GR35" s="740"/>
      <c r="GS35" s="740"/>
      <c r="GT35" s="740"/>
      <c r="GU35" s="740"/>
      <c r="GV35" s="740"/>
      <c r="GW35" s="740"/>
      <c r="GX35" s="740"/>
      <c r="GY35" s="740"/>
      <c r="GZ35" s="744"/>
    </row>
    <row r="36" spans="1:208" ht="140.25" x14ac:dyDescent="0.2">
      <c r="A36" s="740"/>
      <c r="B36" s="778" t="s">
        <v>701</v>
      </c>
      <c r="C36" s="778" t="s">
        <v>702</v>
      </c>
      <c r="D36" s="779" t="s">
        <v>703</v>
      </c>
      <c r="E36" s="780" t="s">
        <v>745</v>
      </c>
      <c r="F36" s="757">
        <v>2020730010067</v>
      </c>
      <c r="G36" s="757"/>
      <c r="H36" s="746" t="s">
        <v>746</v>
      </c>
      <c r="I36" s="746"/>
      <c r="J36" s="782" t="s">
        <v>751</v>
      </c>
      <c r="K36" s="784">
        <v>59</v>
      </c>
      <c r="L36" s="759">
        <v>273352872</v>
      </c>
      <c r="M36" s="743"/>
      <c r="N36" s="801">
        <v>1745884</v>
      </c>
      <c r="O36" s="801">
        <v>268801884</v>
      </c>
      <c r="P36" s="743"/>
      <c r="Q36" s="743"/>
      <c r="R36" s="743"/>
      <c r="S36" s="743"/>
      <c r="T36" s="743"/>
      <c r="U36" s="743"/>
      <c r="V36" s="743"/>
      <c r="W36" s="743"/>
      <c r="X36" s="801">
        <v>2805104</v>
      </c>
      <c r="Y36" s="795">
        <v>270331895</v>
      </c>
      <c r="Z36" s="801">
        <v>1697812</v>
      </c>
      <c r="AA36" s="801">
        <v>268182968</v>
      </c>
      <c r="AB36" s="801">
        <v>451115</v>
      </c>
      <c r="AC36" s="743"/>
      <c r="AD36" s="746" t="s">
        <v>707</v>
      </c>
      <c r="AE36" s="746" t="s">
        <v>748</v>
      </c>
      <c r="AF36" s="761" t="s">
        <v>749</v>
      </c>
      <c r="AG36" s="740"/>
      <c r="AH36" s="740"/>
      <c r="AI36" s="740"/>
      <c r="AJ36" s="740"/>
      <c r="AK36" s="740"/>
      <c r="AL36" s="740"/>
      <c r="AM36" s="740"/>
      <c r="AN36" s="740"/>
      <c r="AO36" s="740"/>
      <c r="AP36" s="740"/>
      <c r="AQ36" s="740"/>
      <c r="AR36" s="740"/>
      <c r="AS36" s="740"/>
      <c r="AT36" s="740"/>
      <c r="AU36" s="740"/>
      <c r="AV36" s="740"/>
      <c r="AW36" s="740"/>
      <c r="AX36" s="740"/>
      <c r="AY36" s="740"/>
      <c r="AZ36" s="740"/>
      <c r="BA36" s="740"/>
      <c r="BB36" s="740"/>
      <c r="BC36" s="740"/>
      <c r="BD36" s="740"/>
      <c r="BE36" s="740"/>
      <c r="BF36" s="740"/>
      <c r="BG36" s="740"/>
      <c r="BH36" s="740"/>
      <c r="BI36" s="740"/>
      <c r="BJ36" s="740"/>
      <c r="BK36" s="740"/>
      <c r="BL36" s="740"/>
      <c r="BM36" s="740"/>
      <c r="BN36" s="740"/>
      <c r="BO36" s="740"/>
      <c r="BP36" s="740"/>
      <c r="BQ36" s="740"/>
      <c r="BR36" s="740"/>
      <c r="BS36" s="740"/>
      <c r="BT36" s="740"/>
      <c r="BU36" s="740"/>
      <c r="BV36" s="740"/>
      <c r="BW36" s="740"/>
      <c r="BX36" s="740"/>
      <c r="BY36" s="740"/>
      <c r="BZ36" s="740"/>
      <c r="CA36" s="740"/>
      <c r="CB36" s="740"/>
      <c r="CC36" s="740"/>
      <c r="CD36" s="740"/>
      <c r="CE36" s="740"/>
      <c r="CF36" s="740"/>
      <c r="CG36" s="740"/>
      <c r="CH36" s="740"/>
      <c r="CI36" s="740"/>
      <c r="CJ36" s="740"/>
      <c r="CK36" s="740"/>
      <c r="CL36" s="740"/>
      <c r="CM36" s="740"/>
      <c r="CN36" s="740"/>
      <c r="CO36" s="740"/>
      <c r="CP36" s="740"/>
      <c r="CQ36" s="740"/>
      <c r="CR36" s="740"/>
      <c r="CS36" s="740"/>
      <c r="CT36" s="740"/>
      <c r="CU36" s="740"/>
      <c r="CV36" s="740"/>
      <c r="CW36" s="740"/>
      <c r="CX36" s="740"/>
      <c r="CY36" s="740"/>
      <c r="CZ36" s="740"/>
      <c r="DA36" s="740"/>
      <c r="DB36" s="740"/>
      <c r="DC36" s="740"/>
      <c r="DD36" s="740"/>
      <c r="DE36" s="740"/>
      <c r="DF36" s="740"/>
      <c r="DG36" s="740"/>
      <c r="DH36" s="740"/>
      <c r="DI36" s="740"/>
      <c r="DJ36" s="740"/>
      <c r="DK36" s="740"/>
      <c r="DL36" s="740"/>
      <c r="DM36" s="740"/>
      <c r="DN36" s="740"/>
      <c r="DO36" s="740"/>
      <c r="DP36" s="740"/>
      <c r="DQ36" s="740"/>
      <c r="DR36" s="740"/>
      <c r="DS36" s="740"/>
      <c r="DT36" s="740"/>
      <c r="DU36" s="740"/>
      <c r="DV36" s="740"/>
      <c r="DW36" s="740"/>
      <c r="DX36" s="740"/>
      <c r="DY36" s="740"/>
      <c r="DZ36" s="740"/>
      <c r="EA36" s="740"/>
      <c r="EB36" s="740"/>
      <c r="EC36" s="740"/>
      <c r="ED36" s="740"/>
      <c r="EE36" s="740"/>
      <c r="EF36" s="740"/>
      <c r="EG36" s="740"/>
      <c r="EH36" s="740"/>
      <c r="EI36" s="740"/>
      <c r="EJ36" s="740"/>
      <c r="EK36" s="740"/>
      <c r="EL36" s="740"/>
      <c r="EM36" s="740"/>
      <c r="EN36" s="740"/>
      <c r="EO36" s="740"/>
      <c r="EP36" s="740"/>
      <c r="EQ36" s="740"/>
      <c r="ER36" s="740"/>
      <c r="ES36" s="740"/>
      <c r="ET36" s="740"/>
      <c r="EU36" s="740"/>
      <c r="EV36" s="740"/>
      <c r="EW36" s="740"/>
      <c r="EX36" s="740"/>
      <c r="EY36" s="740"/>
      <c r="EZ36" s="740"/>
      <c r="FA36" s="740"/>
      <c r="FB36" s="740"/>
      <c r="FC36" s="740"/>
      <c r="FD36" s="740"/>
      <c r="FE36" s="740"/>
      <c r="FF36" s="740"/>
      <c r="FG36" s="740"/>
      <c r="FH36" s="740"/>
      <c r="FI36" s="740"/>
      <c r="FJ36" s="740"/>
      <c r="FK36" s="740"/>
      <c r="FL36" s="740"/>
      <c r="FM36" s="740"/>
      <c r="FN36" s="740"/>
      <c r="FO36" s="740"/>
      <c r="FP36" s="740"/>
      <c r="FQ36" s="740"/>
      <c r="FR36" s="740"/>
      <c r="FS36" s="740"/>
      <c r="FT36" s="740"/>
      <c r="FU36" s="740"/>
      <c r="FV36" s="740"/>
      <c r="FW36" s="740"/>
      <c r="FX36" s="740"/>
      <c r="FY36" s="740"/>
      <c r="FZ36" s="740"/>
      <c r="GA36" s="740"/>
      <c r="GB36" s="740"/>
      <c r="GC36" s="740"/>
      <c r="GD36" s="740"/>
      <c r="GE36" s="740"/>
      <c r="GF36" s="740"/>
      <c r="GG36" s="740"/>
      <c r="GH36" s="740"/>
      <c r="GI36" s="740"/>
      <c r="GJ36" s="740"/>
      <c r="GK36" s="740"/>
      <c r="GL36" s="740"/>
      <c r="GM36" s="740"/>
      <c r="GN36" s="740"/>
      <c r="GO36" s="740"/>
      <c r="GP36" s="740"/>
      <c r="GQ36" s="740"/>
      <c r="GR36" s="740"/>
      <c r="GS36" s="740"/>
      <c r="GT36" s="740"/>
      <c r="GU36" s="740"/>
      <c r="GV36" s="740"/>
      <c r="GW36" s="740"/>
      <c r="GX36" s="740"/>
      <c r="GY36" s="740"/>
      <c r="GZ36" s="744"/>
    </row>
    <row r="37" spans="1:208" ht="127.5" x14ac:dyDescent="0.2">
      <c r="A37" s="740"/>
      <c r="B37" s="778" t="s">
        <v>701</v>
      </c>
      <c r="C37" s="778" t="s">
        <v>702</v>
      </c>
      <c r="D37" s="779" t="s">
        <v>703</v>
      </c>
      <c r="E37" s="780" t="s">
        <v>745</v>
      </c>
      <c r="F37" s="757">
        <v>2020730010067</v>
      </c>
      <c r="G37" s="757"/>
      <c r="H37" s="746" t="s">
        <v>746</v>
      </c>
      <c r="I37" s="746"/>
      <c r="J37" s="785" t="s">
        <v>752</v>
      </c>
      <c r="K37" s="784">
        <v>1</v>
      </c>
      <c r="L37" s="759">
        <v>1000</v>
      </c>
      <c r="M37" s="743"/>
      <c r="N37" s="791">
        <v>1000</v>
      </c>
      <c r="O37" s="791"/>
      <c r="P37" s="743"/>
      <c r="Q37" s="743"/>
      <c r="R37" s="743"/>
      <c r="S37" s="743"/>
      <c r="T37" s="743"/>
      <c r="U37" s="743"/>
      <c r="V37" s="743"/>
      <c r="W37" s="743"/>
      <c r="X37" s="792"/>
      <c r="Y37" s="795">
        <v>1000</v>
      </c>
      <c r="Z37" s="803">
        <v>1000</v>
      </c>
      <c r="AA37" s="791"/>
      <c r="AB37" s="803"/>
      <c r="AC37" s="743"/>
      <c r="AD37" s="746" t="s">
        <v>707</v>
      </c>
      <c r="AE37" s="746" t="s">
        <v>748</v>
      </c>
      <c r="AF37" s="761" t="s">
        <v>749</v>
      </c>
      <c r="AG37" s="740"/>
      <c r="AH37" s="740"/>
      <c r="AI37" s="740"/>
      <c r="AJ37" s="740"/>
      <c r="AK37" s="740"/>
      <c r="AL37" s="740"/>
      <c r="AM37" s="740"/>
      <c r="AN37" s="740"/>
      <c r="AO37" s="740"/>
      <c r="AP37" s="740"/>
      <c r="AQ37" s="740"/>
      <c r="AR37" s="740"/>
      <c r="AS37" s="740"/>
      <c r="AT37" s="740"/>
      <c r="AU37" s="740"/>
      <c r="AV37" s="740"/>
      <c r="AW37" s="740"/>
      <c r="AX37" s="740"/>
      <c r="AY37" s="740"/>
      <c r="AZ37" s="740"/>
      <c r="BA37" s="740"/>
      <c r="BB37" s="740"/>
      <c r="BC37" s="740"/>
      <c r="BD37" s="740"/>
      <c r="BE37" s="740"/>
      <c r="BF37" s="740"/>
      <c r="BG37" s="740"/>
      <c r="BH37" s="740"/>
      <c r="BI37" s="740"/>
      <c r="BJ37" s="740"/>
      <c r="BK37" s="740"/>
      <c r="BL37" s="740"/>
      <c r="BM37" s="740"/>
      <c r="BN37" s="740"/>
      <c r="BO37" s="740"/>
      <c r="BP37" s="740"/>
      <c r="BQ37" s="740"/>
      <c r="BR37" s="740"/>
      <c r="BS37" s="740"/>
      <c r="BT37" s="740"/>
      <c r="BU37" s="740"/>
      <c r="BV37" s="740"/>
      <c r="BW37" s="740"/>
      <c r="BX37" s="740"/>
      <c r="BY37" s="740"/>
      <c r="BZ37" s="740"/>
      <c r="CA37" s="740"/>
      <c r="CB37" s="740"/>
      <c r="CC37" s="740"/>
      <c r="CD37" s="740"/>
      <c r="CE37" s="740"/>
      <c r="CF37" s="740"/>
      <c r="CG37" s="740"/>
      <c r="CH37" s="740"/>
      <c r="CI37" s="740"/>
      <c r="CJ37" s="740"/>
      <c r="CK37" s="740"/>
      <c r="CL37" s="740"/>
      <c r="CM37" s="740"/>
      <c r="CN37" s="740"/>
      <c r="CO37" s="740"/>
      <c r="CP37" s="740"/>
      <c r="CQ37" s="740"/>
      <c r="CR37" s="740"/>
      <c r="CS37" s="740"/>
      <c r="CT37" s="740"/>
      <c r="CU37" s="740"/>
      <c r="CV37" s="740"/>
      <c r="CW37" s="740"/>
      <c r="CX37" s="740"/>
      <c r="CY37" s="740"/>
      <c r="CZ37" s="740"/>
      <c r="DA37" s="740"/>
      <c r="DB37" s="740"/>
      <c r="DC37" s="740"/>
      <c r="DD37" s="740"/>
      <c r="DE37" s="740"/>
      <c r="DF37" s="740"/>
      <c r="DG37" s="740"/>
      <c r="DH37" s="740"/>
      <c r="DI37" s="740"/>
      <c r="DJ37" s="740"/>
      <c r="DK37" s="740"/>
      <c r="DL37" s="740"/>
      <c r="DM37" s="740"/>
      <c r="DN37" s="740"/>
      <c r="DO37" s="740"/>
      <c r="DP37" s="740"/>
      <c r="DQ37" s="740"/>
      <c r="DR37" s="740"/>
      <c r="DS37" s="740"/>
      <c r="DT37" s="740"/>
      <c r="DU37" s="740"/>
      <c r="DV37" s="740"/>
      <c r="DW37" s="740"/>
      <c r="DX37" s="740"/>
      <c r="DY37" s="740"/>
      <c r="DZ37" s="740"/>
      <c r="EA37" s="740"/>
      <c r="EB37" s="740"/>
      <c r="EC37" s="740"/>
      <c r="ED37" s="740"/>
      <c r="EE37" s="740"/>
      <c r="EF37" s="740"/>
      <c r="EG37" s="740"/>
      <c r="EH37" s="740"/>
      <c r="EI37" s="740"/>
      <c r="EJ37" s="740"/>
      <c r="EK37" s="740"/>
      <c r="EL37" s="740"/>
      <c r="EM37" s="740"/>
      <c r="EN37" s="740"/>
      <c r="EO37" s="740"/>
      <c r="EP37" s="740"/>
      <c r="EQ37" s="740"/>
      <c r="ER37" s="740"/>
      <c r="ES37" s="740"/>
      <c r="ET37" s="740"/>
      <c r="EU37" s="740"/>
      <c r="EV37" s="740"/>
      <c r="EW37" s="740"/>
      <c r="EX37" s="740"/>
      <c r="EY37" s="740"/>
      <c r="EZ37" s="740"/>
      <c r="FA37" s="740"/>
      <c r="FB37" s="740"/>
      <c r="FC37" s="740"/>
      <c r="FD37" s="740"/>
      <c r="FE37" s="740"/>
      <c r="FF37" s="740"/>
      <c r="FG37" s="740"/>
      <c r="FH37" s="740"/>
      <c r="FI37" s="740"/>
      <c r="FJ37" s="740"/>
      <c r="FK37" s="740"/>
      <c r="FL37" s="740"/>
      <c r="FM37" s="740"/>
      <c r="FN37" s="740"/>
      <c r="FO37" s="740"/>
      <c r="FP37" s="740"/>
      <c r="FQ37" s="740"/>
      <c r="FR37" s="740"/>
      <c r="FS37" s="740"/>
      <c r="FT37" s="740"/>
      <c r="FU37" s="740"/>
      <c r="FV37" s="740"/>
      <c r="FW37" s="740"/>
      <c r="FX37" s="740"/>
      <c r="FY37" s="740"/>
      <c r="FZ37" s="740"/>
      <c r="GA37" s="740"/>
      <c r="GB37" s="740"/>
      <c r="GC37" s="740"/>
      <c r="GD37" s="740"/>
      <c r="GE37" s="740"/>
      <c r="GF37" s="740"/>
      <c r="GG37" s="740"/>
      <c r="GH37" s="740"/>
      <c r="GI37" s="740"/>
      <c r="GJ37" s="740"/>
      <c r="GK37" s="740"/>
      <c r="GL37" s="740"/>
      <c r="GM37" s="740"/>
      <c r="GN37" s="740"/>
      <c r="GO37" s="740"/>
      <c r="GP37" s="740"/>
      <c r="GQ37" s="740"/>
      <c r="GR37" s="740"/>
      <c r="GS37" s="740"/>
      <c r="GT37" s="740"/>
      <c r="GU37" s="740"/>
      <c r="GV37" s="740"/>
      <c r="GW37" s="740"/>
      <c r="GX37" s="740"/>
      <c r="GY37" s="740"/>
      <c r="GZ37" s="744"/>
    </row>
    <row r="38" spans="1:208" ht="140.25" x14ac:dyDescent="0.2">
      <c r="A38" s="740"/>
      <c r="B38" s="778" t="s">
        <v>701</v>
      </c>
      <c r="C38" s="778" t="s">
        <v>702</v>
      </c>
      <c r="D38" s="779" t="s">
        <v>753</v>
      </c>
      <c r="E38" s="780" t="s">
        <v>754</v>
      </c>
      <c r="F38" s="788">
        <v>2020730010065</v>
      </c>
      <c r="G38" s="757"/>
      <c r="H38" s="746" t="s">
        <v>755</v>
      </c>
      <c r="I38" s="746"/>
      <c r="J38" s="785" t="s">
        <v>756</v>
      </c>
      <c r="K38" s="784">
        <v>1000</v>
      </c>
      <c r="L38" s="759">
        <v>1017400</v>
      </c>
      <c r="M38" s="743"/>
      <c r="N38" s="791">
        <v>1017400</v>
      </c>
      <c r="O38" s="791"/>
      <c r="P38" s="743"/>
      <c r="Q38" s="743"/>
      <c r="R38" s="743"/>
      <c r="S38" s="743"/>
      <c r="T38" s="743"/>
      <c r="U38" s="743"/>
      <c r="V38" s="743"/>
      <c r="W38" s="743"/>
      <c r="X38" s="792"/>
      <c r="Y38" s="795">
        <v>1017400</v>
      </c>
      <c r="Z38" s="791">
        <v>1017400</v>
      </c>
      <c r="AA38" s="791"/>
      <c r="AB38" s="793"/>
      <c r="AC38" s="743"/>
      <c r="AD38" s="746" t="s">
        <v>707</v>
      </c>
      <c r="AE38" s="746" t="s">
        <v>726</v>
      </c>
      <c r="AF38" s="761" t="s">
        <v>727</v>
      </c>
      <c r="AG38" s="740"/>
      <c r="AH38" s="740"/>
      <c r="AI38" s="740"/>
      <c r="AJ38" s="740"/>
      <c r="AK38" s="740"/>
      <c r="AL38" s="740"/>
      <c r="AM38" s="740"/>
      <c r="AN38" s="740"/>
      <c r="AO38" s="740"/>
      <c r="AP38" s="740"/>
      <c r="AQ38" s="740"/>
      <c r="AR38" s="740"/>
      <c r="AS38" s="740"/>
      <c r="AT38" s="740"/>
      <c r="AU38" s="740"/>
      <c r="AV38" s="740"/>
      <c r="AW38" s="740"/>
      <c r="AX38" s="740"/>
      <c r="AY38" s="740"/>
      <c r="AZ38" s="740"/>
      <c r="BA38" s="740"/>
      <c r="BB38" s="740"/>
      <c r="BC38" s="740"/>
      <c r="BD38" s="740"/>
      <c r="BE38" s="740"/>
      <c r="BF38" s="740"/>
      <c r="BG38" s="740"/>
      <c r="BH38" s="740"/>
      <c r="BI38" s="740"/>
      <c r="BJ38" s="740"/>
      <c r="BK38" s="740"/>
      <c r="BL38" s="740"/>
      <c r="BM38" s="740"/>
      <c r="BN38" s="740"/>
      <c r="BO38" s="740"/>
      <c r="BP38" s="740"/>
      <c r="BQ38" s="740"/>
      <c r="BR38" s="740"/>
      <c r="BS38" s="740"/>
      <c r="BT38" s="740"/>
      <c r="BU38" s="740"/>
      <c r="BV38" s="740"/>
      <c r="BW38" s="740"/>
      <c r="BX38" s="740"/>
      <c r="BY38" s="740"/>
      <c r="BZ38" s="740"/>
      <c r="CA38" s="740"/>
      <c r="CB38" s="740"/>
      <c r="CC38" s="740"/>
      <c r="CD38" s="740"/>
      <c r="CE38" s="740"/>
      <c r="CF38" s="740"/>
      <c r="CG38" s="740"/>
      <c r="CH38" s="740"/>
      <c r="CI38" s="740"/>
      <c r="CJ38" s="740"/>
      <c r="CK38" s="740"/>
      <c r="CL38" s="740"/>
      <c r="CM38" s="740"/>
      <c r="CN38" s="740"/>
      <c r="CO38" s="740"/>
      <c r="CP38" s="740"/>
      <c r="CQ38" s="740"/>
      <c r="CR38" s="740"/>
      <c r="CS38" s="740"/>
      <c r="CT38" s="740"/>
      <c r="CU38" s="740"/>
      <c r="CV38" s="740"/>
      <c r="CW38" s="740"/>
      <c r="CX38" s="740"/>
      <c r="CY38" s="740"/>
      <c r="CZ38" s="740"/>
      <c r="DA38" s="740"/>
      <c r="DB38" s="740"/>
      <c r="DC38" s="740"/>
      <c r="DD38" s="740"/>
      <c r="DE38" s="740"/>
      <c r="DF38" s="740"/>
      <c r="DG38" s="740"/>
      <c r="DH38" s="740"/>
      <c r="DI38" s="740"/>
      <c r="DJ38" s="740"/>
      <c r="DK38" s="740"/>
      <c r="DL38" s="740"/>
      <c r="DM38" s="740"/>
      <c r="DN38" s="740"/>
      <c r="DO38" s="740"/>
      <c r="DP38" s="740"/>
      <c r="DQ38" s="740"/>
      <c r="DR38" s="740"/>
      <c r="DS38" s="740"/>
      <c r="DT38" s="740"/>
      <c r="DU38" s="740"/>
      <c r="DV38" s="740"/>
      <c r="DW38" s="740"/>
      <c r="DX38" s="740"/>
      <c r="DY38" s="740"/>
      <c r="DZ38" s="740"/>
      <c r="EA38" s="740"/>
      <c r="EB38" s="740"/>
      <c r="EC38" s="740"/>
      <c r="ED38" s="740"/>
      <c r="EE38" s="740"/>
      <c r="EF38" s="740"/>
      <c r="EG38" s="740"/>
      <c r="EH38" s="740"/>
      <c r="EI38" s="740"/>
      <c r="EJ38" s="740"/>
      <c r="EK38" s="740"/>
      <c r="EL38" s="740"/>
      <c r="EM38" s="740"/>
      <c r="EN38" s="740"/>
      <c r="EO38" s="740"/>
      <c r="EP38" s="740"/>
      <c r="EQ38" s="740"/>
      <c r="ER38" s="740"/>
      <c r="ES38" s="740"/>
      <c r="ET38" s="740"/>
      <c r="EU38" s="740"/>
      <c r="EV38" s="740"/>
      <c r="EW38" s="740"/>
      <c r="EX38" s="740"/>
      <c r="EY38" s="740"/>
      <c r="EZ38" s="740"/>
      <c r="FA38" s="740"/>
      <c r="FB38" s="740"/>
      <c r="FC38" s="740"/>
      <c r="FD38" s="740"/>
      <c r="FE38" s="740"/>
      <c r="FF38" s="740"/>
      <c r="FG38" s="740"/>
      <c r="FH38" s="740"/>
      <c r="FI38" s="740"/>
      <c r="FJ38" s="740"/>
      <c r="FK38" s="740"/>
      <c r="FL38" s="740"/>
      <c r="FM38" s="740"/>
      <c r="FN38" s="740"/>
      <c r="FO38" s="740"/>
      <c r="FP38" s="740"/>
      <c r="FQ38" s="740"/>
      <c r="FR38" s="740"/>
      <c r="FS38" s="740"/>
      <c r="FT38" s="740"/>
      <c r="FU38" s="740"/>
      <c r="FV38" s="740"/>
      <c r="FW38" s="740"/>
      <c r="FX38" s="740"/>
      <c r="FY38" s="740"/>
      <c r="FZ38" s="740"/>
      <c r="GA38" s="740"/>
      <c r="GB38" s="740"/>
      <c r="GC38" s="740"/>
      <c r="GD38" s="740"/>
      <c r="GE38" s="740"/>
      <c r="GF38" s="740"/>
      <c r="GG38" s="740"/>
      <c r="GH38" s="740"/>
      <c r="GI38" s="740"/>
      <c r="GJ38" s="740"/>
      <c r="GK38" s="740"/>
      <c r="GL38" s="740"/>
      <c r="GM38" s="740"/>
      <c r="GN38" s="740"/>
      <c r="GO38" s="740"/>
      <c r="GP38" s="740"/>
      <c r="GQ38" s="740"/>
      <c r="GR38" s="740"/>
      <c r="GS38" s="740"/>
      <c r="GT38" s="740"/>
      <c r="GU38" s="740"/>
      <c r="GV38" s="740"/>
      <c r="GW38" s="740"/>
      <c r="GX38" s="740"/>
      <c r="GY38" s="740"/>
      <c r="GZ38" s="744"/>
    </row>
    <row r="39" spans="1:208" x14ac:dyDescent="0.2">
      <c r="A39" s="740"/>
      <c r="B39" s="746"/>
      <c r="C39" s="746"/>
      <c r="D39" s="746"/>
      <c r="E39" s="746"/>
      <c r="F39" s="786"/>
      <c r="G39" s="786"/>
      <c r="H39" s="787"/>
      <c r="I39" s="746"/>
      <c r="J39" s="762"/>
      <c r="K39" s="767"/>
      <c r="L39" s="759"/>
      <c r="M39" s="743"/>
      <c r="N39" s="760"/>
      <c r="O39" s="743"/>
      <c r="P39" s="743"/>
      <c r="Q39" s="743"/>
      <c r="R39" s="743"/>
      <c r="S39" s="743"/>
      <c r="T39" s="743"/>
      <c r="U39" s="743"/>
      <c r="V39" s="743"/>
      <c r="W39" s="743"/>
      <c r="X39" s="743"/>
      <c r="Y39" s="743"/>
      <c r="Z39" s="743"/>
      <c r="AA39" s="743"/>
      <c r="AB39" s="743"/>
      <c r="AC39" s="743"/>
      <c r="AD39" s="746"/>
      <c r="AE39" s="746"/>
      <c r="AF39" s="761"/>
      <c r="AG39" s="740"/>
      <c r="AH39" s="740"/>
      <c r="AI39" s="740"/>
      <c r="AJ39" s="740"/>
      <c r="AK39" s="740"/>
      <c r="AL39" s="740"/>
      <c r="AM39" s="740"/>
      <c r="AN39" s="740"/>
      <c r="AO39" s="740"/>
      <c r="AP39" s="740"/>
      <c r="AQ39" s="740"/>
      <c r="AR39" s="740"/>
      <c r="AS39" s="740"/>
      <c r="AT39" s="740"/>
      <c r="AU39" s="740"/>
      <c r="AV39" s="740"/>
      <c r="AW39" s="740"/>
      <c r="AX39" s="740"/>
      <c r="AY39" s="740"/>
      <c r="AZ39" s="740"/>
      <c r="BA39" s="740"/>
      <c r="BB39" s="740"/>
      <c r="BC39" s="740"/>
      <c r="BD39" s="740"/>
      <c r="BE39" s="740"/>
      <c r="BF39" s="740"/>
      <c r="BG39" s="740"/>
      <c r="BH39" s="740"/>
      <c r="BI39" s="740"/>
      <c r="BJ39" s="740"/>
      <c r="BK39" s="740"/>
      <c r="BL39" s="740"/>
      <c r="BM39" s="740"/>
      <c r="BN39" s="740"/>
      <c r="BO39" s="740"/>
      <c r="BP39" s="740"/>
      <c r="BQ39" s="740"/>
      <c r="BR39" s="740"/>
      <c r="BS39" s="740"/>
      <c r="BT39" s="740"/>
      <c r="BU39" s="740"/>
      <c r="BV39" s="740"/>
      <c r="BW39" s="740"/>
      <c r="BX39" s="740"/>
      <c r="BY39" s="740"/>
      <c r="BZ39" s="740"/>
      <c r="CA39" s="740"/>
      <c r="CB39" s="740"/>
      <c r="CC39" s="740"/>
      <c r="CD39" s="740"/>
      <c r="CE39" s="740"/>
      <c r="CF39" s="740"/>
      <c r="CG39" s="740"/>
      <c r="CH39" s="740"/>
      <c r="CI39" s="740"/>
      <c r="CJ39" s="740"/>
      <c r="CK39" s="740"/>
      <c r="CL39" s="740"/>
      <c r="CM39" s="740"/>
      <c r="CN39" s="740"/>
      <c r="CO39" s="740"/>
      <c r="CP39" s="740"/>
      <c r="CQ39" s="740"/>
      <c r="CR39" s="740"/>
      <c r="CS39" s="740"/>
      <c r="CT39" s="740"/>
      <c r="CU39" s="740"/>
      <c r="CV39" s="740"/>
      <c r="CW39" s="740"/>
      <c r="CX39" s="740"/>
      <c r="CY39" s="740"/>
      <c r="CZ39" s="740"/>
      <c r="DA39" s="740"/>
      <c r="DB39" s="740"/>
      <c r="DC39" s="740"/>
      <c r="DD39" s="740"/>
      <c r="DE39" s="740"/>
      <c r="DF39" s="740"/>
      <c r="DG39" s="740"/>
      <c r="DH39" s="740"/>
      <c r="DI39" s="740"/>
      <c r="DJ39" s="740"/>
      <c r="DK39" s="740"/>
      <c r="DL39" s="740"/>
      <c r="DM39" s="740"/>
      <c r="DN39" s="740"/>
      <c r="DO39" s="740"/>
      <c r="DP39" s="740"/>
      <c r="DQ39" s="740"/>
      <c r="DR39" s="740"/>
      <c r="DS39" s="740"/>
      <c r="DT39" s="740"/>
      <c r="DU39" s="740"/>
      <c r="DV39" s="740"/>
      <c r="DW39" s="740"/>
      <c r="DX39" s="740"/>
      <c r="DY39" s="740"/>
      <c r="DZ39" s="740"/>
      <c r="EA39" s="740"/>
      <c r="EB39" s="740"/>
      <c r="EC39" s="740"/>
      <c r="ED39" s="740"/>
      <c r="EE39" s="740"/>
      <c r="EF39" s="740"/>
      <c r="EG39" s="740"/>
      <c r="EH39" s="740"/>
      <c r="EI39" s="740"/>
      <c r="EJ39" s="740"/>
      <c r="EK39" s="740"/>
      <c r="EL39" s="740"/>
      <c r="EM39" s="740"/>
      <c r="EN39" s="740"/>
      <c r="EO39" s="740"/>
      <c r="EP39" s="740"/>
      <c r="EQ39" s="740"/>
      <c r="ER39" s="740"/>
      <c r="ES39" s="740"/>
      <c r="ET39" s="740"/>
      <c r="EU39" s="740"/>
      <c r="EV39" s="740"/>
      <c r="EW39" s="740"/>
      <c r="EX39" s="740"/>
      <c r="EY39" s="740"/>
      <c r="EZ39" s="740"/>
      <c r="FA39" s="740"/>
      <c r="FB39" s="740"/>
      <c r="FC39" s="740"/>
      <c r="FD39" s="740"/>
      <c r="FE39" s="740"/>
      <c r="FF39" s="740"/>
      <c r="FG39" s="740"/>
      <c r="FH39" s="740"/>
      <c r="FI39" s="740"/>
      <c r="FJ39" s="740"/>
      <c r="FK39" s="740"/>
      <c r="FL39" s="740"/>
      <c r="FM39" s="740"/>
      <c r="FN39" s="740"/>
      <c r="FO39" s="740"/>
      <c r="FP39" s="740"/>
      <c r="FQ39" s="740"/>
      <c r="FR39" s="740"/>
      <c r="FS39" s="740"/>
      <c r="FT39" s="740"/>
      <c r="FU39" s="740"/>
      <c r="FV39" s="740"/>
      <c r="FW39" s="740"/>
      <c r="FX39" s="740"/>
      <c r="FY39" s="740"/>
      <c r="FZ39" s="740"/>
      <c r="GA39" s="740"/>
      <c r="GB39" s="740"/>
      <c r="GC39" s="740"/>
      <c r="GD39" s="740"/>
      <c r="GE39" s="740"/>
      <c r="GF39" s="740"/>
      <c r="GG39" s="740"/>
      <c r="GH39" s="740"/>
      <c r="GI39" s="740"/>
      <c r="GJ39" s="740"/>
      <c r="GK39" s="740"/>
      <c r="GL39" s="740"/>
      <c r="GM39" s="740"/>
      <c r="GN39" s="740"/>
      <c r="GO39" s="740"/>
      <c r="GP39" s="740"/>
      <c r="GQ39" s="740"/>
      <c r="GR39" s="740"/>
      <c r="GS39" s="740"/>
      <c r="GT39" s="740"/>
      <c r="GU39" s="740"/>
      <c r="GV39" s="740"/>
      <c r="GW39" s="740"/>
      <c r="GX39" s="740"/>
      <c r="GY39" s="740"/>
      <c r="GZ39" s="744"/>
    </row>
    <row r="40" spans="1:208" x14ac:dyDescent="0.2">
      <c r="A40" s="740"/>
      <c r="B40" s="746"/>
      <c r="C40" s="746"/>
      <c r="D40" s="746"/>
      <c r="E40" s="746"/>
      <c r="F40" s="757"/>
      <c r="G40" s="757"/>
      <c r="H40" s="758"/>
      <c r="I40" s="746"/>
      <c r="J40" s="762"/>
      <c r="K40" s="767"/>
      <c r="L40" s="759"/>
      <c r="M40" s="743"/>
      <c r="N40" s="760"/>
      <c r="O40" s="743"/>
      <c r="P40" s="743"/>
      <c r="Q40" s="743"/>
      <c r="R40" s="743"/>
      <c r="S40" s="743"/>
      <c r="T40" s="743"/>
      <c r="U40" s="743"/>
      <c r="V40" s="743"/>
      <c r="W40" s="743"/>
      <c r="X40" s="743"/>
      <c r="Y40" s="743"/>
      <c r="Z40" s="743"/>
      <c r="AA40" s="743"/>
      <c r="AB40" s="743"/>
      <c r="AC40" s="743"/>
      <c r="AD40" s="746"/>
      <c r="AE40" s="746"/>
      <c r="AF40" s="761"/>
      <c r="AG40" s="740"/>
      <c r="AH40" s="740"/>
      <c r="AI40" s="740"/>
      <c r="AJ40" s="740"/>
      <c r="AK40" s="740"/>
      <c r="AL40" s="740"/>
      <c r="AM40" s="740"/>
      <c r="AN40" s="740"/>
      <c r="AO40" s="740"/>
      <c r="AP40" s="740"/>
      <c r="AQ40" s="740"/>
      <c r="AR40" s="740"/>
      <c r="AS40" s="740"/>
      <c r="AT40" s="740"/>
      <c r="AU40" s="740"/>
      <c r="AV40" s="740"/>
      <c r="AW40" s="740"/>
      <c r="AX40" s="740"/>
      <c r="AY40" s="740"/>
      <c r="AZ40" s="740"/>
      <c r="BA40" s="740"/>
      <c r="BB40" s="740"/>
      <c r="BC40" s="740"/>
      <c r="BD40" s="740"/>
      <c r="BE40" s="740"/>
      <c r="BF40" s="740"/>
      <c r="BG40" s="740"/>
      <c r="BH40" s="740"/>
      <c r="BI40" s="740"/>
      <c r="BJ40" s="740"/>
      <c r="BK40" s="740"/>
      <c r="BL40" s="740"/>
      <c r="BM40" s="740"/>
      <c r="BN40" s="740"/>
      <c r="BO40" s="740"/>
      <c r="BP40" s="740"/>
      <c r="BQ40" s="740"/>
      <c r="BR40" s="740"/>
      <c r="BS40" s="740"/>
      <c r="BT40" s="740"/>
      <c r="BU40" s="740"/>
      <c r="BV40" s="740"/>
      <c r="BW40" s="740"/>
      <c r="BX40" s="740"/>
      <c r="BY40" s="740"/>
      <c r="BZ40" s="740"/>
      <c r="CA40" s="740"/>
      <c r="CB40" s="740"/>
      <c r="CC40" s="740"/>
      <c r="CD40" s="740"/>
      <c r="CE40" s="740"/>
      <c r="CF40" s="740"/>
      <c r="CG40" s="740"/>
      <c r="CH40" s="740"/>
      <c r="CI40" s="740"/>
      <c r="CJ40" s="740"/>
      <c r="CK40" s="740"/>
      <c r="CL40" s="740"/>
      <c r="CM40" s="740"/>
      <c r="CN40" s="740"/>
      <c r="CO40" s="740"/>
      <c r="CP40" s="740"/>
      <c r="CQ40" s="740"/>
      <c r="CR40" s="740"/>
      <c r="CS40" s="740"/>
      <c r="CT40" s="740"/>
      <c r="CU40" s="740"/>
      <c r="CV40" s="740"/>
      <c r="CW40" s="740"/>
      <c r="CX40" s="740"/>
      <c r="CY40" s="740"/>
      <c r="CZ40" s="740"/>
      <c r="DA40" s="740"/>
      <c r="DB40" s="740"/>
      <c r="DC40" s="740"/>
      <c r="DD40" s="740"/>
      <c r="DE40" s="740"/>
      <c r="DF40" s="740"/>
      <c r="DG40" s="740"/>
      <c r="DH40" s="740"/>
      <c r="DI40" s="740"/>
      <c r="DJ40" s="740"/>
      <c r="DK40" s="740"/>
      <c r="DL40" s="740"/>
      <c r="DM40" s="740"/>
      <c r="DN40" s="740"/>
      <c r="DO40" s="740"/>
      <c r="DP40" s="740"/>
      <c r="DQ40" s="740"/>
      <c r="DR40" s="740"/>
      <c r="DS40" s="740"/>
      <c r="DT40" s="740"/>
      <c r="DU40" s="740"/>
      <c r="DV40" s="740"/>
      <c r="DW40" s="740"/>
      <c r="DX40" s="740"/>
      <c r="DY40" s="740"/>
      <c r="DZ40" s="740"/>
      <c r="EA40" s="740"/>
      <c r="EB40" s="740"/>
      <c r="EC40" s="740"/>
      <c r="ED40" s="740"/>
      <c r="EE40" s="740"/>
      <c r="EF40" s="740"/>
      <c r="EG40" s="740"/>
      <c r="EH40" s="740"/>
      <c r="EI40" s="740"/>
      <c r="EJ40" s="740"/>
      <c r="EK40" s="740"/>
      <c r="EL40" s="740"/>
      <c r="EM40" s="740"/>
      <c r="EN40" s="740"/>
      <c r="EO40" s="740"/>
      <c r="EP40" s="740"/>
      <c r="EQ40" s="740"/>
      <c r="ER40" s="740"/>
      <c r="ES40" s="740"/>
      <c r="ET40" s="740"/>
      <c r="EU40" s="740"/>
      <c r="EV40" s="740"/>
      <c r="EW40" s="740"/>
      <c r="EX40" s="740"/>
      <c r="EY40" s="740"/>
      <c r="EZ40" s="740"/>
      <c r="FA40" s="740"/>
      <c r="FB40" s="740"/>
      <c r="FC40" s="740"/>
      <c r="FD40" s="740"/>
      <c r="FE40" s="740"/>
      <c r="FF40" s="740"/>
      <c r="FG40" s="740"/>
      <c r="FH40" s="740"/>
      <c r="FI40" s="740"/>
      <c r="FJ40" s="740"/>
      <c r="FK40" s="740"/>
      <c r="FL40" s="740"/>
      <c r="FM40" s="740"/>
      <c r="FN40" s="740"/>
      <c r="FO40" s="740"/>
      <c r="FP40" s="740"/>
      <c r="FQ40" s="740"/>
      <c r="FR40" s="740"/>
      <c r="FS40" s="740"/>
      <c r="FT40" s="740"/>
      <c r="FU40" s="740"/>
      <c r="FV40" s="740"/>
      <c r="FW40" s="740"/>
      <c r="FX40" s="740"/>
      <c r="FY40" s="740"/>
      <c r="FZ40" s="740"/>
      <c r="GA40" s="740"/>
      <c r="GB40" s="740"/>
      <c r="GC40" s="740"/>
      <c r="GD40" s="740"/>
      <c r="GE40" s="740"/>
      <c r="GF40" s="740"/>
      <c r="GG40" s="740"/>
      <c r="GH40" s="740"/>
      <c r="GI40" s="740"/>
      <c r="GJ40" s="740"/>
      <c r="GK40" s="740"/>
      <c r="GL40" s="740"/>
      <c r="GM40" s="740"/>
      <c r="GN40" s="740"/>
      <c r="GO40" s="740"/>
      <c r="GP40" s="740"/>
      <c r="GQ40" s="740"/>
      <c r="GR40" s="740"/>
      <c r="GS40" s="740"/>
      <c r="GT40" s="740"/>
      <c r="GU40" s="740"/>
      <c r="GV40" s="740"/>
      <c r="GW40" s="740"/>
      <c r="GX40" s="740"/>
      <c r="GY40" s="740"/>
      <c r="GZ40" s="744"/>
    </row>
    <row r="41" spans="1:208" x14ac:dyDescent="0.2">
      <c r="A41" s="740"/>
      <c r="B41" s="746"/>
      <c r="C41" s="745"/>
      <c r="D41" s="746"/>
      <c r="E41" s="746"/>
      <c r="F41" s="757"/>
      <c r="G41" s="757"/>
      <c r="H41" s="758"/>
      <c r="I41" s="746"/>
      <c r="J41" s="746"/>
      <c r="K41" s="767"/>
      <c r="L41" s="759"/>
      <c r="M41" s="743"/>
      <c r="N41" s="760"/>
      <c r="O41" s="743"/>
      <c r="P41" s="743"/>
      <c r="Q41" s="743"/>
      <c r="R41" s="743"/>
      <c r="S41" s="743"/>
      <c r="T41" s="743"/>
      <c r="U41" s="743"/>
      <c r="V41" s="743"/>
      <c r="W41" s="743"/>
      <c r="X41" s="743"/>
      <c r="Y41" s="743"/>
      <c r="Z41" s="743"/>
      <c r="AA41" s="743"/>
      <c r="AB41" s="743"/>
      <c r="AC41" s="743"/>
      <c r="AD41" s="746"/>
      <c r="AE41" s="746"/>
      <c r="AF41" s="761"/>
      <c r="AG41" s="740"/>
      <c r="AH41" s="740"/>
      <c r="AI41" s="740"/>
      <c r="AJ41" s="740"/>
      <c r="AK41" s="740"/>
      <c r="AL41" s="740"/>
      <c r="AM41" s="740"/>
      <c r="AN41" s="740"/>
      <c r="AO41" s="740"/>
      <c r="AP41" s="740"/>
      <c r="AQ41" s="740"/>
      <c r="AR41" s="740"/>
      <c r="AS41" s="740"/>
      <c r="AT41" s="740"/>
      <c r="AU41" s="740"/>
      <c r="AV41" s="740"/>
      <c r="AW41" s="740"/>
      <c r="AX41" s="740"/>
      <c r="AY41" s="740"/>
      <c r="AZ41" s="740"/>
      <c r="BA41" s="740"/>
      <c r="BB41" s="740"/>
      <c r="BC41" s="740"/>
      <c r="BD41" s="740"/>
      <c r="BE41" s="740"/>
      <c r="BF41" s="740"/>
      <c r="BG41" s="740"/>
      <c r="BH41" s="740"/>
      <c r="BI41" s="740"/>
      <c r="BJ41" s="740"/>
      <c r="BK41" s="740"/>
      <c r="BL41" s="740"/>
      <c r="BM41" s="740"/>
      <c r="BN41" s="740"/>
      <c r="BO41" s="740"/>
      <c r="BP41" s="740"/>
      <c r="BQ41" s="740"/>
      <c r="BR41" s="740"/>
      <c r="BS41" s="740"/>
      <c r="BT41" s="740"/>
      <c r="BU41" s="740"/>
      <c r="BV41" s="740"/>
      <c r="BW41" s="740"/>
      <c r="BX41" s="740"/>
      <c r="BY41" s="740"/>
      <c r="BZ41" s="740"/>
      <c r="CA41" s="740"/>
      <c r="CB41" s="740"/>
      <c r="CC41" s="740"/>
      <c r="CD41" s="740"/>
      <c r="CE41" s="740"/>
      <c r="CF41" s="740"/>
      <c r="CG41" s="740"/>
      <c r="CH41" s="740"/>
      <c r="CI41" s="740"/>
      <c r="CJ41" s="740"/>
      <c r="CK41" s="740"/>
      <c r="CL41" s="740"/>
      <c r="CM41" s="740"/>
      <c r="CN41" s="740"/>
      <c r="CO41" s="740"/>
      <c r="CP41" s="740"/>
      <c r="CQ41" s="740"/>
      <c r="CR41" s="740"/>
      <c r="CS41" s="740"/>
      <c r="CT41" s="740"/>
      <c r="CU41" s="740"/>
      <c r="CV41" s="740"/>
      <c r="CW41" s="740"/>
      <c r="CX41" s="740"/>
      <c r="CY41" s="740"/>
      <c r="CZ41" s="740"/>
      <c r="DA41" s="740"/>
      <c r="DB41" s="740"/>
      <c r="DC41" s="740"/>
      <c r="DD41" s="740"/>
      <c r="DE41" s="740"/>
      <c r="DF41" s="740"/>
      <c r="DG41" s="740"/>
      <c r="DH41" s="740"/>
      <c r="DI41" s="740"/>
      <c r="DJ41" s="740"/>
      <c r="DK41" s="740"/>
      <c r="DL41" s="740"/>
      <c r="DM41" s="740"/>
      <c r="DN41" s="740"/>
      <c r="DO41" s="740"/>
      <c r="DP41" s="740"/>
      <c r="DQ41" s="740"/>
      <c r="DR41" s="740"/>
      <c r="DS41" s="740"/>
      <c r="DT41" s="740"/>
      <c r="DU41" s="740"/>
      <c r="DV41" s="740"/>
      <c r="DW41" s="740"/>
      <c r="DX41" s="740"/>
      <c r="DY41" s="740"/>
      <c r="DZ41" s="740"/>
      <c r="EA41" s="740"/>
      <c r="EB41" s="740"/>
      <c r="EC41" s="740"/>
      <c r="ED41" s="740"/>
      <c r="EE41" s="740"/>
      <c r="EF41" s="740"/>
      <c r="EG41" s="740"/>
      <c r="EH41" s="740"/>
      <c r="EI41" s="740"/>
      <c r="EJ41" s="740"/>
      <c r="EK41" s="740"/>
      <c r="EL41" s="740"/>
      <c r="EM41" s="740"/>
      <c r="EN41" s="740"/>
      <c r="EO41" s="740"/>
      <c r="EP41" s="740"/>
      <c r="EQ41" s="740"/>
      <c r="ER41" s="740"/>
      <c r="ES41" s="740"/>
      <c r="ET41" s="740"/>
      <c r="EU41" s="740"/>
      <c r="EV41" s="740"/>
      <c r="EW41" s="740"/>
      <c r="EX41" s="740"/>
      <c r="EY41" s="740"/>
      <c r="EZ41" s="740"/>
      <c r="FA41" s="740"/>
      <c r="FB41" s="740"/>
      <c r="FC41" s="740"/>
      <c r="FD41" s="740"/>
      <c r="FE41" s="740"/>
      <c r="FF41" s="740"/>
      <c r="FG41" s="740"/>
      <c r="FH41" s="740"/>
      <c r="FI41" s="740"/>
      <c r="FJ41" s="740"/>
      <c r="FK41" s="740"/>
      <c r="FL41" s="740"/>
      <c r="FM41" s="740"/>
      <c r="FN41" s="740"/>
      <c r="FO41" s="740"/>
      <c r="FP41" s="740"/>
      <c r="FQ41" s="740"/>
      <c r="FR41" s="740"/>
      <c r="FS41" s="740"/>
      <c r="FT41" s="740"/>
      <c r="FU41" s="740"/>
      <c r="FV41" s="740"/>
      <c r="FW41" s="740"/>
      <c r="FX41" s="740"/>
      <c r="FY41" s="740"/>
      <c r="FZ41" s="740"/>
      <c r="GA41" s="740"/>
      <c r="GB41" s="740"/>
      <c r="GC41" s="740"/>
      <c r="GD41" s="740"/>
      <c r="GE41" s="740"/>
      <c r="GF41" s="740"/>
      <c r="GG41" s="740"/>
      <c r="GH41" s="740"/>
      <c r="GI41" s="740"/>
      <c r="GJ41" s="740"/>
      <c r="GK41" s="740"/>
      <c r="GL41" s="740"/>
      <c r="GM41" s="740"/>
      <c r="GN41" s="740"/>
      <c r="GO41" s="740"/>
      <c r="GP41" s="740"/>
      <c r="GQ41" s="740"/>
      <c r="GR41" s="740"/>
      <c r="GS41" s="740"/>
      <c r="GT41" s="740"/>
      <c r="GU41" s="740"/>
      <c r="GV41" s="740"/>
      <c r="GW41" s="740"/>
      <c r="GX41" s="740"/>
      <c r="GY41" s="740"/>
      <c r="GZ41" s="744"/>
    </row>
    <row r="42" spans="1:208" ht="13.5" thickBot="1" x14ac:dyDescent="0.25">
      <c r="A42" s="740"/>
      <c r="B42" s="748"/>
      <c r="C42" s="747"/>
      <c r="D42" s="748"/>
      <c r="E42" s="748"/>
      <c r="F42" s="749"/>
      <c r="G42" s="770"/>
      <c r="H42" s="763"/>
      <c r="I42" s="748"/>
      <c r="J42" s="748"/>
      <c r="K42" s="768"/>
      <c r="L42" s="771"/>
      <c r="M42" s="750"/>
      <c r="N42" s="764"/>
      <c r="O42" s="750"/>
      <c r="P42" s="750"/>
      <c r="Q42" s="750"/>
      <c r="R42" s="750"/>
      <c r="S42" s="750"/>
      <c r="T42" s="750"/>
      <c r="U42" s="750"/>
      <c r="V42" s="750"/>
      <c r="W42" s="750"/>
      <c r="X42" s="750"/>
      <c r="Y42" s="750"/>
      <c r="Z42" s="750"/>
      <c r="AA42" s="750"/>
      <c r="AB42" s="750"/>
      <c r="AC42" s="750"/>
      <c r="AD42" s="748"/>
      <c r="AE42" s="748"/>
      <c r="AF42" s="765"/>
      <c r="AG42" s="740"/>
      <c r="AH42" s="740"/>
      <c r="AI42" s="740"/>
      <c r="AJ42" s="740"/>
      <c r="AK42" s="740"/>
      <c r="AL42" s="740"/>
      <c r="AM42" s="740"/>
      <c r="AN42" s="740"/>
      <c r="AO42" s="740"/>
      <c r="AP42" s="740"/>
      <c r="AQ42" s="740"/>
      <c r="AR42" s="740"/>
      <c r="AS42" s="740"/>
      <c r="AT42" s="740"/>
      <c r="AU42" s="740"/>
      <c r="AV42" s="740"/>
      <c r="AW42" s="740"/>
      <c r="AX42" s="740"/>
      <c r="AY42" s="740"/>
      <c r="AZ42" s="740"/>
      <c r="BA42" s="740"/>
      <c r="BB42" s="740"/>
      <c r="BC42" s="740"/>
      <c r="BD42" s="740"/>
      <c r="BE42" s="740"/>
      <c r="BF42" s="740"/>
      <c r="BG42" s="740"/>
      <c r="BH42" s="740"/>
      <c r="BI42" s="740"/>
      <c r="BJ42" s="740"/>
      <c r="BK42" s="740"/>
      <c r="BL42" s="740"/>
      <c r="BM42" s="740"/>
      <c r="BN42" s="740"/>
      <c r="BO42" s="740"/>
      <c r="BP42" s="740"/>
      <c r="BQ42" s="740"/>
      <c r="BR42" s="740"/>
      <c r="BS42" s="740"/>
      <c r="BT42" s="740"/>
      <c r="BU42" s="740"/>
      <c r="BV42" s="740"/>
      <c r="BW42" s="740"/>
      <c r="BX42" s="740"/>
      <c r="BY42" s="740"/>
      <c r="BZ42" s="740"/>
      <c r="CA42" s="740"/>
      <c r="CB42" s="740"/>
      <c r="CC42" s="740"/>
      <c r="CD42" s="740"/>
      <c r="CE42" s="740"/>
      <c r="CF42" s="740"/>
      <c r="CG42" s="740"/>
      <c r="CH42" s="740"/>
      <c r="CI42" s="740"/>
      <c r="CJ42" s="740"/>
      <c r="CK42" s="740"/>
      <c r="CL42" s="740"/>
      <c r="CM42" s="740"/>
      <c r="CN42" s="740"/>
      <c r="CO42" s="740"/>
      <c r="CP42" s="740"/>
      <c r="CQ42" s="740"/>
      <c r="CR42" s="740"/>
      <c r="CS42" s="740"/>
      <c r="CT42" s="740"/>
      <c r="CU42" s="740"/>
      <c r="CV42" s="740"/>
      <c r="CW42" s="740"/>
      <c r="CX42" s="740"/>
      <c r="CY42" s="740"/>
      <c r="CZ42" s="740"/>
      <c r="DA42" s="740"/>
      <c r="DB42" s="740"/>
      <c r="DC42" s="740"/>
      <c r="DD42" s="740"/>
      <c r="DE42" s="740"/>
      <c r="DF42" s="740"/>
      <c r="DG42" s="740"/>
      <c r="DH42" s="740"/>
      <c r="DI42" s="740"/>
      <c r="DJ42" s="740"/>
      <c r="DK42" s="740"/>
      <c r="DL42" s="740"/>
      <c r="DM42" s="740"/>
      <c r="DN42" s="740"/>
      <c r="DO42" s="740"/>
      <c r="DP42" s="740"/>
      <c r="DQ42" s="740"/>
      <c r="DR42" s="740"/>
      <c r="DS42" s="740"/>
      <c r="DT42" s="740"/>
      <c r="DU42" s="740"/>
      <c r="DV42" s="740"/>
      <c r="DW42" s="740"/>
      <c r="DX42" s="740"/>
      <c r="DY42" s="740"/>
      <c r="DZ42" s="740"/>
      <c r="EA42" s="740"/>
      <c r="EB42" s="740"/>
      <c r="EC42" s="740"/>
      <c r="ED42" s="740"/>
      <c r="EE42" s="740"/>
      <c r="EF42" s="740"/>
      <c r="EG42" s="740"/>
      <c r="EH42" s="740"/>
      <c r="EI42" s="740"/>
      <c r="EJ42" s="740"/>
      <c r="EK42" s="740"/>
      <c r="EL42" s="740"/>
      <c r="EM42" s="740"/>
      <c r="EN42" s="740"/>
      <c r="EO42" s="740"/>
      <c r="EP42" s="740"/>
      <c r="EQ42" s="740"/>
      <c r="ER42" s="740"/>
      <c r="ES42" s="740"/>
      <c r="ET42" s="740"/>
      <c r="EU42" s="740"/>
      <c r="EV42" s="740"/>
      <c r="EW42" s="740"/>
      <c r="EX42" s="740"/>
      <c r="EY42" s="740"/>
      <c r="EZ42" s="740"/>
      <c r="FA42" s="740"/>
      <c r="FB42" s="740"/>
      <c r="FC42" s="740"/>
      <c r="FD42" s="740"/>
      <c r="FE42" s="740"/>
      <c r="FF42" s="740"/>
      <c r="FG42" s="740"/>
      <c r="FH42" s="740"/>
      <c r="FI42" s="740"/>
      <c r="FJ42" s="740"/>
      <c r="FK42" s="740"/>
      <c r="FL42" s="740"/>
      <c r="FM42" s="740"/>
      <c r="FN42" s="740"/>
      <c r="FO42" s="740"/>
      <c r="FP42" s="740"/>
      <c r="FQ42" s="740"/>
      <c r="FR42" s="740"/>
      <c r="FS42" s="740"/>
      <c r="FT42" s="740"/>
      <c r="FU42" s="740"/>
      <c r="FV42" s="740"/>
      <c r="FW42" s="740"/>
      <c r="FX42" s="740"/>
      <c r="FY42" s="740"/>
      <c r="FZ42" s="740"/>
      <c r="GA42" s="740"/>
      <c r="GB42" s="740"/>
      <c r="GC42" s="740"/>
      <c r="GD42" s="740"/>
      <c r="GE42" s="740"/>
      <c r="GF42" s="740"/>
      <c r="GG42" s="740"/>
      <c r="GH42" s="740"/>
      <c r="GI42" s="740"/>
      <c r="GJ42" s="740"/>
      <c r="GK42" s="740"/>
      <c r="GL42" s="740"/>
      <c r="GM42" s="740"/>
      <c r="GN42" s="740"/>
      <c r="GO42" s="740"/>
      <c r="GP42" s="740"/>
      <c r="GQ42" s="740"/>
      <c r="GR42" s="740"/>
      <c r="GS42" s="740"/>
      <c r="GT42" s="740"/>
      <c r="GU42" s="740"/>
      <c r="GV42" s="740"/>
      <c r="GW42" s="740"/>
      <c r="GX42" s="740"/>
      <c r="GY42" s="740"/>
      <c r="GZ42" s="744"/>
    </row>
    <row r="43" spans="1:208" ht="13.5" thickBot="1" x14ac:dyDescent="0.25">
      <c r="A43" s="734"/>
      <c r="B43" s="625"/>
      <c r="C43" s="625"/>
      <c r="D43" s="625"/>
      <c r="E43" s="625"/>
      <c r="F43" s="625"/>
      <c r="G43" s="625"/>
      <c r="H43" s="625"/>
      <c r="I43" s="625"/>
      <c r="J43" s="625"/>
      <c r="K43" s="626"/>
      <c r="L43" s="773">
        <v>305749888</v>
      </c>
      <c r="M43" s="773">
        <v>0</v>
      </c>
      <c r="N43" s="773">
        <v>12539532</v>
      </c>
      <c r="O43" s="773">
        <v>281218852</v>
      </c>
      <c r="P43" s="773">
        <v>0</v>
      </c>
      <c r="Q43" s="773">
        <v>0</v>
      </c>
      <c r="R43" s="773">
        <v>0</v>
      </c>
      <c r="S43" s="773">
        <v>0</v>
      </c>
      <c r="T43" s="773">
        <v>0</v>
      </c>
      <c r="U43" s="773">
        <v>0</v>
      </c>
      <c r="V43" s="773">
        <v>0</v>
      </c>
      <c r="W43" s="773">
        <v>0</v>
      </c>
      <c r="X43" s="773">
        <v>11991504</v>
      </c>
      <c r="Y43" s="773">
        <v>300681814</v>
      </c>
      <c r="Z43" s="773">
        <v>12407800</v>
      </c>
      <c r="AA43" s="773">
        <v>279650674</v>
      </c>
      <c r="AB43" s="773">
        <v>8623340</v>
      </c>
      <c r="AC43" s="774"/>
      <c r="AD43" s="772"/>
      <c r="AE43" s="772"/>
      <c r="AF43" s="775"/>
      <c r="AG43" s="734"/>
      <c r="AH43" s="734"/>
      <c r="AI43" s="734"/>
      <c r="AJ43" s="734"/>
      <c r="AK43" s="734"/>
      <c r="AL43" s="734"/>
      <c r="AM43" s="734"/>
      <c r="AN43" s="734"/>
      <c r="AO43" s="734"/>
      <c r="AP43" s="734"/>
      <c r="AQ43" s="734"/>
      <c r="AR43" s="734"/>
      <c r="AS43" s="734"/>
      <c r="AT43" s="734"/>
      <c r="AU43" s="734"/>
      <c r="AV43" s="734"/>
      <c r="AW43" s="734"/>
      <c r="AX43" s="734"/>
      <c r="AY43" s="734"/>
      <c r="AZ43" s="734"/>
      <c r="BA43" s="734"/>
      <c r="BB43" s="734"/>
      <c r="BC43" s="734"/>
      <c r="BD43" s="734"/>
      <c r="BE43" s="734"/>
      <c r="BF43" s="734"/>
      <c r="BG43" s="734"/>
      <c r="BH43" s="734"/>
      <c r="BI43" s="734"/>
      <c r="BJ43" s="734"/>
      <c r="BK43" s="734"/>
      <c r="BL43" s="734"/>
      <c r="BM43" s="734"/>
      <c r="BN43" s="734"/>
      <c r="BO43" s="734"/>
      <c r="BP43" s="734"/>
      <c r="BQ43" s="734"/>
      <c r="BR43" s="734"/>
      <c r="BS43" s="734"/>
      <c r="BT43" s="734"/>
      <c r="BU43" s="734"/>
      <c r="BV43" s="734"/>
      <c r="BW43" s="734"/>
      <c r="BX43" s="734"/>
      <c r="BY43" s="734"/>
      <c r="BZ43" s="734"/>
      <c r="CA43" s="734"/>
      <c r="CB43" s="734"/>
      <c r="CC43" s="734"/>
      <c r="CD43" s="734"/>
      <c r="CE43" s="734"/>
      <c r="CF43" s="734"/>
      <c r="CG43" s="734"/>
      <c r="CH43" s="734"/>
      <c r="CI43" s="734"/>
      <c r="CJ43" s="734"/>
      <c r="CK43" s="734"/>
      <c r="CL43" s="734"/>
      <c r="CM43" s="734"/>
      <c r="CN43" s="734"/>
      <c r="CO43" s="734"/>
      <c r="CP43" s="734"/>
      <c r="CQ43" s="734"/>
      <c r="CR43" s="734"/>
      <c r="CS43" s="734"/>
      <c r="CT43" s="734"/>
      <c r="CU43" s="734"/>
      <c r="CV43" s="734"/>
      <c r="CW43" s="734"/>
      <c r="CX43" s="734"/>
      <c r="CY43" s="734"/>
      <c r="CZ43" s="734"/>
      <c r="DA43" s="734"/>
      <c r="DB43" s="734"/>
      <c r="DC43" s="734"/>
      <c r="DD43" s="734"/>
      <c r="DE43" s="734"/>
      <c r="DF43" s="734"/>
      <c r="DG43" s="734"/>
      <c r="DH43" s="734"/>
      <c r="DI43" s="734"/>
      <c r="DJ43" s="734"/>
      <c r="DK43" s="734"/>
      <c r="DL43" s="734"/>
      <c r="DM43" s="734"/>
      <c r="DN43" s="734"/>
      <c r="DO43" s="734"/>
      <c r="DP43" s="734"/>
      <c r="DQ43" s="734"/>
      <c r="DR43" s="734"/>
      <c r="DS43" s="734"/>
      <c r="DT43" s="734"/>
      <c r="DU43" s="734"/>
      <c r="DV43" s="734"/>
      <c r="DW43" s="734"/>
      <c r="DX43" s="734"/>
      <c r="DY43" s="734"/>
      <c r="DZ43" s="734"/>
      <c r="EA43" s="734"/>
      <c r="EB43" s="734"/>
      <c r="EC43" s="734"/>
      <c r="ED43" s="734"/>
      <c r="EE43" s="734"/>
      <c r="EF43" s="734"/>
      <c r="EG43" s="734"/>
      <c r="EH43" s="734"/>
      <c r="EI43" s="734"/>
      <c r="EJ43" s="734"/>
      <c r="EK43" s="734"/>
      <c r="EL43" s="734"/>
      <c r="EM43" s="734"/>
      <c r="EN43" s="734"/>
      <c r="EO43" s="734"/>
      <c r="EP43" s="734"/>
      <c r="EQ43" s="734"/>
      <c r="ER43" s="734"/>
      <c r="ES43" s="734"/>
      <c r="ET43" s="734"/>
      <c r="EU43" s="734"/>
      <c r="EV43" s="734"/>
      <c r="EW43" s="734"/>
      <c r="EX43" s="734"/>
      <c r="EY43" s="734"/>
      <c r="EZ43" s="734"/>
      <c r="FA43" s="734"/>
      <c r="FB43" s="734"/>
      <c r="FC43" s="734"/>
      <c r="FD43" s="734"/>
      <c r="FE43" s="734"/>
      <c r="FF43" s="734"/>
      <c r="FG43" s="734"/>
      <c r="FH43" s="734"/>
      <c r="FI43" s="734"/>
      <c r="FJ43" s="734"/>
      <c r="FK43" s="734"/>
      <c r="FL43" s="734"/>
      <c r="FM43" s="734"/>
      <c r="FN43" s="734"/>
      <c r="FO43" s="734"/>
      <c r="FP43" s="734"/>
      <c r="FQ43" s="734"/>
      <c r="FR43" s="734"/>
      <c r="FS43" s="734"/>
      <c r="FT43" s="734"/>
      <c r="FU43" s="734"/>
      <c r="FV43" s="734"/>
      <c r="FW43" s="734"/>
      <c r="FX43" s="734"/>
      <c r="FY43" s="734"/>
      <c r="FZ43" s="734"/>
      <c r="GA43" s="734"/>
      <c r="GB43" s="734"/>
      <c r="GC43" s="734"/>
      <c r="GD43" s="734"/>
      <c r="GE43" s="734"/>
      <c r="GF43" s="734"/>
      <c r="GG43" s="734"/>
      <c r="GH43" s="734"/>
      <c r="GI43" s="734"/>
      <c r="GJ43" s="734"/>
      <c r="GK43" s="734"/>
      <c r="GL43" s="734"/>
      <c r="GM43" s="734"/>
      <c r="GN43" s="734"/>
      <c r="GO43" s="734"/>
      <c r="GP43" s="734"/>
      <c r="GQ43" s="734"/>
      <c r="GR43" s="734"/>
      <c r="GS43" s="734"/>
      <c r="GT43" s="734"/>
      <c r="GU43" s="734"/>
      <c r="GV43" s="734"/>
      <c r="GW43" s="734"/>
      <c r="GX43" s="734"/>
      <c r="GY43" s="734"/>
      <c r="GZ43" s="734"/>
    </row>
    <row r="44" spans="1:208" x14ac:dyDescent="0.2">
      <c r="A44" s="734"/>
      <c r="B44" s="733" t="s">
        <v>757</v>
      </c>
      <c r="C44" s="733"/>
      <c r="D44" s="734"/>
      <c r="E44" s="734"/>
      <c r="F44" s="734"/>
      <c r="G44" s="734"/>
      <c r="H44" s="734"/>
      <c r="I44" s="734"/>
      <c r="J44" s="734"/>
      <c r="K44" s="734"/>
      <c r="L44" s="735"/>
      <c r="M44" s="735"/>
      <c r="N44" s="736"/>
      <c r="O44" s="734"/>
      <c r="P44" s="734"/>
      <c r="Q44" s="734"/>
      <c r="R44" s="734"/>
      <c r="S44" s="734"/>
      <c r="T44" s="734"/>
      <c r="U44" s="734"/>
      <c r="V44" s="734"/>
      <c r="W44" s="734"/>
      <c r="X44" s="734"/>
      <c r="Y44" s="734"/>
      <c r="Z44" s="734"/>
      <c r="AA44" s="734"/>
      <c r="AB44" s="734"/>
      <c r="AC44" s="734"/>
      <c r="AD44" s="734"/>
      <c r="AE44" s="734"/>
      <c r="AF44" s="734"/>
      <c r="AG44" s="734"/>
      <c r="AH44" s="734"/>
      <c r="AI44" s="734"/>
      <c r="AJ44" s="734"/>
      <c r="AK44" s="734"/>
      <c r="AL44" s="734"/>
      <c r="AM44" s="734"/>
      <c r="AN44" s="734"/>
      <c r="AO44" s="734"/>
      <c r="AP44" s="734"/>
      <c r="AQ44" s="734"/>
      <c r="AR44" s="734"/>
      <c r="AS44" s="734"/>
      <c r="AT44" s="734"/>
      <c r="AU44" s="734"/>
      <c r="AV44" s="734"/>
      <c r="AW44" s="734"/>
      <c r="AX44" s="734"/>
      <c r="AY44" s="734"/>
      <c r="AZ44" s="734"/>
      <c r="BA44" s="734"/>
      <c r="BB44" s="734"/>
      <c r="BC44" s="734"/>
      <c r="BD44" s="734"/>
      <c r="BE44" s="734"/>
      <c r="BF44" s="734"/>
      <c r="BG44" s="734"/>
      <c r="BH44" s="734"/>
      <c r="BI44" s="734"/>
      <c r="BJ44" s="734"/>
      <c r="BK44" s="734"/>
      <c r="BL44" s="734"/>
      <c r="BM44" s="734"/>
      <c r="BN44" s="734"/>
      <c r="BO44" s="734"/>
      <c r="BP44" s="734"/>
      <c r="BQ44" s="734"/>
      <c r="BR44" s="734"/>
      <c r="BS44" s="734"/>
      <c r="BT44" s="734"/>
      <c r="BU44" s="734"/>
      <c r="BV44" s="734"/>
      <c r="BW44" s="734"/>
      <c r="BX44" s="734"/>
      <c r="BY44" s="734"/>
      <c r="BZ44" s="734"/>
      <c r="CA44" s="734"/>
      <c r="CB44" s="734"/>
      <c r="CC44" s="734"/>
      <c r="CD44" s="734"/>
      <c r="CE44" s="734"/>
      <c r="CF44" s="734"/>
      <c r="CG44" s="734"/>
      <c r="CH44" s="734"/>
      <c r="CI44" s="734"/>
      <c r="CJ44" s="734"/>
      <c r="CK44" s="734"/>
      <c r="CL44" s="734"/>
      <c r="CM44" s="734"/>
      <c r="CN44" s="734"/>
      <c r="CO44" s="734"/>
      <c r="CP44" s="734"/>
      <c r="CQ44" s="734"/>
      <c r="CR44" s="734"/>
      <c r="CS44" s="734"/>
      <c r="CT44" s="734"/>
      <c r="CU44" s="734"/>
      <c r="CV44" s="734"/>
      <c r="CW44" s="734"/>
      <c r="CX44" s="734"/>
      <c r="CY44" s="734"/>
      <c r="CZ44" s="734"/>
      <c r="DA44" s="734"/>
      <c r="DB44" s="734"/>
      <c r="DC44" s="734"/>
      <c r="DD44" s="734"/>
      <c r="DE44" s="734"/>
      <c r="DF44" s="734"/>
      <c r="DG44" s="734"/>
      <c r="DH44" s="734"/>
      <c r="DI44" s="734"/>
      <c r="DJ44" s="734"/>
      <c r="DK44" s="734"/>
      <c r="DL44" s="734"/>
      <c r="DM44" s="734"/>
      <c r="DN44" s="734"/>
      <c r="DO44" s="734"/>
      <c r="DP44" s="734"/>
      <c r="DQ44" s="734"/>
      <c r="DR44" s="734"/>
      <c r="DS44" s="734"/>
      <c r="DT44" s="734"/>
      <c r="DU44" s="734"/>
      <c r="DV44" s="734"/>
      <c r="DW44" s="734"/>
      <c r="DX44" s="734"/>
      <c r="DY44" s="734"/>
      <c r="DZ44" s="734"/>
      <c r="EA44" s="734"/>
      <c r="EB44" s="734"/>
      <c r="EC44" s="734"/>
      <c r="ED44" s="734"/>
      <c r="EE44" s="734"/>
      <c r="EF44" s="734"/>
      <c r="EG44" s="734"/>
      <c r="EH44" s="734"/>
      <c r="EI44" s="734"/>
      <c r="EJ44" s="734"/>
      <c r="EK44" s="734"/>
      <c r="EL44" s="734"/>
      <c r="EM44" s="734"/>
      <c r="EN44" s="734"/>
      <c r="EO44" s="734"/>
      <c r="EP44" s="734"/>
      <c r="EQ44" s="734"/>
      <c r="ER44" s="734"/>
      <c r="ES44" s="734"/>
      <c r="ET44" s="734"/>
      <c r="EU44" s="734"/>
      <c r="EV44" s="734"/>
      <c r="EW44" s="734"/>
      <c r="EX44" s="734"/>
      <c r="EY44" s="734"/>
      <c r="EZ44" s="734"/>
      <c r="FA44" s="734"/>
      <c r="FB44" s="734"/>
      <c r="FC44" s="734"/>
      <c r="FD44" s="734"/>
      <c r="FE44" s="734"/>
      <c r="FF44" s="734"/>
      <c r="FG44" s="734"/>
      <c r="FH44" s="734"/>
      <c r="FI44" s="734"/>
      <c r="FJ44" s="734"/>
      <c r="FK44" s="734"/>
      <c r="FL44" s="734"/>
      <c r="FM44" s="734"/>
      <c r="FN44" s="734"/>
      <c r="FO44" s="734"/>
      <c r="FP44" s="734"/>
      <c r="FQ44" s="734"/>
      <c r="FR44" s="734"/>
      <c r="FS44" s="734"/>
      <c r="FT44" s="734"/>
      <c r="FU44" s="734"/>
      <c r="FV44" s="734"/>
      <c r="FW44" s="734"/>
      <c r="FX44" s="734"/>
      <c r="FY44" s="734"/>
      <c r="FZ44" s="734"/>
      <c r="GA44" s="734"/>
      <c r="GB44" s="734"/>
      <c r="GC44" s="734"/>
      <c r="GD44" s="734"/>
      <c r="GE44" s="734"/>
      <c r="GF44" s="734"/>
      <c r="GG44" s="734"/>
      <c r="GH44" s="734"/>
      <c r="GI44" s="734"/>
      <c r="GJ44" s="734"/>
      <c r="GK44" s="734"/>
      <c r="GL44" s="734"/>
      <c r="GM44" s="734"/>
      <c r="GN44" s="734"/>
      <c r="GO44" s="734"/>
      <c r="GP44" s="734"/>
      <c r="GQ44" s="734"/>
      <c r="GR44" s="734"/>
      <c r="GS44" s="734"/>
      <c r="GT44" s="734"/>
      <c r="GU44" s="734"/>
      <c r="GV44" s="734"/>
      <c r="GW44" s="734"/>
      <c r="GX44" s="734"/>
      <c r="GY44" s="734"/>
      <c r="GZ44" s="734"/>
    </row>
    <row r="45" spans="1:208" x14ac:dyDescent="0.2">
      <c r="A45" s="734"/>
      <c r="B45" s="734"/>
      <c r="C45" s="734"/>
      <c r="D45" s="734"/>
      <c r="E45" s="734"/>
      <c r="F45" s="734"/>
      <c r="G45" s="734"/>
      <c r="H45" s="734"/>
      <c r="I45" s="734"/>
      <c r="J45" s="734"/>
      <c r="K45" s="734"/>
      <c r="L45" s="789"/>
      <c r="M45" s="735"/>
      <c r="N45" s="736"/>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734"/>
      <c r="AR45" s="734"/>
      <c r="AS45" s="734"/>
      <c r="AT45" s="734"/>
      <c r="AU45" s="734"/>
      <c r="AV45" s="734"/>
      <c r="AW45" s="734"/>
      <c r="AX45" s="734"/>
      <c r="AY45" s="734"/>
      <c r="AZ45" s="734"/>
      <c r="BA45" s="734"/>
      <c r="BB45" s="734"/>
      <c r="BC45" s="734"/>
      <c r="BD45" s="734"/>
      <c r="BE45" s="734"/>
      <c r="BF45" s="734"/>
      <c r="BG45" s="734"/>
      <c r="BH45" s="734"/>
      <c r="BI45" s="734"/>
      <c r="BJ45" s="734"/>
      <c r="BK45" s="734"/>
      <c r="BL45" s="734"/>
      <c r="BM45" s="734"/>
      <c r="BN45" s="734"/>
      <c r="BO45" s="734"/>
      <c r="BP45" s="734"/>
      <c r="BQ45" s="734"/>
      <c r="BR45" s="734"/>
      <c r="BS45" s="734"/>
      <c r="BT45" s="734"/>
      <c r="BU45" s="734"/>
      <c r="BV45" s="734"/>
      <c r="BW45" s="734"/>
      <c r="BX45" s="734"/>
      <c r="BY45" s="734"/>
      <c r="BZ45" s="734"/>
      <c r="CA45" s="734"/>
      <c r="CB45" s="734"/>
      <c r="CC45" s="734"/>
      <c r="CD45" s="734"/>
      <c r="CE45" s="734"/>
      <c r="CF45" s="734"/>
      <c r="CG45" s="734"/>
      <c r="CH45" s="734"/>
      <c r="CI45" s="734"/>
      <c r="CJ45" s="734"/>
      <c r="CK45" s="734"/>
      <c r="CL45" s="734"/>
      <c r="CM45" s="734"/>
      <c r="CN45" s="734"/>
      <c r="CO45" s="734"/>
      <c r="CP45" s="734"/>
      <c r="CQ45" s="734"/>
      <c r="CR45" s="734"/>
      <c r="CS45" s="734"/>
      <c r="CT45" s="734"/>
      <c r="CU45" s="734"/>
      <c r="CV45" s="734"/>
      <c r="CW45" s="734"/>
      <c r="CX45" s="734"/>
      <c r="CY45" s="734"/>
      <c r="CZ45" s="734"/>
      <c r="DA45" s="734"/>
      <c r="DB45" s="734"/>
      <c r="DC45" s="734"/>
      <c r="DD45" s="734"/>
      <c r="DE45" s="734"/>
      <c r="DF45" s="734"/>
      <c r="DG45" s="734"/>
      <c r="DH45" s="734"/>
      <c r="DI45" s="734"/>
      <c r="DJ45" s="734"/>
      <c r="DK45" s="734"/>
      <c r="DL45" s="734"/>
      <c r="DM45" s="734"/>
      <c r="DN45" s="734"/>
      <c r="DO45" s="734"/>
      <c r="DP45" s="734"/>
      <c r="DQ45" s="734"/>
      <c r="DR45" s="734"/>
      <c r="DS45" s="734"/>
      <c r="DT45" s="734"/>
      <c r="DU45" s="734"/>
      <c r="DV45" s="734"/>
      <c r="DW45" s="734"/>
      <c r="DX45" s="734"/>
      <c r="DY45" s="734"/>
      <c r="DZ45" s="734"/>
      <c r="EA45" s="734"/>
      <c r="EB45" s="734"/>
      <c r="EC45" s="734"/>
      <c r="ED45" s="734"/>
      <c r="EE45" s="734"/>
      <c r="EF45" s="734"/>
      <c r="EG45" s="734"/>
      <c r="EH45" s="734"/>
      <c r="EI45" s="734"/>
      <c r="EJ45" s="734"/>
      <c r="EK45" s="734"/>
      <c r="EL45" s="734"/>
      <c r="EM45" s="734"/>
      <c r="EN45" s="734"/>
      <c r="EO45" s="734"/>
      <c r="EP45" s="734"/>
      <c r="EQ45" s="734"/>
      <c r="ER45" s="734"/>
      <c r="ES45" s="734"/>
      <c r="ET45" s="734"/>
      <c r="EU45" s="734"/>
      <c r="EV45" s="734"/>
      <c r="EW45" s="734"/>
      <c r="EX45" s="734"/>
      <c r="EY45" s="734"/>
      <c r="EZ45" s="734"/>
      <c r="FA45" s="734"/>
      <c r="FB45" s="734"/>
      <c r="FC45" s="734"/>
      <c r="FD45" s="734"/>
      <c r="FE45" s="734"/>
      <c r="FF45" s="734"/>
      <c r="FG45" s="734"/>
      <c r="FH45" s="734"/>
      <c r="FI45" s="734"/>
      <c r="FJ45" s="734"/>
      <c r="FK45" s="734"/>
      <c r="FL45" s="734"/>
      <c r="FM45" s="734"/>
      <c r="FN45" s="734"/>
      <c r="FO45" s="734"/>
      <c r="FP45" s="734"/>
      <c r="FQ45" s="734"/>
      <c r="FR45" s="734"/>
      <c r="FS45" s="734"/>
      <c r="FT45" s="734"/>
      <c r="FU45" s="734"/>
      <c r="FV45" s="734"/>
      <c r="FW45" s="734"/>
      <c r="FX45" s="734"/>
      <c r="FY45" s="734"/>
      <c r="FZ45" s="734"/>
      <c r="GA45" s="734"/>
      <c r="GB45" s="734"/>
      <c r="GC45" s="734"/>
      <c r="GD45" s="734"/>
      <c r="GE45" s="734"/>
      <c r="GF45" s="734"/>
      <c r="GG45" s="734"/>
      <c r="GH45" s="734"/>
      <c r="GI45" s="734"/>
      <c r="GJ45" s="734"/>
      <c r="GK45" s="734"/>
      <c r="GL45" s="734"/>
      <c r="GM45" s="734"/>
      <c r="GN45" s="734"/>
      <c r="GO45" s="734"/>
      <c r="GP45" s="734"/>
      <c r="GQ45" s="734"/>
      <c r="GR45" s="734"/>
      <c r="GS45" s="734"/>
      <c r="GT45" s="734"/>
      <c r="GU45" s="734"/>
      <c r="GV45" s="734"/>
      <c r="GW45" s="734"/>
      <c r="GX45" s="734"/>
      <c r="GY45" s="734"/>
      <c r="GZ45" s="734"/>
    </row>
    <row r="46" spans="1:208" x14ac:dyDescent="0.2">
      <c r="A46" s="734"/>
      <c r="B46" s="734"/>
      <c r="C46" s="734"/>
      <c r="D46" s="734"/>
      <c r="E46" s="734"/>
      <c r="F46" s="734"/>
      <c r="G46" s="734"/>
      <c r="H46" s="734"/>
      <c r="I46" s="734"/>
      <c r="J46" s="734"/>
      <c r="K46" s="734"/>
      <c r="L46" s="736"/>
      <c r="M46" s="735"/>
      <c r="N46" s="736"/>
      <c r="O46" s="736"/>
      <c r="P46" s="734"/>
      <c r="Q46" s="734"/>
      <c r="R46" s="734"/>
      <c r="S46" s="734"/>
      <c r="T46" s="734"/>
      <c r="U46" s="734"/>
      <c r="V46" s="734"/>
      <c r="W46" s="734"/>
      <c r="X46" s="734"/>
      <c r="Y46" s="734"/>
      <c r="Z46" s="734"/>
      <c r="AA46" s="734"/>
      <c r="AB46" s="734"/>
      <c r="AC46" s="734"/>
      <c r="AD46" s="734"/>
      <c r="AE46" s="734"/>
      <c r="AF46" s="734"/>
      <c r="AG46" s="734"/>
      <c r="AH46" s="734"/>
      <c r="AI46" s="734"/>
      <c r="AJ46" s="734"/>
      <c r="AK46" s="734"/>
      <c r="AL46" s="734"/>
      <c r="AM46" s="734"/>
      <c r="AN46" s="734"/>
      <c r="AO46" s="734"/>
      <c r="AP46" s="734"/>
      <c r="AQ46" s="734"/>
      <c r="AR46" s="734"/>
      <c r="AS46" s="734"/>
      <c r="AT46" s="734"/>
      <c r="AU46" s="734"/>
      <c r="AV46" s="734"/>
      <c r="AW46" s="734"/>
      <c r="AX46" s="734"/>
      <c r="AY46" s="734"/>
      <c r="AZ46" s="734"/>
      <c r="BA46" s="734"/>
      <c r="BB46" s="734"/>
      <c r="BC46" s="734"/>
      <c r="BD46" s="734"/>
      <c r="BE46" s="734"/>
      <c r="BF46" s="734"/>
      <c r="BG46" s="734"/>
      <c r="BH46" s="734"/>
      <c r="BI46" s="734"/>
      <c r="BJ46" s="734"/>
      <c r="BK46" s="734"/>
      <c r="BL46" s="734"/>
      <c r="BM46" s="734"/>
      <c r="BN46" s="734"/>
      <c r="BO46" s="734"/>
      <c r="BP46" s="734"/>
      <c r="BQ46" s="734"/>
      <c r="BR46" s="734"/>
      <c r="BS46" s="734"/>
      <c r="BT46" s="734"/>
      <c r="BU46" s="734"/>
      <c r="BV46" s="734"/>
      <c r="BW46" s="734"/>
      <c r="BX46" s="734"/>
      <c r="BY46" s="734"/>
      <c r="BZ46" s="734"/>
      <c r="CA46" s="734"/>
      <c r="CB46" s="734"/>
      <c r="CC46" s="734"/>
      <c r="CD46" s="734"/>
      <c r="CE46" s="734"/>
      <c r="CF46" s="734"/>
      <c r="CG46" s="734"/>
      <c r="CH46" s="734"/>
      <c r="CI46" s="734"/>
      <c r="CJ46" s="734"/>
      <c r="CK46" s="734"/>
      <c r="CL46" s="734"/>
      <c r="CM46" s="734"/>
      <c r="CN46" s="734"/>
      <c r="CO46" s="734"/>
      <c r="CP46" s="734"/>
      <c r="CQ46" s="734"/>
      <c r="CR46" s="734"/>
      <c r="CS46" s="734"/>
      <c r="CT46" s="734"/>
      <c r="CU46" s="734"/>
      <c r="CV46" s="734"/>
      <c r="CW46" s="734"/>
      <c r="CX46" s="734"/>
      <c r="CY46" s="734"/>
      <c r="CZ46" s="734"/>
      <c r="DA46" s="734"/>
      <c r="DB46" s="734"/>
      <c r="DC46" s="734"/>
      <c r="DD46" s="734"/>
      <c r="DE46" s="734"/>
      <c r="DF46" s="734"/>
      <c r="DG46" s="734"/>
      <c r="DH46" s="734"/>
      <c r="DI46" s="734"/>
      <c r="DJ46" s="734"/>
      <c r="DK46" s="734"/>
      <c r="DL46" s="734"/>
      <c r="DM46" s="734"/>
      <c r="DN46" s="734"/>
      <c r="DO46" s="734"/>
      <c r="DP46" s="734"/>
      <c r="DQ46" s="734"/>
      <c r="DR46" s="734"/>
      <c r="DS46" s="734"/>
      <c r="DT46" s="734"/>
      <c r="DU46" s="734"/>
      <c r="DV46" s="734"/>
      <c r="DW46" s="734"/>
      <c r="DX46" s="734"/>
      <c r="DY46" s="734"/>
      <c r="DZ46" s="734"/>
      <c r="EA46" s="734"/>
      <c r="EB46" s="734"/>
      <c r="EC46" s="734"/>
      <c r="ED46" s="734"/>
      <c r="EE46" s="734"/>
      <c r="EF46" s="734"/>
      <c r="EG46" s="734"/>
      <c r="EH46" s="734"/>
      <c r="EI46" s="734"/>
      <c r="EJ46" s="734"/>
      <c r="EK46" s="734"/>
      <c r="EL46" s="734"/>
      <c r="EM46" s="734"/>
      <c r="EN46" s="734"/>
      <c r="EO46" s="734"/>
      <c r="EP46" s="734"/>
      <c r="EQ46" s="734"/>
      <c r="ER46" s="734"/>
      <c r="ES46" s="734"/>
      <c r="ET46" s="734"/>
      <c r="EU46" s="734"/>
      <c r="EV46" s="734"/>
      <c r="EW46" s="734"/>
      <c r="EX46" s="734"/>
      <c r="EY46" s="734"/>
      <c r="EZ46" s="734"/>
      <c r="FA46" s="734"/>
      <c r="FB46" s="734"/>
      <c r="FC46" s="734"/>
      <c r="FD46" s="734"/>
      <c r="FE46" s="734"/>
      <c r="FF46" s="734"/>
      <c r="FG46" s="734"/>
      <c r="FH46" s="734"/>
      <c r="FI46" s="734"/>
      <c r="FJ46" s="734"/>
      <c r="FK46" s="734"/>
      <c r="FL46" s="734"/>
      <c r="FM46" s="734"/>
      <c r="FN46" s="734"/>
      <c r="FO46" s="734"/>
      <c r="FP46" s="734"/>
      <c r="FQ46" s="734"/>
      <c r="FR46" s="734"/>
      <c r="FS46" s="734"/>
      <c r="FT46" s="734"/>
      <c r="FU46" s="734"/>
      <c r="FV46" s="734"/>
      <c r="FW46" s="734"/>
      <c r="FX46" s="734"/>
      <c r="FY46" s="734"/>
      <c r="FZ46" s="734"/>
      <c r="GA46" s="734"/>
      <c r="GB46" s="734"/>
      <c r="GC46" s="734"/>
      <c r="GD46" s="734"/>
      <c r="GE46" s="734"/>
      <c r="GF46" s="734"/>
      <c r="GG46" s="734"/>
      <c r="GH46" s="734"/>
      <c r="GI46" s="734"/>
      <c r="GJ46" s="734"/>
      <c r="GK46" s="734"/>
      <c r="GL46" s="734"/>
      <c r="GM46" s="734"/>
      <c r="GN46" s="734"/>
      <c r="GO46" s="734"/>
      <c r="GP46" s="734"/>
      <c r="GQ46" s="734"/>
      <c r="GR46" s="734"/>
      <c r="GS46" s="734"/>
      <c r="GT46" s="734"/>
      <c r="GU46" s="734"/>
      <c r="GV46" s="734"/>
      <c r="GW46" s="734"/>
      <c r="GX46" s="734"/>
      <c r="GY46" s="734"/>
      <c r="GZ46" s="734"/>
    </row>
    <row r="47" spans="1:208" x14ac:dyDescent="0.2">
      <c r="A47" s="734"/>
      <c r="B47" s="734"/>
      <c r="C47" s="734"/>
      <c r="D47" s="734"/>
      <c r="E47" s="734"/>
      <c r="F47" s="734"/>
      <c r="G47" s="734"/>
      <c r="H47" s="734"/>
      <c r="I47" s="734"/>
      <c r="J47" s="734"/>
      <c r="K47" s="734"/>
      <c r="L47" s="736"/>
      <c r="M47" s="766"/>
      <c r="N47" s="766"/>
      <c r="O47" s="766"/>
      <c r="P47" s="766"/>
      <c r="Q47" s="766"/>
      <c r="R47" s="766"/>
      <c r="S47" s="766"/>
      <c r="T47" s="766"/>
      <c r="U47" s="766"/>
      <c r="V47" s="766"/>
      <c r="W47" s="766"/>
      <c r="X47" s="766"/>
      <c r="Y47" s="766"/>
      <c r="Z47" s="766"/>
      <c r="AA47" s="766"/>
      <c r="AB47" s="766"/>
      <c r="AC47" s="766"/>
      <c r="AD47" s="734"/>
      <c r="AE47" s="734"/>
      <c r="AF47" s="734"/>
      <c r="AG47" s="734"/>
      <c r="AH47" s="734"/>
      <c r="AI47" s="734"/>
      <c r="AJ47" s="734"/>
      <c r="AK47" s="734"/>
      <c r="AL47" s="734"/>
      <c r="AM47" s="734"/>
      <c r="AN47" s="734"/>
      <c r="AO47" s="734"/>
      <c r="AP47" s="734"/>
      <c r="AQ47" s="734"/>
      <c r="AR47" s="734"/>
      <c r="AS47" s="734"/>
      <c r="AT47" s="734"/>
      <c r="AU47" s="734"/>
      <c r="AV47" s="734"/>
      <c r="AW47" s="734"/>
      <c r="AX47" s="734"/>
      <c r="AY47" s="734"/>
      <c r="AZ47" s="734"/>
      <c r="BA47" s="734"/>
      <c r="BB47" s="734"/>
      <c r="BC47" s="734"/>
      <c r="BD47" s="734"/>
      <c r="BE47" s="734"/>
      <c r="BF47" s="734"/>
      <c r="BG47" s="734"/>
      <c r="BH47" s="734"/>
      <c r="BI47" s="734"/>
      <c r="BJ47" s="734"/>
      <c r="BK47" s="734"/>
      <c r="BL47" s="734"/>
      <c r="BM47" s="734"/>
      <c r="BN47" s="734"/>
      <c r="BO47" s="734"/>
      <c r="BP47" s="734"/>
      <c r="BQ47" s="734"/>
      <c r="BR47" s="734"/>
      <c r="BS47" s="734"/>
      <c r="BT47" s="734"/>
      <c r="BU47" s="734"/>
      <c r="BV47" s="734"/>
      <c r="BW47" s="734"/>
      <c r="BX47" s="734"/>
      <c r="BY47" s="734"/>
      <c r="BZ47" s="734"/>
      <c r="CA47" s="734"/>
      <c r="CB47" s="734"/>
      <c r="CC47" s="734"/>
      <c r="CD47" s="734"/>
      <c r="CE47" s="734"/>
      <c r="CF47" s="734"/>
      <c r="CG47" s="734"/>
      <c r="CH47" s="734"/>
      <c r="CI47" s="734"/>
      <c r="CJ47" s="734"/>
      <c r="CK47" s="734"/>
      <c r="CL47" s="734"/>
      <c r="CM47" s="734"/>
      <c r="CN47" s="734"/>
      <c r="CO47" s="734"/>
      <c r="CP47" s="734"/>
      <c r="CQ47" s="734"/>
      <c r="CR47" s="734"/>
      <c r="CS47" s="734"/>
      <c r="CT47" s="734"/>
      <c r="CU47" s="734"/>
      <c r="CV47" s="734"/>
      <c r="CW47" s="734"/>
      <c r="CX47" s="734"/>
      <c r="CY47" s="734"/>
      <c r="CZ47" s="734"/>
      <c r="DA47" s="734"/>
      <c r="DB47" s="734"/>
      <c r="DC47" s="734"/>
      <c r="DD47" s="734"/>
      <c r="DE47" s="734"/>
      <c r="DF47" s="734"/>
      <c r="DG47" s="734"/>
      <c r="DH47" s="734"/>
      <c r="DI47" s="734"/>
      <c r="DJ47" s="734"/>
      <c r="DK47" s="734"/>
      <c r="DL47" s="734"/>
      <c r="DM47" s="734"/>
      <c r="DN47" s="734"/>
      <c r="DO47" s="734"/>
      <c r="DP47" s="734"/>
      <c r="DQ47" s="734"/>
      <c r="DR47" s="734"/>
      <c r="DS47" s="734"/>
      <c r="DT47" s="734"/>
      <c r="DU47" s="734"/>
      <c r="DV47" s="734"/>
      <c r="DW47" s="734"/>
      <c r="DX47" s="734"/>
      <c r="DY47" s="734"/>
      <c r="DZ47" s="734"/>
      <c r="EA47" s="734"/>
      <c r="EB47" s="734"/>
      <c r="EC47" s="734"/>
      <c r="ED47" s="734"/>
      <c r="EE47" s="734"/>
      <c r="EF47" s="734"/>
      <c r="EG47" s="734"/>
      <c r="EH47" s="734"/>
      <c r="EI47" s="734"/>
      <c r="EJ47" s="734"/>
      <c r="EK47" s="734"/>
      <c r="EL47" s="734"/>
      <c r="EM47" s="734"/>
      <c r="EN47" s="734"/>
      <c r="EO47" s="734"/>
      <c r="EP47" s="734"/>
      <c r="EQ47" s="734"/>
      <c r="ER47" s="734"/>
      <c r="ES47" s="734"/>
      <c r="ET47" s="734"/>
      <c r="EU47" s="734"/>
      <c r="EV47" s="734"/>
      <c r="EW47" s="734"/>
      <c r="EX47" s="734"/>
      <c r="EY47" s="734"/>
      <c r="EZ47" s="734"/>
      <c r="FA47" s="734"/>
      <c r="FB47" s="734"/>
      <c r="FC47" s="734"/>
      <c r="FD47" s="734"/>
      <c r="FE47" s="734"/>
      <c r="FF47" s="734"/>
      <c r="FG47" s="734"/>
      <c r="FH47" s="734"/>
      <c r="FI47" s="734"/>
      <c r="FJ47" s="734"/>
      <c r="FK47" s="734"/>
      <c r="FL47" s="734"/>
      <c r="FM47" s="734"/>
      <c r="FN47" s="734"/>
      <c r="FO47" s="734"/>
      <c r="FP47" s="734"/>
      <c r="FQ47" s="734"/>
      <c r="FR47" s="734"/>
      <c r="FS47" s="734"/>
      <c r="FT47" s="734"/>
      <c r="FU47" s="734"/>
      <c r="FV47" s="734"/>
      <c r="FW47" s="734"/>
      <c r="FX47" s="734"/>
      <c r="FY47" s="734"/>
      <c r="FZ47" s="734"/>
      <c r="GA47" s="734"/>
      <c r="GB47" s="734"/>
      <c r="GC47" s="734"/>
      <c r="GD47" s="734"/>
      <c r="GE47" s="734"/>
      <c r="GF47" s="734"/>
      <c r="GG47" s="734"/>
      <c r="GH47" s="734"/>
      <c r="GI47" s="734"/>
      <c r="GJ47" s="734"/>
      <c r="GK47" s="734"/>
      <c r="GL47" s="734"/>
      <c r="GM47" s="734"/>
      <c r="GN47" s="734"/>
      <c r="GO47" s="734"/>
      <c r="GP47" s="734"/>
      <c r="GQ47" s="734"/>
      <c r="GR47" s="734"/>
      <c r="GS47" s="734"/>
      <c r="GT47" s="734"/>
      <c r="GU47" s="734"/>
      <c r="GV47" s="734"/>
      <c r="GW47" s="734"/>
      <c r="GX47" s="734"/>
      <c r="GY47" s="734"/>
      <c r="GZ47" s="734"/>
    </row>
    <row r="49" spans="3:3" ht="15.75" x14ac:dyDescent="0.25">
      <c r="C49" s="797" t="s">
        <v>758</v>
      </c>
    </row>
    <row r="50" spans="3:3" x14ac:dyDescent="0.2">
      <c r="C50" s="796" t="s">
        <v>759</v>
      </c>
    </row>
  </sheetData>
  <mergeCells count="30">
    <mergeCell ref="B3:W3"/>
    <mergeCell ref="B4:W4"/>
    <mergeCell ref="B6:I6"/>
    <mergeCell ref="M8:N8"/>
    <mergeCell ref="U8:U9"/>
    <mergeCell ref="AD8:AD9"/>
    <mergeCell ref="H8:H9"/>
    <mergeCell ref="W8:W9"/>
    <mergeCell ref="X8:X9"/>
    <mergeCell ref="AD7:AF7"/>
    <mergeCell ref="AC8:AC9"/>
    <mergeCell ref="I8:I9"/>
    <mergeCell ref="K8:K9"/>
    <mergeCell ref="AF8:AF9"/>
    <mergeCell ref="V8:V9"/>
    <mergeCell ref="AE8:AE9"/>
    <mergeCell ref="J8:J9"/>
    <mergeCell ref="Y7:AB7"/>
    <mergeCell ref="B44:C44"/>
    <mergeCell ref="O8:T8"/>
    <mergeCell ref="L8:L9"/>
    <mergeCell ref="B43:K43"/>
    <mergeCell ref="B7:K7"/>
    <mergeCell ref="F8:F9"/>
    <mergeCell ref="B8:B9"/>
    <mergeCell ref="C8:C9"/>
    <mergeCell ref="E8:E9"/>
    <mergeCell ref="M7:X7"/>
    <mergeCell ref="G8:G9"/>
    <mergeCell ref="D8:D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D68"/>
  <sheetViews>
    <sheetView zoomScale="80" zoomScaleNormal="80" workbookViewId="0">
      <selection activeCell="H10" sqref="H10:H11"/>
    </sheetView>
  </sheetViews>
  <sheetFormatPr baseColWidth="10" defaultRowHeight="12.75" x14ac:dyDescent="0.2"/>
  <cols>
    <col min="1" max="1" width="1.28515625" style="811" customWidth="1"/>
    <col min="2" max="2" width="5" style="811" customWidth="1"/>
    <col min="3" max="3" width="15.140625" style="811" customWidth="1"/>
    <col min="4" max="4" width="7.42578125" style="811" customWidth="1"/>
    <col min="5" max="5" width="19" style="811" customWidth="1"/>
    <col min="6" max="6" width="15.28515625" style="832" customWidth="1"/>
    <col min="7" max="7" width="28.42578125" style="894" customWidth="1"/>
    <col min="8" max="8" width="26.42578125" style="833" customWidth="1"/>
    <col min="9" max="9" width="13.7109375" style="811" customWidth="1"/>
    <col min="10" max="10" width="15.42578125" style="811" customWidth="1"/>
    <col min="11" max="11" width="16.5703125" style="836" customWidth="1"/>
    <col min="12" max="12" width="16.42578125" style="898" customWidth="1"/>
    <col min="13" max="13" width="15.7109375" style="899" customWidth="1"/>
    <col min="14" max="17" width="4.7109375" style="811" customWidth="1"/>
    <col min="18" max="18" width="16" style="811" customWidth="1"/>
    <col min="19" max="23" width="5" style="811" customWidth="1"/>
    <col min="24" max="24" width="16.85546875" style="811" customWidth="1"/>
    <col min="25" max="25" width="11.42578125" style="811"/>
    <col min="26" max="26" width="14.28515625" style="811" customWidth="1"/>
    <col min="27" max="27" width="9.7109375" style="811" customWidth="1"/>
    <col min="28" max="36" width="11.42578125" style="816" customWidth="1"/>
    <col min="37" max="160" width="11.42578125" style="817"/>
    <col min="161" max="257" width="11.42578125" style="811"/>
    <col min="258" max="258" width="0.7109375" style="811" customWidth="1"/>
    <col min="259" max="259" width="5" style="811" customWidth="1"/>
    <col min="260" max="260" width="11.42578125" style="811"/>
    <col min="261" max="261" width="7.42578125" style="811" customWidth="1"/>
    <col min="262" max="262" width="26.7109375" style="811" customWidth="1"/>
    <col min="263" max="263" width="15.85546875" style="811" bestFit="1" customWidth="1"/>
    <col min="264" max="264" width="32.85546875" style="811" customWidth="1"/>
    <col min="265" max="265" width="26.42578125" style="811" customWidth="1"/>
    <col min="266" max="266" width="7" style="811" customWidth="1"/>
    <col min="267" max="267" width="11.42578125" style="811"/>
    <col min="268" max="268" width="23.85546875" style="811" bestFit="1" customWidth="1"/>
    <col min="269" max="269" width="19.140625" style="811" customWidth="1"/>
    <col min="270" max="270" width="18.42578125" style="811" customWidth="1"/>
    <col min="271" max="272" width="5.140625" style="811" customWidth="1"/>
    <col min="273" max="273" width="8.7109375" style="811" customWidth="1"/>
    <col min="274" max="274" width="15.7109375" style="811" customWidth="1"/>
    <col min="275" max="275" width="19" style="811" bestFit="1" customWidth="1"/>
    <col min="276" max="276" width="12.5703125" style="811" customWidth="1"/>
    <col min="277" max="277" width="5" style="811" customWidth="1"/>
    <col min="278" max="278" width="4" style="811" customWidth="1"/>
    <col min="279" max="279" width="4.7109375" style="811" customWidth="1"/>
    <col min="280" max="280" width="20.7109375" style="811" bestFit="1" customWidth="1"/>
    <col min="281" max="281" width="11.42578125" style="811"/>
    <col min="282" max="282" width="14.28515625" style="811" customWidth="1"/>
    <col min="283" max="283" width="9.7109375" style="811" customWidth="1"/>
    <col min="284" max="292" width="11.42578125" style="811" customWidth="1"/>
    <col min="293" max="513" width="11.42578125" style="811"/>
    <col min="514" max="514" width="0.7109375" style="811" customWidth="1"/>
    <col min="515" max="515" width="5" style="811" customWidth="1"/>
    <col min="516" max="516" width="11.42578125" style="811"/>
    <col min="517" max="517" width="7.42578125" style="811" customWidth="1"/>
    <col min="518" max="518" width="26.7109375" style="811" customWidth="1"/>
    <col min="519" max="519" width="15.85546875" style="811" bestFit="1" customWidth="1"/>
    <col min="520" max="520" width="32.85546875" style="811" customWidth="1"/>
    <col min="521" max="521" width="26.42578125" style="811" customWidth="1"/>
    <col min="522" max="522" width="7" style="811" customWidth="1"/>
    <col min="523" max="523" width="11.42578125" style="811"/>
    <col min="524" max="524" width="23.85546875" style="811" bestFit="1" customWidth="1"/>
    <col min="525" max="525" width="19.140625" style="811" customWidth="1"/>
    <col min="526" max="526" width="18.42578125" style="811" customWidth="1"/>
    <col min="527" max="528" width="5.140625" style="811" customWidth="1"/>
    <col min="529" max="529" width="8.7109375" style="811" customWidth="1"/>
    <col min="530" max="530" width="15.7109375" style="811" customWidth="1"/>
    <col min="531" max="531" width="19" style="811" bestFit="1" customWidth="1"/>
    <col min="532" max="532" width="12.5703125" style="811" customWidth="1"/>
    <col min="533" max="533" width="5" style="811" customWidth="1"/>
    <col min="534" max="534" width="4" style="811" customWidth="1"/>
    <col min="535" max="535" width="4.7109375" style="811" customWidth="1"/>
    <col min="536" max="536" width="20.7109375" style="811" bestFit="1" customWidth="1"/>
    <col min="537" max="537" width="11.42578125" style="811"/>
    <col min="538" max="538" width="14.28515625" style="811" customWidth="1"/>
    <col min="539" max="539" width="9.7109375" style="811" customWidth="1"/>
    <col min="540" max="548" width="11.42578125" style="811" customWidth="1"/>
    <col min="549" max="769" width="11.42578125" style="811"/>
    <col min="770" max="770" width="0.7109375" style="811" customWidth="1"/>
    <col min="771" max="771" width="5" style="811" customWidth="1"/>
    <col min="772" max="772" width="11.42578125" style="811"/>
    <col min="773" max="773" width="7.42578125" style="811" customWidth="1"/>
    <col min="774" max="774" width="26.7109375" style="811" customWidth="1"/>
    <col min="775" max="775" width="15.85546875" style="811" bestFit="1" customWidth="1"/>
    <col min="776" max="776" width="32.85546875" style="811" customWidth="1"/>
    <col min="777" max="777" width="26.42578125" style="811" customWidth="1"/>
    <col min="778" max="778" width="7" style="811" customWidth="1"/>
    <col min="779" max="779" width="11.42578125" style="811"/>
    <col min="780" max="780" width="23.85546875" style="811" bestFit="1" customWidth="1"/>
    <col min="781" max="781" width="19.140625" style="811" customWidth="1"/>
    <col min="782" max="782" width="18.42578125" style="811" customWidth="1"/>
    <col min="783" max="784" width="5.140625" style="811" customWidth="1"/>
    <col min="785" max="785" width="8.7109375" style="811" customWidth="1"/>
    <col min="786" max="786" width="15.7109375" style="811" customWidth="1"/>
    <col min="787" max="787" width="19" style="811" bestFit="1" customWidth="1"/>
    <col min="788" max="788" width="12.5703125" style="811" customWidth="1"/>
    <col min="789" max="789" width="5" style="811" customWidth="1"/>
    <col min="790" max="790" width="4" style="811" customWidth="1"/>
    <col min="791" max="791" width="4.7109375" style="811" customWidth="1"/>
    <col min="792" max="792" width="20.7109375" style="811" bestFit="1" customWidth="1"/>
    <col min="793" max="793" width="11.42578125" style="811"/>
    <col min="794" max="794" width="14.28515625" style="811" customWidth="1"/>
    <col min="795" max="795" width="9.7109375" style="811" customWidth="1"/>
    <col min="796" max="804" width="11.42578125" style="811" customWidth="1"/>
    <col min="805" max="1025" width="11.42578125" style="811"/>
    <col min="1026" max="1026" width="0.7109375" style="811" customWidth="1"/>
    <col min="1027" max="1027" width="5" style="811" customWidth="1"/>
    <col min="1028" max="1028" width="11.42578125" style="811"/>
    <col min="1029" max="1029" width="7.42578125" style="811" customWidth="1"/>
    <col min="1030" max="1030" width="26.7109375" style="811" customWidth="1"/>
    <col min="1031" max="1031" width="15.85546875" style="811" bestFit="1" customWidth="1"/>
    <col min="1032" max="1032" width="32.85546875" style="811" customWidth="1"/>
    <col min="1033" max="1033" width="26.42578125" style="811" customWidth="1"/>
    <col min="1034" max="1034" width="7" style="811" customWidth="1"/>
    <col min="1035" max="1035" width="11.42578125" style="811"/>
    <col min="1036" max="1036" width="23.85546875" style="811" bestFit="1" customWidth="1"/>
    <col min="1037" max="1037" width="19.140625" style="811" customWidth="1"/>
    <col min="1038" max="1038" width="18.42578125" style="811" customWidth="1"/>
    <col min="1039" max="1040" width="5.140625" style="811" customWidth="1"/>
    <col min="1041" max="1041" width="8.7109375" style="811" customWidth="1"/>
    <col min="1042" max="1042" width="15.7109375" style="811" customWidth="1"/>
    <col min="1043" max="1043" width="19" style="811" bestFit="1" customWidth="1"/>
    <col min="1044" max="1044" width="12.5703125" style="811" customWidth="1"/>
    <col min="1045" max="1045" width="5" style="811" customWidth="1"/>
    <col min="1046" max="1046" width="4" style="811" customWidth="1"/>
    <col min="1047" max="1047" width="4.7109375" style="811" customWidth="1"/>
    <col min="1048" max="1048" width="20.7109375" style="811" bestFit="1" customWidth="1"/>
    <col min="1049" max="1049" width="11.42578125" style="811"/>
    <col min="1050" max="1050" width="14.28515625" style="811" customWidth="1"/>
    <col min="1051" max="1051" width="9.7109375" style="811" customWidth="1"/>
    <col min="1052" max="1060" width="11.42578125" style="811" customWidth="1"/>
    <col min="1061" max="1281" width="11.42578125" style="811"/>
    <col min="1282" max="1282" width="0.7109375" style="811" customWidth="1"/>
    <col min="1283" max="1283" width="5" style="811" customWidth="1"/>
    <col min="1284" max="1284" width="11.42578125" style="811"/>
    <col min="1285" max="1285" width="7.42578125" style="811" customWidth="1"/>
    <col min="1286" max="1286" width="26.7109375" style="811" customWidth="1"/>
    <col min="1287" max="1287" width="15.85546875" style="811" bestFit="1" customWidth="1"/>
    <col min="1288" max="1288" width="32.85546875" style="811" customWidth="1"/>
    <col min="1289" max="1289" width="26.42578125" style="811" customWidth="1"/>
    <col min="1290" max="1290" width="7" style="811" customWidth="1"/>
    <col min="1291" max="1291" width="11.42578125" style="811"/>
    <col min="1292" max="1292" width="23.85546875" style="811" bestFit="1" customWidth="1"/>
    <col min="1293" max="1293" width="19.140625" style="811" customWidth="1"/>
    <col min="1294" max="1294" width="18.42578125" style="811" customWidth="1"/>
    <col min="1295" max="1296" width="5.140625" style="811" customWidth="1"/>
    <col min="1297" max="1297" width="8.7109375" style="811" customWidth="1"/>
    <col min="1298" max="1298" width="15.7109375" style="811" customWidth="1"/>
    <col min="1299" max="1299" width="19" style="811" bestFit="1" customWidth="1"/>
    <col min="1300" max="1300" width="12.5703125" style="811" customWidth="1"/>
    <col min="1301" max="1301" width="5" style="811" customWidth="1"/>
    <col min="1302" max="1302" width="4" style="811" customWidth="1"/>
    <col min="1303" max="1303" width="4.7109375" style="811" customWidth="1"/>
    <col min="1304" max="1304" width="20.7109375" style="811" bestFit="1" customWidth="1"/>
    <col min="1305" max="1305" width="11.42578125" style="811"/>
    <col min="1306" max="1306" width="14.28515625" style="811" customWidth="1"/>
    <col min="1307" max="1307" width="9.7109375" style="811" customWidth="1"/>
    <col min="1308" max="1316" width="11.42578125" style="811" customWidth="1"/>
    <col min="1317" max="1537" width="11.42578125" style="811"/>
    <col min="1538" max="1538" width="0.7109375" style="811" customWidth="1"/>
    <col min="1539" max="1539" width="5" style="811" customWidth="1"/>
    <col min="1540" max="1540" width="11.42578125" style="811"/>
    <col min="1541" max="1541" width="7.42578125" style="811" customWidth="1"/>
    <col min="1542" max="1542" width="26.7109375" style="811" customWidth="1"/>
    <col min="1543" max="1543" width="15.85546875" style="811" bestFit="1" customWidth="1"/>
    <col min="1544" max="1544" width="32.85546875" style="811" customWidth="1"/>
    <col min="1545" max="1545" width="26.42578125" style="811" customWidth="1"/>
    <col min="1546" max="1546" width="7" style="811" customWidth="1"/>
    <col min="1547" max="1547" width="11.42578125" style="811"/>
    <col min="1548" max="1548" width="23.85546875" style="811" bestFit="1" customWidth="1"/>
    <col min="1549" max="1549" width="19.140625" style="811" customWidth="1"/>
    <col min="1550" max="1550" width="18.42578125" style="811" customWidth="1"/>
    <col min="1551" max="1552" width="5.140625" style="811" customWidth="1"/>
    <col min="1553" max="1553" width="8.7109375" style="811" customWidth="1"/>
    <col min="1554" max="1554" width="15.7109375" style="811" customWidth="1"/>
    <col min="1555" max="1555" width="19" style="811" bestFit="1" customWidth="1"/>
    <col min="1556" max="1556" width="12.5703125" style="811" customWidth="1"/>
    <col min="1557" max="1557" width="5" style="811" customWidth="1"/>
    <col min="1558" max="1558" width="4" style="811" customWidth="1"/>
    <col min="1559" max="1559" width="4.7109375" style="811" customWidth="1"/>
    <col min="1560" max="1560" width="20.7109375" style="811" bestFit="1" customWidth="1"/>
    <col min="1561" max="1561" width="11.42578125" style="811"/>
    <col min="1562" max="1562" width="14.28515625" style="811" customWidth="1"/>
    <col min="1563" max="1563" width="9.7109375" style="811" customWidth="1"/>
    <col min="1564" max="1572" width="11.42578125" style="811" customWidth="1"/>
    <col min="1573" max="1793" width="11.42578125" style="811"/>
    <col min="1794" max="1794" width="0.7109375" style="811" customWidth="1"/>
    <col min="1795" max="1795" width="5" style="811" customWidth="1"/>
    <col min="1796" max="1796" width="11.42578125" style="811"/>
    <col min="1797" max="1797" width="7.42578125" style="811" customWidth="1"/>
    <col min="1798" max="1798" width="26.7109375" style="811" customWidth="1"/>
    <col min="1799" max="1799" width="15.85546875" style="811" bestFit="1" customWidth="1"/>
    <col min="1800" max="1800" width="32.85546875" style="811" customWidth="1"/>
    <col min="1801" max="1801" width="26.42578125" style="811" customWidth="1"/>
    <col min="1802" max="1802" width="7" style="811" customWidth="1"/>
    <col min="1803" max="1803" width="11.42578125" style="811"/>
    <col min="1804" max="1804" width="23.85546875" style="811" bestFit="1" customWidth="1"/>
    <col min="1805" max="1805" width="19.140625" style="811" customWidth="1"/>
    <col min="1806" max="1806" width="18.42578125" style="811" customWidth="1"/>
    <col min="1807" max="1808" width="5.140625" style="811" customWidth="1"/>
    <col min="1809" max="1809" width="8.7109375" style="811" customWidth="1"/>
    <col min="1810" max="1810" width="15.7109375" style="811" customWidth="1"/>
    <col min="1811" max="1811" width="19" style="811" bestFit="1" customWidth="1"/>
    <col min="1812" max="1812" width="12.5703125" style="811" customWidth="1"/>
    <col min="1813" max="1813" width="5" style="811" customWidth="1"/>
    <col min="1814" max="1814" width="4" style="811" customWidth="1"/>
    <col min="1815" max="1815" width="4.7109375" style="811" customWidth="1"/>
    <col min="1816" max="1816" width="20.7109375" style="811" bestFit="1" customWidth="1"/>
    <col min="1817" max="1817" width="11.42578125" style="811"/>
    <col min="1818" max="1818" width="14.28515625" style="811" customWidth="1"/>
    <col min="1819" max="1819" width="9.7109375" style="811" customWidth="1"/>
    <col min="1820" max="1828" width="11.42578125" style="811" customWidth="1"/>
    <col min="1829" max="2049" width="11.42578125" style="811"/>
    <col min="2050" max="2050" width="0.7109375" style="811" customWidth="1"/>
    <col min="2051" max="2051" width="5" style="811" customWidth="1"/>
    <col min="2052" max="2052" width="11.42578125" style="811"/>
    <col min="2053" max="2053" width="7.42578125" style="811" customWidth="1"/>
    <col min="2054" max="2054" width="26.7109375" style="811" customWidth="1"/>
    <col min="2055" max="2055" width="15.85546875" style="811" bestFit="1" customWidth="1"/>
    <col min="2056" max="2056" width="32.85546875" style="811" customWidth="1"/>
    <col min="2057" max="2057" width="26.42578125" style="811" customWidth="1"/>
    <col min="2058" max="2058" width="7" style="811" customWidth="1"/>
    <col min="2059" max="2059" width="11.42578125" style="811"/>
    <col min="2060" max="2060" width="23.85546875" style="811" bestFit="1" customWidth="1"/>
    <col min="2061" max="2061" width="19.140625" style="811" customWidth="1"/>
    <col min="2062" max="2062" width="18.42578125" style="811" customWidth="1"/>
    <col min="2063" max="2064" width="5.140625" style="811" customWidth="1"/>
    <col min="2065" max="2065" width="8.7109375" style="811" customWidth="1"/>
    <col min="2066" max="2066" width="15.7109375" style="811" customWidth="1"/>
    <col min="2067" max="2067" width="19" style="811" bestFit="1" customWidth="1"/>
    <col min="2068" max="2068" width="12.5703125" style="811" customWidth="1"/>
    <col min="2069" max="2069" width="5" style="811" customWidth="1"/>
    <col min="2070" max="2070" width="4" style="811" customWidth="1"/>
    <col min="2071" max="2071" width="4.7109375" style="811" customWidth="1"/>
    <col min="2072" max="2072" width="20.7109375" style="811" bestFit="1" customWidth="1"/>
    <col min="2073" max="2073" width="11.42578125" style="811"/>
    <col min="2074" max="2074" width="14.28515625" style="811" customWidth="1"/>
    <col min="2075" max="2075" width="9.7109375" style="811" customWidth="1"/>
    <col min="2076" max="2084" width="11.42578125" style="811" customWidth="1"/>
    <col min="2085" max="2305" width="11.42578125" style="811"/>
    <col min="2306" max="2306" width="0.7109375" style="811" customWidth="1"/>
    <col min="2307" max="2307" width="5" style="811" customWidth="1"/>
    <col min="2308" max="2308" width="11.42578125" style="811"/>
    <col min="2309" max="2309" width="7.42578125" style="811" customWidth="1"/>
    <col min="2310" max="2310" width="26.7109375" style="811" customWidth="1"/>
    <col min="2311" max="2311" width="15.85546875" style="811" bestFit="1" customWidth="1"/>
    <col min="2312" max="2312" width="32.85546875" style="811" customWidth="1"/>
    <col min="2313" max="2313" width="26.42578125" style="811" customWidth="1"/>
    <col min="2314" max="2314" width="7" style="811" customWidth="1"/>
    <col min="2315" max="2315" width="11.42578125" style="811"/>
    <col min="2316" max="2316" width="23.85546875" style="811" bestFit="1" customWidth="1"/>
    <col min="2317" max="2317" width="19.140625" style="811" customWidth="1"/>
    <col min="2318" max="2318" width="18.42578125" style="811" customWidth="1"/>
    <col min="2319" max="2320" width="5.140625" style="811" customWidth="1"/>
    <col min="2321" max="2321" width="8.7109375" style="811" customWidth="1"/>
    <col min="2322" max="2322" width="15.7109375" style="811" customWidth="1"/>
    <col min="2323" max="2323" width="19" style="811" bestFit="1" customWidth="1"/>
    <col min="2324" max="2324" width="12.5703125" style="811" customWidth="1"/>
    <col min="2325" max="2325" width="5" style="811" customWidth="1"/>
    <col min="2326" max="2326" width="4" style="811" customWidth="1"/>
    <col min="2327" max="2327" width="4.7109375" style="811" customWidth="1"/>
    <col min="2328" max="2328" width="20.7109375" style="811" bestFit="1" customWidth="1"/>
    <col min="2329" max="2329" width="11.42578125" style="811"/>
    <col min="2330" max="2330" width="14.28515625" style="811" customWidth="1"/>
    <col min="2331" max="2331" width="9.7109375" style="811" customWidth="1"/>
    <col min="2332" max="2340" width="11.42578125" style="811" customWidth="1"/>
    <col min="2341" max="2561" width="11.42578125" style="811"/>
    <col min="2562" max="2562" width="0.7109375" style="811" customWidth="1"/>
    <col min="2563" max="2563" width="5" style="811" customWidth="1"/>
    <col min="2564" max="2564" width="11.42578125" style="811"/>
    <col min="2565" max="2565" width="7.42578125" style="811" customWidth="1"/>
    <col min="2566" max="2566" width="26.7109375" style="811" customWidth="1"/>
    <col min="2567" max="2567" width="15.85546875" style="811" bestFit="1" customWidth="1"/>
    <col min="2568" max="2568" width="32.85546875" style="811" customWidth="1"/>
    <col min="2569" max="2569" width="26.42578125" style="811" customWidth="1"/>
    <col min="2570" max="2570" width="7" style="811" customWidth="1"/>
    <col min="2571" max="2571" width="11.42578125" style="811"/>
    <col min="2572" max="2572" width="23.85546875" style="811" bestFit="1" customWidth="1"/>
    <col min="2573" max="2573" width="19.140625" style="811" customWidth="1"/>
    <col min="2574" max="2574" width="18.42578125" style="811" customWidth="1"/>
    <col min="2575" max="2576" width="5.140625" style="811" customWidth="1"/>
    <col min="2577" max="2577" width="8.7109375" style="811" customWidth="1"/>
    <col min="2578" max="2578" width="15.7109375" style="811" customWidth="1"/>
    <col min="2579" max="2579" width="19" style="811" bestFit="1" customWidth="1"/>
    <col min="2580" max="2580" width="12.5703125" style="811" customWidth="1"/>
    <col min="2581" max="2581" width="5" style="811" customWidth="1"/>
    <col min="2582" max="2582" width="4" style="811" customWidth="1"/>
    <col min="2583" max="2583" width="4.7109375" style="811" customWidth="1"/>
    <col min="2584" max="2584" width="20.7109375" style="811" bestFit="1" customWidth="1"/>
    <col min="2585" max="2585" width="11.42578125" style="811"/>
    <col min="2586" max="2586" width="14.28515625" style="811" customWidth="1"/>
    <col min="2587" max="2587" width="9.7109375" style="811" customWidth="1"/>
    <col min="2588" max="2596" width="11.42578125" style="811" customWidth="1"/>
    <col min="2597" max="2817" width="11.42578125" style="811"/>
    <col min="2818" max="2818" width="0.7109375" style="811" customWidth="1"/>
    <col min="2819" max="2819" width="5" style="811" customWidth="1"/>
    <col min="2820" max="2820" width="11.42578125" style="811"/>
    <col min="2821" max="2821" width="7.42578125" style="811" customWidth="1"/>
    <col min="2822" max="2822" width="26.7109375" style="811" customWidth="1"/>
    <col min="2823" max="2823" width="15.85546875" style="811" bestFit="1" customWidth="1"/>
    <col min="2824" max="2824" width="32.85546875" style="811" customWidth="1"/>
    <col min="2825" max="2825" width="26.42578125" style="811" customWidth="1"/>
    <col min="2826" max="2826" width="7" style="811" customWidth="1"/>
    <col min="2827" max="2827" width="11.42578125" style="811"/>
    <col min="2828" max="2828" width="23.85546875" style="811" bestFit="1" customWidth="1"/>
    <col min="2829" max="2829" width="19.140625" style="811" customWidth="1"/>
    <col min="2830" max="2830" width="18.42578125" style="811" customWidth="1"/>
    <col min="2831" max="2832" width="5.140625" style="811" customWidth="1"/>
    <col min="2833" max="2833" width="8.7109375" style="811" customWidth="1"/>
    <col min="2834" max="2834" width="15.7109375" style="811" customWidth="1"/>
    <col min="2835" max="2835" width="19" style="811" bestFit="1" customWidth="1"/>
    <col min="2836" max="2836" width="12.5703125" style="811" customWidth="1"/>
    <col min="2837" max="2837" width="5" style="811" customWidth="1"/>
    <col min="2838" max="2838" width="4" style="811" customWidth="1"/>
    <col min="2839" max="2839" width="4.7109375" style="811" customWidth="1"/>
    <col min="2840" max="2840" width="20.7109375" style="811" bestFit="1" customWidth="1"/>
    <col min="2841" max="2841" width="11.42578125" style="811"/>
    <col min="2842" max="2842" width="14.28515625" style="811" customWidth="1"/>
    <col min="2843" max="2843" width="9.7109375" style="811" customWidth="1"/>
    <col min="2844" max="2852" width="11.42578125" style="811" customWidth="1"/>
    <col min="2853" max="3073" width="11.42578125" style="811"/>
    <col min="3074" max="3074" width="0.7109375" style="811" customWidth="1"/>
    <col min="3075" max="3075" width="5" style="811" customWidth="1"/>
    <col min="3076" max="3076" width="11.42578125" style="811"/>
    <col min="3077" max="3077" width="7.42578125" style="811" customWidth="1"/>
    <col min="3078" max="3078" width="26.7109375" style="811" customWidth="1"/>
    <col min="3079" max="3079" width="15.85546875" style="811" bestFit="1" customWidth="1"/>
    <col min="3080" max="3080" width="32.85546875" style="811" customWidth="1"/>
    <col min="3081" max="3081" width="26.42578125" style="811" customWidth="1"/>
    <col min="3082" max="3082" width="7" style="811" customWidth="1"/>
    <col min="3083" max="3083" width="11.42578125" style="811"/>
    <col min="3084" max="3084" width="23.85546875" style="811" bestFit="1" customWidth="1"/>
    <col min="3085" max="3085" width="19.140625" style="811" customWidth="1"/>
    <col min="3086" max="3086" width="18.42578125" style="811" customWidth="1"/>
    <col min="3087" max="3088" width="5.140625" style="811" customWidth="1"/>
    <col min="3089" max="3089" width="8.7109375" style="811" customWidth="1"/>
    <col min="3090" max="3090" width="15.7109375" style="811" customWidth="1"/>
    <col min="3091" max="3091" width="19" style="811" bestFit="1" customWidth="1"/>
    <col min="3092" max="3092" width="12.5703125" style="811" customWidth="1"/>
    <col min="3093" max="3093" width="5" style="811" customWidth="1"/>
    <col min="3094" max="3094" width="4" style="811" customWidth="1"/>
    <col min="3095" max="3095" width="4.7109375" style="811" customWidth="1"/>
    <col min="3096" max="3096" width="20.7109375" style="811" bestFit="1" customWidth="1"/>
    <col min="3097" max="3097" width="11.42578125" style="811"/>
    <col min="3098" max="3098" width="14.28515625" style="811" customWidth="1"/>
    <col min="3099" max="3099" width="9.7109375" style="811" customWidth="1"/>
    <col min="3100" max="3108" width="11.42578125" style="811" customWidth="1"/>
    <col min="3109" max="3329" width="11.42578125" style="811"/>
    <col min="3330" max="3330" width="0.7109375" style="811" customWidth="1"/>
    <col min="3331" max="3331" width="5" style="811" customWidth="1"/>
    <col min="3332" max="3332" width="11.42578125" style="811"/>
    <col min="3333" max="3333" width="7.42578125" style="811" customWidth="1"/>
    <col min="3334" max="3334" width="26.7109375" style="811" customWidth="1"/>
    <col min="3335" max="3335" width="15.85546875" style="811" bestFit="1" customWidth="1"/>
    <col min="3336" max="3336" width="32.85546875" style="811" customWidth="1"/>
    <col min="3337" max="3337" width="26.42578125" style="811" customWidth="1"/>
    <col min="3338" max="3338" width="7" style="811" customWidth="1"/>
    <col min="3339" max="3339" width="11.42578125" style="811"/>
    <col min="3340" max="3340" width="23.85546875" style="811" bestFit="1" customWidth="1"/>
    <col min="3341" max="3341" width="19.140625" style="811" customWidth="1"/>
    <col min="3342" max="3342" width="18.42578125" style="811" customWidth="1"/>
    <col min="3343" max="3344" width="5.140625" style="811" customWidth="1"/>
    <col min="3345" max="3345" width="8.7109375" style="811" customWidth="1"/>
    <col min="3346" max="3346" width="15.7109375" style="811" customWidth="1"/>
    <col min="3347" max="3347" width="19" style="811" bestFit="1" customWidth="1"/>
    <col min="3348" max="3348" width="12.5703125" style="811" customWidth="1"/>
    <col min="3349" max="3349" width="5" style="811" customWidth="1"/>
    <col min="3350" max="3350" width="4" style="811" customWidth="1"/>
    <col min="3351" max="3351" width="4.7109375" style="811" customWidth="1"/>
    <col min="3352" max="3352" width="20.7109375" style="811" bestFit="1" customWidth="1"/>
    <col min="3353" max="3353" width="11.42578125" style="811"/>
    <col min="3354" max="3354" width="14.28515625" style="811" customWidth="1"/>
    <col min="3355" max="3355" width="9.7109375" style="811" customWidth="1"/>
    <col min="3356" max="3364" width="11.42578125" style="811" customWidth="1"/>
    <col min="3365" max="3585" width="11.42578125" style="811"/>
    <col min="3586" max="3586" width="0.7109375" style="811" customWidth="1"/>
    <col min="3587" max="3587" width="5" style="811" customWidth="1"/>
    <col min="3588" max="3588" width="11.42578125" style="811"/>
    <col min="3589" max="3589" width="7.42578125" style="811" customWidth="1"/>
    <col min="3590" max="3590" width="26.7109375" style="811" customWidth="1"/>
    <col min="3591" max="3591" width="15.85546875" style="811" bestFit="1" customWidth="1"/>
    <col min="3592" max="3592" width="32.85546875" style="811" customWidth="1"/>
    <col min="3593" max="3593" width="26.42578125" style="811" customWidth="1"/>
    <col min="3594" max="3594" width="7" style="811" customWidth="1"/>
    <col min="3595" max="3595" width="11.42578125" style="811"/>
    <col min="3596" max="3596" width="23.85546875" style="811" bestFit="1" customWidth="1"/>
    <col min="3597" max="3597" width="19.140625" style="811" customWidth="1"/>
    <col min="3598" max="3598" width="18.42578125" style="811" customWidth="1"/>
    <col min="3599" max="3600" width="5.140625" style="811" customWidth="1"/>
    <col min="3601" max="3601" width="8.7109375" style="811" customWidth="1"/>
    <col min="3602" max="3602" width="15.7109375" style="811" customWidth="1"/>
    <col min="3603" max="3603" width="19" style="811" bestFit="1" customWidth="1"/>
    <col min="3604" max="3604" width="12.5703125" style="811" customWidth="1"/>
    <col min="3605" max="3605" width="5" style="811" customWidth="1"/>
    <col min="3606" max="3606" width="4" style="811" customWidth="1"/>
    <col min="3607" max="3607" width="4.7109375" style="811" customWidth="1"/>
    <col min="3608" max="3608" width="20.7109375" style="811" bestFit="1" customWidth="1"/>
    <col min="3609" max="3609" width="11.42578125" style="811"/>
    <col min="3610" max="3610" width="14.28515625" style="811" customWidth="1"/>
    <col min="3611" max="3611" width="9.7109375" style="811" customWidth="1"/>
    <col min="3612" max="3620" width="11.42578125" style="811" customWidth="1"/>
    <col min="3621" max="3841" width="11.42578125" style="811"/>
    <col min="3842" max="3842" width="0.7109375" style="811" customWidth="1"/>
    <col min="3843" max="3843" width="5" style="811" customWidth="1"/>
    <col min="3844" max="3844" width="11.42578125" style="811"/>
    <col min="3845" max="3845" width="7.42578125" style="811" customWidth="1"/>
    <col min="3846" max="3846" width="26.7109375" style="811" customWidth="1"/>
    <col min="3847" max="3847" width="15.85546875" style="811" bestFit="1" customWidth="1"/>
    <col min="3848" max="3848" width="32.85546875" style="811" customWidth="1"/>
    <col min="3849" max="3849" width="26.42578125" style="811" customWidth="1"/>
    <col min="3850" max="3850" width="7" style="811" customWidth="1"/>
    <col min="3851" max="3851" width="11.42578125" style="811"/>
    <col min="3852" max="3852" width="23.85546875" style="811" bestFit="1" customWidth="1"/>
    <col min="3853" max="3853" width="19.140625" style="811" customWidth="1"/>
    <col min="3854" max="3854" width="18.42578125" style="811" customWidth="1"/>
    <col min="3855" max="3856" width="5.140625" style="811" customWidth="1"/>
    <col min="3857" max="3857" width="8.7109375" style="811" customWidth="1"/>
    <col min="3858" max="3858" width="15.7109375" style="811" customWidth="1"/>
    <col min="3859" max="3859" width="19" style="811" bestFit="1" customWidth="1"/>
    <col min="3860" max="3860" width="12.5703125" style="811" customWidth="1"/>
    <col min="3861" max="3861" width="5" style="811" customWidth="1"/>
    <col min="3862" max="3862" width="4" style="811" customWidth="1"/>
    <col min="3863" max="3863" width="4.7109375" style="811" customWidth="1"/>
    <col min="3864" max="3864" width="20.7109375" style="811" bestFit="1" customWidth="1"/>
    <col min="3865" max="3865" width="11.42578125" style="811"/>
    <col min="3866" max="3866" width="14.28515625" style="811" customWidth="1"/>
    <col min="3867" max="3867" width="9.7109375" style="811" customWidth="1"/>
    <col min="3868" max="3876" width="11.42578125" style="811" customWidth="1"/>
    <col min="3877" max="4097" width="11.42578125" style="811"/>
    <col min="4098" max="4098" width="0.7109375" style="811" customWidth="1"/>
    <col min="4099" max="4099" width="5" style="811" customWidth="1"/>
    <col min="4100" max="4100" width="11.42578125" style="811"/>
    <col min="4101" max="4101" width="7.42578125" style="811" customWidth="1"/>
    <col min="4102" max="4102" width="26.7109375" style="811" customWidth="1"/>
    <col min="4103" max="4103" width="15.85546875" style="811" bestFit="1" customWidth="1"/>
    <col min="4104" max="4104" width="32.85546875" style="811" customWidth="1"/>
    <col min="4105" max="4105" width="26.42578125" style="811" customWidth="1"/>
    <col min="4106" max="4106" width="7" style="811" customWidth="1"/>
    <col min="4107" max="4107" width="11.42578125" style="811"/>
    <col min="4108" max="4108" width="23.85546875" style="811" bestFit="1" customWidth="1"/>
    <col min="4109" max="4109" width="19.140625" style="811" customWidth="1"/>
    <col min="4110" max="4110" width="18.42578125" style="811" customWidth="1"/>
    <col min="4111" max="4112" width="5.140625" style="811" customWidth="1"/>
    <col min="4113" max="4113" width="8.7109375" style="811" customWidth="1"/>
    <col min="4114" max="4114" width="15.7109375" style="811" customWidth="1"/>
    <col min="4115" max="4115" width="19" style="811" bestFit="1" customWidth="1"/>
    <col min="4116" max="4116" width="12.5703125" style="811" customWidth="1"/>
    <col min="4117" max="4117" width="5" style="811" customWidth="1"/>
    <col min="4118" max="4118" width="4" style="811" customWidth="1"/>
    <col min="4119" max="4119" width="4.7109375" style="811" customWidth="1"/>
    <col min="4120" max="4120" width="20.7109375" style="811" bestFit="1" customWidth="1"/>
    <col min="4121" max="4121" width="11.42578125" style="811"/>
    <col min="4122" max="4122" width="14.28515625" style="811" customWidth="1"/>
    <col min="4123" max="4123" width="9.7109375" style="811" customWidth="1"/>
    <col min="4124" max="4132" width="11.42578125" style="811" customWidth="1"/>
    <col min="4133" max="4353" width="11.42578125" style="811"/>
    <col min="4354" max="4354" width="0.7109375" style="811" customWidth="1"/>
    <col min="4355" max="4355" width="5" style="811" customWidth="1"/>
    <col min="4356" max="4356" width="11.42578125" style="811"/>
    <col min="4357" max="4357" width="7.42578125" style="811" customWidth="1"/>
    <col min="4358" max="4358" width="26.7109375" style="811" customWidth="1"/>
    <col min="4359" max="4359" width="15.85546875" style="811" bestFit="1" customWidth="1"/>
    <col min="4360" max="4360" width="32.85546875" style="811" customWidth="1"/>
    <col min="4361" max="4361" width="26.42578125" style="811" customWidth="1"/>
    <col min="4362" max="4362" width="7" style="811" customWidth="1"/>
    <col min="4363" max="4363" width="11.42578125" style="811"/>
    <col min="4364" max="4364" width="23.85546875" style="811" bestFit="1" customWidth="1"/>
    <col min="4365" max="4365" width="19.140625" style="811" customWidth="1"/>
    <col min="4366" max="4366" width="18.42578125" style="811" customWidth="1"/>
    <col min="4367" max="4368" width="5.140625" style="811" customWidth="1"/>
    <col min="4369" max="4369" width="8.7109375" style="811" customWidth="1"/>
    <col min="4370" max="4370" width="15.7109375" style="811" customWidth="1"/>
    <col min="4371" max="4371" width="19" style="811" bestFit="1" customWidth="1"/>
    <col min="4372" max="4372" width="12.5703125" style="811" customWidth="1"/>
    <col min="4373" max="4373" width="5" style="811" customWidth="1"/>
    <col min="4374" max="4374" width="4" style="811" customWidth="1"/>
    <col min="4375" max="4375" width="4.7109375" style="811" customWidth="1"/>
    <col min="4376" max="4376" width="20.7109375" style="811" bestFit="1" customWidth="1"/>
    <col min="4377" max="4377" width="11.42578125" style="811"/>
    <col min="4378" max="4378" width="14.28515625" style="811" customWidth="1"/>
    <col min="4379" max="4379" width="9.7109375" style="811" customWidth="1"/>
    <col min="4380" max="4388" width="11.42578125" style="811" customWidth="1"/>
    <col min="4389" max="4609" width="11.42578125" style="811"/>
    <col min="4610" max="4610" width="0.7109375" style="811" customWidth="1"/>
    <col min="4611" max="4611" width="5" style="811" customWidth="1"/>
    <col min="4612" max="4612" width="11.42578125" style="811"/>
    <col min="4613" max="4613" width="7.42578125" style="811" customWidth="1"/>
    <col min="4614" max="4614" width="26.7109375" style="811" customWidth="1"/>
    <col min="4615" max="4615" width="15.85546875" style="811" bestFit="1" customWidth="1"/>
    <col min="4616" max="4616" width="32.85546875" style="811" customWidth="1"/>
    <col min="4617" max="4617" width="26.42578125" style="811" customWidth="1"/>
    <col min="4618" max="4618" width="7" style="811" customWidth="1"/>
    <col min="4619" max="4619" width="11.42578125" style="811"/>
    <col min="4620" max="4620" width="23.85546875" style="811" bestFit="1" customWidth="1"/>
    <col min="4621" max="4621" width="19.140625" style="811" customWidth="1"/>
    <col min="4622" max="4622" width="18.42578125" style="811" customWidth="1"/>
    <col min="4623" max="4624" width="5.140625" style="811" customWidth="1"/>
    <col min="4625" max="4625" width="8.7109375" style="811" customWidth="1"/>
    <col min="4626" max="4626" width="15.7109375" style="811" customWidth="1"/>
    <col min="4627" max="4627" width="19" style="811" bestFit="1" customWidth="1"/>
    <col min="4628" max="4628" width="12.5703125" style="811" customWidth="1"/>
    <col min="4629" max="4629" width="5" style="811" customWidth="1"/>
    <col min="4630" max="4630" width="4" style="811" customWidth="1"/>
    <col min="4631" max="4631" width="4.7109375" style="811" customWidth="1"/>
    <col min="4632" max="4632" width="20.7109375" style="811" bestFit="1" customWidth="1"/>
    <col min="4633" max="4633" width="11.42578125" style="811"/>
    <col min="4634" max="4634" width="14.28515625" style="811" customWidth="1"/>
    <col min="4635" max="4635" width="9.7109375" style="811" customWidth="1"/>
    <col min="4636" max="4644" width="11.42578125" style="811" customWidth="1"/>
    <col min="4645" max="4865" width="11.42578125" style="811"/>
    <col min="4866" max="4866" width="0.7109375" style="811" customWidth="1"/>
    <col min="4867" max="4867" width="5" style="811" customWidth="1"/>
    <col min="4868" max="4868" width="11.42578125" style="811"/>
    <col min="4869" max="4869" width="7.42578125" style="811" customWidth="1"/>
    <col min="4870" max="4870" width="26.7109375" style="811" customWidth="1"/>
    <col min="4871" max="4871" width="15.85546875" style="811" bestFit="1" customWidth="1"/>
    <col min="4872" max="4872" width="32.85546875" style="811" customWidth="1"/>
    <col min="4873" max="4873" width="26.42578125" style="811" customWidth="1"/>
    <col min="4874" max="4874" width="7" style="811" customWidth="1"/>
    <col min="4875" max="4875" width="11.42578125" style="811"/>
    <col min="4876" max="4876" width="23.85546875" style="811" bestFit="1" customWidth="1"/>
    <col min="4877" max="4877" width="19.140625" style="811" customWidth="1"/>
    <col min="4878" max="4878" width="18.42578125" style="811" customWidth="1"/>
    <col min="4879" max="4880" width="5.140625" style="811" customWidth="1"/>
    <col min="4881" max="4881" width="8.7109375" style="811" customWidth="1"/>
    <col min="4882" max="4882" width="15.7109375" style="811" customWidth="1"/>
    <col min="4883" max="4883" width="19" style="811" bestFit="1" customWidth="1"/>
    <col min="4884" max="4884" width="12.5703125" style="811" customWidth="1"/>
    <col min="4885" max="4885" width="5" style="811" customWidth="1"/>
    <col min="4886" max="4886" width="4" style="811" customWidth="1"/>
    <col min="4887" max="4887" width="4.7109375" style="811" customWidth="1"/>
    <col min="4888" max="4888" width="20.7109375" style="811" bestFit="1" customWidth="1"/>
    <col min="4889" max="4889" width="11.42578125" style="811"/>
    <col min="4890" max="4890" width="14.28515625" style="811" customWidth="1"/>
    <col min="4891" max="4891" width="9.7109375" style="811" customWidth="1"/>
    <col min="4892" max="4900" width="11.42578125" style="811" customWidth="1"/>
    <col min="4901" max="5121" width="11.42578125" style="811"/>
    <col min="5122" max="5122" width="0.7109375" style="811" customWidth="1"/>
    <col min="5123" max="5123" width="5" style="811" customWidth="1"/>
    <col min="5124" max="5124" width="11.42578125" style="811"/>
    <col min="5125" max="5125" width="7.42578125" style="811" customWidth="1"/>
    <col min="5126" max="5126" width="26.7109375" style="811" customWidth="1"/>
    <col min="5127" max="5127" width="15.85546875" style="811" bestFit="1" customWidth="1"/>
    <col min="5128" max="5128" width="32.85546875" style="811" customWidth="1"/>
    <col min="5129" max="5129" width="26.42578125" style="811" customWidth="1"/>
    <col min="5130" max="5130" width="7" style="811" customWidth="1"/>
    <col min="5131" max="5131" width="11.42578125" style="811"/>
    <col min="5132" max="5132" width="23.85546875" style="811" bestFit="1" customWidth="1"/>
    <col min="5133" max="5133" width="19.140625" style="811" customWidth="1"/>
    <col min="5134" max="5134" width="18.42578125" style="811" customWidth="1"/>
    <col min="5135" max="5136" width="5.140625" style="811" customWidth="1"/>
    <col min="5137" max="5137" width="8.7109375" style="811" customWidth="1"/>
    <col min="5138" max="5138" width="15.7109375" style="811" customWidth="1"/>
    <col min="5139" max="5139" width="19" style="811" bestFit="1" customWidth="1"/>
    <col min="5140" max="5140" width="12.5703125" style="811" customWidth="1"/>
    <col min="5141" max="5141" width="5" style="811" customWidth="1"/>
    <col min="5142" max="5142" width="4" style="811" customWidth="1"/>
    <col min="5143" max="5143" width="4.7109375" style="811" customWidth="1"/>
    <col min="5144" max="5144" width="20.7109375" style="811" bestFit="1" customWidth="1"/>
    <col min="5145" max="5145" width="11.42578125" style="811"/>
    <col min="5146" max="5146" width="14.28515625" style="811" customWidth="1"/>
    <col min="5147" max="5147" width="9.7109375" style="811" customWidth="1"/>
    <col min="5148" max="5156" width="11.42578125" style="811" customWidth="1"/>
    <col min="5157" max="5377" width="11.42578125" style="811"/>
    <col min="5378" max="5378" width="0.7109375" style="811" customWidth="1"/>
    <col min="5379" max="5379" width="5" style="811" customWidth="1"/>
    <col min="5380" max="5380" width="11.42578125" style="811"/>
    <col min="5381" max="5381" width="7.42578125" style="811" customWidth="1"/>
    <col min="5382" max="5382" width="26.7109375" style="811" customWidth="1"/>
    <col min="5383" max="5383" width="15.85546875" style="811" bestFit="1" customWidth="1"/>
    <col min="5384" max="5384" width="32.85546875" style="811" customWidth="1"/>
    <col min="5385" max="5385" width="26.42578125" style="811" customWidth="1"/>
    <col min="5386" max="5386" width="7" style="811" customWidth="1"/>
    <col min="5387" max="5387" width="11.42578125" style="811"/>
    <col min="5388" max="5388" width="23.85546875" style="811" bestFit="1" customWidth="1"/>
    <col min="5389" max="5389" width="19.140625" style="811" customWidth="1"/>
    <col min="5390" max="5390" width="18.42578125" style="811" customWidth="1"/>
    <col min="5391" max="5392" width="5.140625" style="811" customWidth="1"/>
    <col min="5393" max="5393" width="8.7109375" style="811" customWidth="1"/>
    <col min="5394" max="5394" width="15.7109375" style="811" customWidth="1"/>
    <col min="5395" max="5395" width="19" style="811" bestFit="1" customWidth="1"/>
    <col min="5396" max="5396" width="12.5703125" style="811" customWidth="1"/>
    <col min="5397" max="5397" width="5" style="811" customWidth="1"/>
    <col min="5398" max="5398" width="4" style="811" customWidth="1"/>
    <col min="5399" max="5399" width="4.7109375" style="811" customWidth="1"/>
    <col min="5400" max="5400" width="20.7109375" style="811" bestFit="1" customWidth="1"/>
    <col min="5401" max="5401" width="11.42578125" style="811"/>
    <col min="5402" max="5402" width="14.28515625" style="811" customWidth="1"/>
    <col min="5403" max="5403" width="9.7109375" style="811" customWidth="1"/>
    <col min="5404" max="5412" width="11.42578125" style="811" customWidth="1"/>
    <col min="5413" max="5633" width="11.42578125" style="811"/>
    <col min="5634" max="5634" width="0.7109375" style="811" customWidth="1"/>
    <col min="5635" max="5635" width="5" style="811" customWidth="1"/>
    <col min="5636" max="5636" width="11.42578125" style="811"/>
    <col min="5637" max="5637" width="7.42578125" style="811" customWidth="1"/>
    <col min="5638" max="5638" width="26.7109375" style="811" customWidth="1"/>
    <col min="5639" max="5639" width="15.85546875" style="811" bestFit="1" customWidth="1"/>
    <col min="5640" max="5640" width="32.85546875" style="811" customWidth="1"/>
    <col min="5641" max="5641" width="26.42578125" style="811" customWidth="1"/>
    <col min="5642" max="5642" width="7" style="811" customWidth="1"/>
    <col min="5643" max="5643" width="11.42578125" style="811"/>
    <col min="5644" max="5644" width="23.85546875" style="811" bestFit="1" customWidth="1"/>
    <col min="5645" max="5645" width="19.140625" style="811" customWidth="1"/>
    <col min="5646" max="5646" width="18.42578125" style="811" customWidth="1"/>
    <col min="5647" max="5648" width="5.140625" style="811" customWidth="1"/>
    <col min="5649" max="5649" width="8.7109375" style="811" customWidth="1"/>
    <col min="5650" max="5650" width="15.7109375" style="811" customWidth="1"/>
    <col min="5651" max="5651" width="19" style="811" bestFit="1" customWidth="1"/>
    <col min="5652" max="5652" width="12.5703125" style="811" customWidth="1"/>
    <col min="5653" max="5653" width="5" style="811" customWidth="1"/>
    <col min="5654" max="5654" width="4" style="811" customWidth="1"/>
    <col min="5655" max="5655" width="4.7109375" style="811" customWidth="1"/>
    <col min="5656" max="5656" width="20.7109375" style="811" bestFit="1" customWidth="1"/>
    <col min="5657" max="5657" width="11.42578125" style="811"/>
    <col min="5658" max="5658" width="14.28515625" style="811" customWidth="1"/>
    <col min="5659" max="5659" width="9.7109375" style="811" customWidth="1"/>
    <col min="5660" max="5668" width="11.42578125" style="811" customWidth="1"/>
    <col min="5669" max="5889" width="11.42578125" style="811"/>
    <col min="5890" max="5890" width="0.7109375" style="811" customWidth="1"/>
    <col min="5891" max="5891" width="5" style="811" customWidth="1"/>
    <col min="5892" max="5892" width="11.42578125" style="811"/>
    <col min="5893" max="5893" width="7.42578125" style="811" customWidth="1"/>
    <col min="5894" max="5894" width="26.7109375" style="811" customWidth="1"/>
    <col min="5895" max="5895" width="15.85546875" style="811" bestFit="1" customWidth="1"/>
    <col min="5896" max="5896" width="32.85546875" style="811" customWidth="1"/>
    <col min="5897" max="5897" width="26.42578125" style="811" customWidth="1"/>
    <col min="5898" max="5898" width="7" style="811" customWidth="1"/>
    <col min="5899" max="5899" width="11.42578125" style="811"/>
    <col min="5900" max="5900" width="23.85546875" style="811" bestFit="1" customWidth="1"/>
    <col min="5901" max="5901" width="19.140625" style="811" customWidth="1"/>
    <col min="5902" max="5902" width="18.42578125" style="811" customWidth="1"/>
    <col min="5903" max="5904" width="5.140625" style="811" customWidth="1"/>
    <col min="5905" max="5905" width="8.7109375" style="811" customWidth="1"/>
    <col min="5906" max="5906" width="15.7109375" style="811" customWidth="1"/>
    <col min="5907" max="5907" width="19" style="811" bestFit="1" customWidth="1"/>
    <col min="5908" max="5908" width="12.5703125" style="811" customWidth="1"/>
    <col min="5909" max="5909" width="5" style="811" customWidth="1"/>
    <col min="5910" max="5910" width="4" style="811" customWidth="1"/>
    <col min="5911" max="5911" width="4.7109375" style="811" customWidth="1"/>
    <col min="5912" max="5912" width="20.7109375" style="811" bestFit="1" customWidth="1"/>
    <col min="5913" max="5913" width="11.42578125" style="811"/>
    <col min="5914" max="5914" width="14.28515625" style="811" customWidth="1"/>
    <col min="5915" max="5915" width="9.7109375" style="811" customWidth="1"/>
    <col min="5916" max="5924" width="11.42578125" style="811" customWidth="1"/>
    <col min="5925" max="6145" width="11.42578125" style="811"/>
    <col min="6146" max="6146" width="0.7109375" style="811" customWidth="1"/>
    <col min="6147" max="6147" width="5" style="811" customWidth="1"/>
    <col min="6148" max="6148" width="11.42578125" style="811"/>
    <col min="6149" max="6149" width="7.42578125" style="811" customWidth="1"/>
    <col min="6150" max="6150" width="26.7109375" style="811" customWidth="1"/>
    <col min="6151" max="6151" width="15.85546875" style="811" bestFit="1" customWidth="1"/>
    <col min="6152" max="6152" width="32.85546875" style="811" customWidth="1"/>
    <col min="6153" max="6153" width="26.42578125" style="811" customWidth="1"/>
    <col min="6154" max="6154" width="7" style="811" customWidth="1"/>
    <col min="6155" max="6155" width="11.42578125" style="811"/>
    <col min="6156" max="6156" width="23.85546875" style="811" bestFit="1" customWidth="1"/>
    <col min="6157" max="6157" width="19.140625" style="811" customWidth="1"/>
    <col min="6158" max="6158" width="18.42578125" style="811" customWidth="1"/>
    <col min="6159" max="6160" width="5.140625" style="811" customWidth="1"/>
    <col min="6161" max="6161" width="8.7109375" style="811" customWidth="1"/>
    <col min="6162" max="6162" width="15.7109375" style="811" customWidth="1"/>
    <col min="6163" max="6163" width="19" style="811" bestFit="1" customWidth="1"/>
    <col min="6164" max="6164" width="12.5703125" style="811" customWidth="1"/>
    <col min="6165" max="6165" width="5" style="811" customWidth="1"/>
    <col min="6166" max="6166" width="4" style="811" customWidth="1"/>
    <col min="6167" max="6167" width="4.7109375" style="811" customWidth="1"/>
    <col min="6168" max="6168" width="20.7109375" style="811" bestFit="1" customWidth="1"/>
    <col min="6169" max="6169" width="11.42578125" style="811"/>
    <col min="6170" max="6170" width="14.28515625" style="811" customWidth="1"/>
    <col min="6171" max="6171" width="9.7109375" style="811" customWidth="1"/>
    <col min="6172" max="6180" width="11.42578125" style="811" customWidth="1"/>
    <col min="6181" max="6401" width="11.42578125" style="811"/>
    <col min="6402" max="6402" width="0.7109375" style="811" customWidth="1"/>
    <col min="6403" max="6403" width="5" style="811" customWidth="1"/>
    <col min="6404" max="6404" width="11.42578125" style="811"/>
    <col min="6405" max="6405" width="7.42578125" style="811" customWidth="1"/>
    <col min="6406" max="6406" width="26.7109375" style="811" customWidth="1"/>
    <col min="6407" max="6407" width="15.85546875" style="811" bestFit="1" customWidth="1"/>
    <col min="6408" max="6408" width="32.85546875" style="811" customWidth="1"/>
    <col min="6409" max="6409" width="26.42578125" style="811" customWidth="1"/>
    <col min="6410" max="6410" width="7" style="811" customWidth="1"/>
    <col min="6411" max="6411" width="11.42578125" style="811"/>
    <col min="6412" max="6412" width="23.85546875" style="811" bestFit="1" customWidth="1"/>
    <col min="6413" max="6413" width="19.140625" style="811" customWidth="1"/>
    <col min="6414" max="6414" width="18.42578125" style="811" customWidth="1"/>
    <col min="6415" max="6416" width="5.140625" style="811" customWidth="1"/>
    <col min="6417" max="6417" width="8.7109375" style="811" customWidth="1"/>
    <col min="6418" max="6418" width="15.7109375" style="811" customWidth="1"/>
    <col min="6419" max="6419" width="19" style="811" bestFit="1" customWidth="1"/>
    <col min="6420" max="6420" width="12.5703125" style="811" customWidth="1"/>
    <col min="6421" max="6421" width="5" style="811" customWidth="1"/>
    <col min="6422" max="6422" width="4" style="811" customWidth="1"/>
    <col min="6423" max="6423" width="4.7109375" style="811" customWidth="1"/>
    <col min="6424" max="6424" width="20.7109375" style="811" bestFit="1" customWidth="1"/>
    <col min="6425" max="6425" width="11.42578125" style="811"/>
    <col min="6426" max="6426" width="14.28515625" style="811" customWidth="1"/>
    <col min="6427" max="6427" width="9.7109375" style="811" customWidth="1"/>
    <col min="6428" max="6436" width="11.42578125" style="811" customWidth="1"/>
    <col min="6437" max="6657" width="11.42578125" style="811"/>
    <col min="6658" max="6658" width="0.7109375" style="811" customWidth="1"/>
    <col min="6659" max="6659" width="5" style="811" customWidth="1"/>
    <col min="6660" max="6660" width="11.42578125" style="811"/>
    <col min="6661" max="6661" width="7.42578125" style="811" customWidth="1"/>
    <col min="6662" max="6662" width="26.7109375" style="811" customWidth="1"/>
    <col min="6663" max="6663" width="15.85546875" style="811" bestFit="1" customWidth="1"/>
    <col min="6664" max="6664" width="32.85546875" style="811" customWidth="1"/>
    <col min="6665" max="6665" width="26.42578125" style="811" customWidth="1"/>
    <col min="6666" max="6666" width="7" style="811" customWidth="1"/>
    <col min="6667" max="6667" width="11.42578125" style="811"/>
    <col min="6668" max="6668" width="23.85546875" style="811" bestFit="1" customWidth="1"/>
    <col min="6669" max="6669" width="19.140625" style="811" customWidth="1"/>
    <col min="6670" max="6670" width="18.42578125" style="811" customWidth="1"/>
    <col min="6671" max="6672" width="5.140625" style="811" customWidth="1"/>
    <col min="6673" max="6673" width="8.7109375" style="811" customWidth="1"/>
    <col min="6674" max="6674" width="15.7109375" style="811" customWidth="1"/>
    <col min="6675" max="6675" width="19" style="811" bestFit="1" customWidth="1"/>
    <col min="6676" max="6676" width="12.5703125" style="811" customWidth="1"/>
    <col min="6677" max="6677" width="5" style="811" customWidth="1"/>
    <col min="6678" max="6678" width="4" style="811" customWidth="1"/>
    <col min="6679" max="6679" width="4.7109375" style="811" customWidth="1"/>
    <col min="6680" max="6680" width="20.7109375" style="811" bestFit="1" customWidth="1"/>
    <col min="6681" max="6681" width="11.42578125" style="811"/>
    <col min="6682" max="6682" width="14.28515625" style="811" customWidth="1"/>
    <col min="6683" max="6683" width="9.7109375" style="811" customWidth="1"/>
    <col min="6684" max="6692" width="11.42578125" style="811" customWidth="1"/>
    <col min="6693" max="6913" width="11.42578125" style="811"/>
    <col min="6914" max="6914" width="0.7109375" style="811" customWidth="1"/>
    <col min="6915" max="6915" width="5" style="811" customWidth="1"/>
    <col min="6916" max="6916" width="11.42578125" style="811"/>
    <col min="6917" max="6917" width="7.42578125" style="811" customWidth="1"/>
    <col min="6918" max="6918" width="26.7109375" style="811" customWidth="1"/>
    <col min="6919" max="6919" width="15.85546875" style="811" bestFit="1" customWidth="1"/>
    <col min="6920" max="6920" width="32.85546875" style="811" customWidth="1"/>
    <col min="6921" max="6921" width="26.42578125" style="811" customWidth="1"/>
    <col min="6922" max="6922" width="7" style="811" customWidth="1"/>
    <col min="6923" max="6923" width="11.42578125" style="811"/>
    <col min="6924" max="6924" width="23.85546875" style="811" bestFit="1" customWidth="1"/>
    <col min="6925" max="6925" width="19.140625" style="811" customWidth="1"/>
    <col min="6926" max="6926" width="18.42578125" style="811" customWidth="1"/>
    <col min="6927" max="6928" width="5.140625" style="811" customWidth="1"/>
    <col min="6929" max="6929" width="8.7109375" style="811" customWidth="1"/>
    <col min="6930" max="6930" width="15.7109375" style="811" customWidth="1"/>
    <col min="6931" max="6931" width="19" style="811" bestFit="1" customWidth="1"/>
    <col min="6932" max="6932" width="12.5703125" style="811" customWidth="1"/>
    <col min="6933" max="6933" width="5" style="811" customWidth="1"/>
    <col min="6934" max="6934" width="4" style="811" customWidth="1"/>
    <col min="6935" max="6935" width="4.7109375" style="811" customWidth="1"/>
    <col min="6936" max="6936" width="20.7109375" style="811" bestFit="1" customWidth="1"/>
    <col min="6937" max="6937" width="11.42578125" style="811"/>
    <col min="6938" max="6938" width="14.28515625" style="811" customWidth="1"/>
    <col min="6939" max="6939" width="9.7109375" style="811" customWidth="1"/>
    <col min="6940" max="6948" width="11.42578125" style="811" customWidth="1"/>
    <col min="6949" max="7169" width="11.42578125" style="811"/>
    <col min="7170" max="7170" width="0.7109375" style="811" customWidth="1"/>
    <col min="7171" max="7171" width="5" style="811" customWidth="1"/>
    <col min="7172" max="7172" width="11.42578125" style="811"/>
    <col min="7173" max="7173" width="7.42578125" style="811" customWidth="1"/>
    <col min="7174" max="7174" width="26.7109375" style="811" customWidth="1"/>
    <col min="7175" max="7175" width="15.85546875" style="811" bestFit="1" customWidth="1"/>
    <col min="7176" max="7176" width="32.85546875" style="811" customWidth="1"/>
    <col min="7177" max="7177" width="26.42578125" style="811" customWidth="1"/>
    <col min="7178" max="7178" width="7" style="811" customWidth="1"/>
    <col min="7179" max="7179" width="11.42578125" style="811"/>
    <col min="7180" max="7180" width="23.85546875" style="811" bestFit="1" customWidth="1"/>
    <col min="7181" max="7181" width="19.140625" style="811" customWidth="1"/>
    <col min="7182" max="7182" width="18.42578125" style="811" customWidth="1"/>
    <col min="7183" max="7184" width="5.140625" style="811" customWidth="1"/>
    <col min="7185" max="7185" width="8.7109375" style="811" customWidth="1"/>
    <col min="7186" max="7186" width="15.7109375" style="811" customWidth="1"/>
    <col min="7187" max="7187" width="19" style="811" bestFit="1" customWidth="1"/>
    <col min="7188" max="7188" width="12.5703125" style="811" customWidth="1"/>
    <col min="7189" max="7189" width="5" style="811" customWidth="1"/>
    <col min="7190" max="7190" width="4" style="811" customWidth="1"/>
    <col min="7191" max="7191" width="4.7109375" style="811" customWidth="1"/>
    <col min="7192" max="7192" width="20.7109375" style="811" bestFit="1" customWidth="1"/>
    <col min="7193" max="7193" width="11.42578125" style="811"/>
    <col min="7194" max="7194" width="14.28515625" style="811" customWidth="1"/>
    <col min="7195" max="7195" width="9.7109375" style="811" customWidth="1"/>
    <col min="7196" max="7204" width="11.42578125" style="811" customWidth="1"/>
    <col min="7205" max="7425" width="11.42578125" style="811"/>
    <col min="7426" max="7426" width="0.7109375" style="811" customWidth="1"/>
    <col min="7427" max="7427" width="5" style="811" customWidth="1"/>
    <col min="7428" max="7428" width="11.42578125" style="811"/>
    <col min="7429" max="7429" width="7.42578125" style="811" customWidth="1"/>
    <col min="7430" max="7430" width="26.7109375" style="811" customWidth="1"/>
    <col min="7431" max="7431" width="15.85546875" style="811" bestFit="1" customWidth="1"/>
    <col min="7432" max="7432" width="32.85546875" style="811" customWidth="1"/>
    <col min="7433" max="7433" width="26.42578125" style="811" customWidth="1"/>
    <col min="7434" max="7434" width="7" style="811" customWidth="1"/>
    <col min="7435" max="7435" width="11.42578125" style="811"/>
    <col min="7436" max="7436" width="23.85546875" style="811" bestFit="1" customWidth="1"/>
    <col min="7437" max="7437" width="19.140625" style="811" customWidth="1"/>
    <col min="7438" max="7438" width="18.42578125" style="811" customWidth="1"/>
    <col min="7439" max="7440" width="5.140625" style="811" customWidth="1"/>
    <col min="7441" max="7441" width="8.7109375" style="811" customWidth="1"/>
    <col min="7442" max="7442" width="15.7109375" style="811" customWidth="1"/>
    <col min="7443" max="7443" width="19" style="811" bestFit="1" customWidth="1"/>
    <col min="7444" max="7444" width="12.5703125" style="811" customWidth="1"/>
    <col min="7445" max="7445" width="5" style="811" customWidth="1"/>
    <col min="7446" max="7446" width="4" style="811" customWidth="1"/>
    <col min="7447" max="7447" width="4.7109375" style="811" customWidth="1"/>
    <col min="7448" max="7448" width="20.7109375" style="811" bestFit="1" customWidth="1"/>
    <col min="7449" max="7449" width="11.42578125" style="811"/>
    <col min="7450" max="7450" width="14.28515625" style="811" customWidth="1"/>
    <col min="7451" max="7451" width="9.7109375" style="811" customWidth="1"/>
    <col min="7452" max="7460" width="11.42578125" style="811" customWidth="1"/>
    <col min="7461" max="7681" width="11.42578125" style="811"/>
    <col min="7682" max="7682" width="0.7109375" style="811" customWidth="1"/>
    <col min="7683" max="7683" width="5" style="811" customWidth="1"/>
    <col min="7684" max="7684" width="11.42578125" style="811"/>
    <col min="7685" max="7685" width="7.42578125" style="811" customWidth="1"/>
    <col min="7686" max="7686" width="26.7109375" style="811" customWidth="1"/>
    <col min="7687" max="7687" width="15.85546875" style="811" bestFit="1" customWidth="1"/>
    <col min="7688" max="7688" width="32.85546875" style="811" customWidth="1"/>
    <col min="7689" max="7689" width="26.42578125" style="811" customWidth="1"/>
    <col min="7690" max="7690" width="7" style="811" customWidth="1"/>
    <col min="7691" max="7691" width="11.42578125" style="811"/>
    <col min="7692" max="7692" width="23.85546875" style="811" bestFit="1" customWidth="1"/>
    <col min="7693" max="7693" width="19.140625" style="811" customWidth="1"/>
    <col min="7694" max="7694" width="18.42578125" style="811" customWidth="1"/>
    <col min="7695" max="7696" width="5.140625" style="811" customWidth="1"/>
    <col min="7697" max="7697" width="8.7109375" style="811" customWidth="1"/>
    <col min="7698" max="7698" width="15.7109375" style="811" customWidth="1"/>
    <col min="7699" max="7699" width="19" style="811" bestFit="1" customWidth="1"/>
    <col min="7700" max="7700" width="12.5703125" style="811" customWidth="1"/>
    <col min="7701" max="7701" width="5" style="811" customWidth="1"/>
    <col min="7702" max="7702" width="4" style="811" customWidth="1"/>
    <col min="7703" max="7703" width="4.7109375" style="811" customWidth="1"/>
    <col min="7704" max="7704" width="20.7109375" style="811" bestFit="1" customWidth="1"/>
    <col min="7705" max="7705" width="11.42578125" style="811"/>
    <col min="7706" max="7706" width="14.28515625" style="811" customWidth="1"/>
    <col min="7707" max="7707" width="9.7109375" style="811" customWidth="1"/>
    <col min="7708" max="7716" width="11.42578125" style="811" customWidth="1"/>
    <col min="7717" max="7937" width="11.42578125" style="811"/>
    <col min="7938" max="7938" width="0.7109375" style="811" customWidth="1"/>
    <col min="7939" max="7939" width="5" style="811" customWidth="1"/>
    <col min="7940" max="7940" width="11.42578125" style="811"/>
    <col min="7941" max="7941" width="7.42578125" style="811" customWidth="1"/>
    <col min="7942" max="7942" width="26.7109375" style="811" customWidth="1"/>
    <col min="7943" max="7943" width="15.85546875" style="811" bestFit="1" customWidth="1"/>
    <col min="7944" max="7944" width="32.85546875" style="811" customWidth="1"/>
    <col min="7945" max="7945" width="26.42578125" style="811" customWidth="1"/>
    <col min="7946" max="7946" width="7" style="811" customWidth="1"/>
    <col min="7947" max="7947" width="11.42578125" style="811"/>
    <col min="7948" max="7948" width="23.85546875" style="811" bestFit="1" customWidth="1"/>
    <col min="7949" max="7949" width="19.140625" style="811" customWidth="1"/>
    <col min="7950" max="7950" width="18.42578125" style="811" customWidth="1"/>
    <col min="7951" max="7952" width="5.140625" style="811" customWidth="1"/>
    <col min="7953" max="7953" width="8.7109375" style="811" customWidth="1"/>
    <col min="7954" max="7954" width="15.7109375" style="811" customWidth="1"/>
    <col min="7955" max="7955" width="19" style="811" bestFit="1" customWidth="1"/>
    <col min="7956" max="7956" width="12.5703125" style="811" customWidth="1"/>
    <col min="7957" max="7957" width="5" style="811" customWidth="1"/>
    <col min="7958" max="7958" width="4" style="811" customWidth="1"/>
    <col min="7959" max="7959" width="4.7109375" style="811" customWidth="1"/>
    <col min="7960" max="7960" width="20.7109375" style="811" bestFit="1" customWidth="1"/>
    <col min="7961" max="7961" width="11.42578125" style="811"/>
    <col min="7962" max="7962" width="14.28515625" style="811" customWidth="1"/>
    <col min="7963" max="7963" width="9.7109375" style="811" customWidth="1"/>
    <col min="7964" max="7972" width="11.42578125" style="811" customWidth="1"/>
    <col min="7973" max="8193" width="11.42578125" style="811"/>
    <col min="8194" max="8194" width="0.7109375" style="811" customWidth="1"/>
    <col min="8195" max="8195" width="5" style="811" customWidth="1"/>
    <col min="8196" max="8196" width="11.42578125" style="811"/>
    <col min="8197" max="8197" width="7.42578125" style="811" customWidth="1"/>
    <col min="8198" max="8198" width="26.7109375" style="811" customWidth="1"/>
    <col min="8199" max="8199" width="15.85546875" style="811" bestFit="1" customWidth="1"/>
    <col min="8200" max="8200" width="32.85546875" style="811" customWidth="1"/>
    <col min="8201" max="8201" width="26.42578125" style="811" customWidth="1"/>
    <col min="8202" max="8202" width="7" style="811" customWidth="1"/>
    <col min="8203" max="8203" width="11.42578125" style="811"/>
    <col min="8204" max="8204" width="23.85546875" style="811" bestFit="1" customWidth="1"/>
    <col min="8205" max="8205" width="19.140625" style="811" customWidth="1"/>
    <col min="8206" max="8206" width="18.42578125" style="811" customWidth="1"/>
    <col min="8207" max="8208" width="5.140625" style="811" customWidth="1"/>
    <col min="8209" max="8209" width="8.7109375" style="811" customWidth="1"/>
    <col min="8210" max="8210" width="15.7109375" style="811" customWidth="1"/>
    <col min="8211" max="8211" width="19" style="811" bestFit="1" customWidth="1"/>
    <col min="8212" max="8212" width="12.5703125" style="811" customWidth="1"/>
    <col min="8213" max="8213" width="5" style="811" customWidth="1"/>
    <col min="8214" max="8214" width="4" style="811" customWidth="1"/>
    <col min="8215" max="8215" width="4.7109375" style="811" customWidth="1"/>
    <col min="8216" max="8216" width="20.7109375" style="811" bestFit="1" customWidth="1"/>
    <col min="8217" max="8217" width="11.42578125" style="811"/>
    <col min="8218" max="8218" width="14.28515625" style="811" customWidth="1"/>
    <col min="8219" max="8219" width="9.7109375" style="811" customWidth="1"/>
    <col min="8220" max="8228" width="11.42578125" style="811" customWidth="1"/>
    <col min="8229" max="8449" width="11.42578125" style="811"/>
    <col min="8450" max="8450" width="0.7109375" style="811" customWidth="1"/>
    <col min="8451" max="8451" width="5" style="811" customWidth="1"/>
    <col min="8452" max="8452" width="11.42578125" style="811"/>
    <col min="8453" max="8453" width="7.42578125" style="811" customWidth="1"/>
    <col min="8454" max="8454" width="26.7109375" style="811" customWidth="1"/>
    <col min="8455" max="8455" width="15.85546875" style="811" bestFit="1" customWidth="1"/>
    <col min="8456" max="8456" width="32.85546875" style="811" customWidth="1"/>
    <col min="8457" max="8457" width="26.42578125" style="811" customWidth="1"/>
    <col min="8458" max="8458" width="7" style="811" customWidth="1"/>
    <col min="8459" max="8459" width="11.42578125" style="811"/>
    <col min="8460" max="8460" width="23.85546875" style="811" bestFit="1" customWidth="1"/>
    <col min="8461" max="8461" width="19.140625" style="811" customWidth="1"/>
    <col min="8462" max="8462" width="18.42578125" style="811" customWidth="1"/>
    <col min="8463" max="8464" width="5.140625" style="811" customWidth="1"/>
    <col min="8465" max="8465" width="8.7109375" style="811" customWidth="1"/>
    <col min="8466" max="8466" width="15.7109375" style="811" customWidth="1"/>
    <col min="8467" max="8467" width="19" style="811" bestFit="1" customWidth="1"/>
    <col min="8468" max="8468" width="12.5703125" style="811" customWidth="1"/>
    <col min="8469" max="8469" width="5" style="811" customWidth="1"/>
    <col min="8470" max="8470" width="4" style="811" customWidth="1"/>
    <col min="8471" max="8471" width="4.7109375" style="811" customWidth="1"/>
    <col min="8472" max="8472" width="20.7109375" style="811" bestFit="1" customWidth="1"/>
    <col min="8473" max="8473" width="11.42578125" style="811"/>
    <col min="8474" max="8474" width="14.28515625" style="811" customWidth="1"/>
    <col min="8475" max="8475" width="9.7109375" style="811" customWidth="1"/>
    <col min="8476" max="8484" width="11.42578125" style="811" customWidth="1"/>
    <col min="8485" max="8705" width="11.42578125" style="811"/>
    <col min="8706" max="8706" width="0.7109375" style="811" customWidth="1"/>
    <col min="8707" max="8707" width="5" style="811" customWidth="1"/>
    <col min="8708" max="8708" width="11.42578125" style="811"/>
    <col min="8709" max="8709" width="7.42578125" style="811" customWidth="1"/>
    <col min="8710" max="8710" width="26.7109375" style="811" customWidth="1"/>
    <col min="8711" max="8711" width="15.85546875" style="811" bestFit="1" customWidth="1"/>
    <col min="8712" max="8712" width="32.85546875" style="811" customWidth="1"/>
    <col min="8713" max="8713" width="26.42578125" style="811" customWidth="1"/>
    <col min="8714" max="8714" width="7" style="811" customWidth="1"/>
    <col min="8715" max="8715" width="11.42578125" style="811"/>
    <col min="8716" max="8716" width="23.85546875" style="811" bestFit="1" customWidth="1"/>
    <col min="8717" max="8717" width="19.140625" style="811" customWidth="1"/>
    <col min="8718" max="8718" width="18.42578125" style="811" customWidth="1"/>
    <col min="8719" max="8720" width="5.140625" style="811" customWidth="1"/>
    <col min="8721" max="8721" width="8.7109375" style="811" customWidth="1"/>
    <col min="8722" max="8722" width="15.7109375" style="811" customWidth="1"/>
    <col min="8723" max="8723" width="19" style="811" bestFit="1" customWidth="1"/>
    <col min="8724" max="8724" width="12.5703125" style="811" customWidth="1"/>
    <col min="8725" max="8725" width="5" style="811" customWidth="1"/>
    <col min="8726" max="8726" width="4" style="811" customWidth="1"/>
    <col min="8727" max="8727" width="4.7109375" style="811" customWidth="1"/>
    <col min="8728" max="8728" width="20.7109375" style="811" bestFit="1" customWidth="1"/>
    <col min="8729" max="8729" width="11.42578125" style="811"/>
    <col min="8730" max="8730" width="14.28515625" style="811" customWidth="1"/>
    <col min="8731" max="8731" width="9.7109375" style="811" customWidth="1"/>
    <col min="8732" max="8740" width="11.42578125" style="811" customWidth="1"/>
    <col min="8741" max="8961" width="11.42578125" style="811"/>
    <col min="8962" max="8962" width="0.7109375" style="811" customWidth="1"/>
    <col min="8963" max="8963" width="5" style="811" customWidth="1"/>
    <col min="8964" max="8964" width="11.42578125" style="811"/>
    <col min="8965" max="8965" width="7.42578125" style="811" customWidth="1"/>
    <col min="8966" max="8966" width="26.7109375" style="811" customWidth="1"/>
    <col min="8967" max="8967" width="15.85546875" style="811" bestFit="1" customWidth="1"/>
    <col min="8968" max="8968" width="32.85546875" style="811" customWidth="1"/>
    <col min="8969" max="8969" width="26.42578125" style="811" customWidth="1"/>
    <col min="8970" max="8970" width="7" style="811" customWidth="1"/>
    <col min="8971" max="8971" width="11.42578125" style="811"/>
    <col min="8972" max="8972" width="23.85546875" style="811" bestFit="1" customWidth="1"/>
    <col min="8973" max="8973" width="19.140625" style="811" customWidth="1"/>
    <col min="8974" max="8974" width="18.42578125" style="811" customWidth="1"/>
    <col min="8975" max="8976" width="5.140625" style="811" customWidth="1"/>
    <col min="8977" max="8977" width="8.7109375" style="811" customWidth="1"/>
    <col min="8978" max="8978" width="15.7109375" style="811" customWidth="1"/>
    <col min="8979" max="8979" width="19" style="811" bestFit="1" customWidth="1"/>
    <col min="8980" max="8980" width="12.5703125" style="811" customWidth="1"/>
    <col min="8981" max="8981" width="5" style="811" customWidth="1"/>
    <col min="8982" max="8982" width="4" style="811" customWidth="1"/>
    <col min="8983" max="8983" width="4.7109375" style="811" customWidth="1"/>
    <col min="8984" max="8984" width="20.7109375" style="811" bestFit="1" customWidth="1"/>
    <col min="8985" max="8985" width="11.42578125" style="811"/>
    <col min="8986" max="8986" width="14.28515625" style="811" customWidth="1"/>
    <col min="8987" max="8987" width="9.7109375" style="811" customWidth="1"/>
    <col min="8988" max="8996" width="11.42578125" style="811" customWidth="1"/>
    <col min="8997" max="9217" width="11.42578125" style="811"/>
    <col min="9218" max="9218" width="0.7109375" style="811" customWidth="1"/>
    <col min="9219" max="9219" width="5" style="811" customWidth="1"/>
    <col min="9220" max="9220" width="11.42578125" style="811"/>
    <col min="9221" max="9221" width="7.42578125" style="811" customWidth="1"/>
    <col min="9222" max="9222" width="26.7109375" style="811" customWidth="1"/>
    <col min="9223" max="9223" width="15.85546875" style="811" bestFit="1" customWidth="1"/>
    <col min="9224" max="9224" width="32.85546875" style="811" customWidth="1"/>
    <col min="9225" max="9225" width="26.42578125" style="811" customWidth="1"/>
    <col min="9226" max="9226" width="7" style="811" customWidth="1"/>
    <col min="9227" max="9227" width="11.42578125" style="811"/>
    <col min="9228" max="9228" width="23.85546875" style="811" bestFit="1" customWidth="1"/>
    <col min="9229" max="9229" width="19.140625" style="811" customWidth="1"/>
    <col min="9230" max="9230" width="18.42578125" style="811" customWidth="1"/>
    <col min="9231" max="9232" width="5.140625" style="811" customWidth="1"/>
    <col min="9233" max="9233" width="8.7109375" style="811" customWidth="1"/>
    <col min="9234" max="9234" width="15.7109375" style="811" customWidth="1"/>
    <col min="9235" max="9235" width="19" style="811" bestFit="1" customWidth="1"/>
    <col min="9236" max="9236" width="12.5703125" style="811" customWidth="1"/>
    <col min="9237" max="9237" width="5" style="811" customWidth="1"/>
    <col min="9238" max="9238" width="4" style="811" customWidth="1"/>
    <col min="9239" max="9239" width="4.7109375" style="811" customWidth="1"/>
    <col min="9240" max="9240" width="20.7109375" style="811" bestFit="1" customWidth="1"/>
    <col min="9241" max="9241" width="11.42578125" style="811"/>
    <col min="9242" max="9242" width="14.28515625" style="811" customWidth="1"/>
    <col min="9243" max="9243" width="9.7109375" style="811" customWidth="1"/>
    <col min="9244" max="9252" width="11.42578125" style="811" customWidth="1"/>
    <col min="9253" max="9473" width="11.42578125" style="811"/>
    <col min="9474" max="9474" width="0.7109375" style="811" customWidth="1"/>
    <col min="9475" max="9475" width="5" style="811" customWidth="1"/>
    <col min="9476" max="9476" width="11.42578125" style="811"/>
    <col min="9477" max="9477" width="7.42578125" style="811" customWidth="1"/>
    <col min="9478" max="9478" width="26.7109375" style="811" customWidth="1"/>
    <col min="9479" max="9479" width="15.85546875" style="811" bestFit="1" customWidth="1"/>
    <col min="9480" max="9480" width="32.85546875" style="811" customWidth="1"/>
    <col min="9481" max="9481" width="26.42578125" style="811" customWidth="1"/>
    <col min="9482" max="9482" width="7" style="811" customWidth="1"/>
    <col min="9483" max="9483" width="11.42578125" style="811"/>
    <col min="9484" max="9484" width="23.85546875" style="811" bestFit="1" customWidth="1"/>
    <col min="9485" max="9485" width="19.140625" style="811" customWidth="1"/>
    <col min="9486" max="9486" width="18.42578125" style="811" customWidth="1"/>
    <col min="9487" max="9488" width="5.140625" style="811" customWidth="1"/>
    <col min="9489" max="9489" width="8.7109375" style="811" customWidth="1"/>
    <col min="9490" max="9490" width="15.7109375" style="811" customWidth="1"/>
    <col min="9491" max="9491" width="19" style="811" bestFit="1" customWidth="1"/>
    <col min="9492" max="9492" width="12.5703125" style="811" customWidth="1"/>
    <col min="9493" max="9493" width="5" style="811" customWidth="1"/>
    <col min="9494" max="9494" width="4" style="811" customWidth="1"/>
    <col min="9495" max="9495" width="4.7109375" style="811" customWidth="1"/>
    <col min="9496" max="9496" width="20.7109375" style="811" bestFit="1" customWidth="1"/>
    <col min="9497" max="9497" width="11.42578125" style="811"/>
    <col min="9498" max="9498" width="14.28515625" style="811" customWidth="1"/>
    <col min="9499" max="9499" width="9.7109375" style="811" customWidth="1"/>
    <col min="9500" max="9508" width="11.42578125" style="811" customWidth="1"/>
    <col min="9509" max="9729" width="11.42578125" style="811"/>
    <col min="9730" max="9730" width="0.7109375" style="811" customWidth="1"/>
    <col min="9731" max="9731" width="5" style="811" customWidth="1"/>
    <col min="9732" max="9732" width="11.42578125" style="811"/>
    <col min="9733" max="9733" width="7.42578125" style="811" customWidth="1"/>
    <col min="9734" max="9734" width="26.7109375" style="811" customWidth="1"/>
    <col min="9735" max="9735" width="15.85546875" style="811" bestFit="1" customWidth="1"/>
    <col min="9736" max="9736" width="32.85546875" style="811" customWidth="1"/>
    <col min="9737" max="9737" width="26.42578125" style="811" customWidth="1"/>
    <col min="9738" max="9738" width="7" style="811" customWidth="1"/>
    <col min="9739" max="9739" width="11.42578125" style="811"/>
    <col min="9740" max="9740" width="23.85546875" style="811" bestFit="1" customWidth="1"/>
    <col min="9741" max="9741" width="19.140625" style="811" customWidth="1"/>
    <col min="9742" max="9742" width="18.42578125" style="811" customWidth="1"/>
    <col min="9743" max="9744" width="5.140625" style="811" customWidth="1"/>
    <col min="9745" max="9745" width="8.7109375" style="811" customWidth="1"/>
    <col min="9746" max="9746" width="15.7109375" style="811" customWidth="1"/>
    <col min="9747" max="9747" width="19" style="811" bestFit="1" customWidth="1"/>
    <col min="9748" max="9748" width="12.5703125" style="811" customWidth="1"/>
    <col min="9749" max="9749" width="5" style="811" customWidth="1"/>
    <col min="9750" max="9750" width="4" style="811" customWidth="1"/>
    <col min="9751" max="9751" width="4.7109375" style="811" customWidth="1"/>
    <col min="9752" max="9752" width="20.7109375" style="811" bestFit="1" customWidth="1"/>
    <col min="9753" max="9753" width="11.42578125" style="811"/>
    <col min="9754" max="9754" width="14.28515625" style="811" customWidth="1"/>
    <col min="9755" max="9755" width="9.7109375" style="811" customWidth="1"/>
    <col min="9756" max="9764" width="11.42578125" style="811" customWidth="1"/>
    <col min="9765" max="9985" width="11.42578125" style="811"/>
    <col min="9986" max="9986" width="0.7109375" style="811" customWidth="1"/>
    <col min="9987" max="9987" width="5" style="811" customWidth="1"/>
    <col min="9988" max="9988" width="11.42578125" style="811"/>
    <col min="9989" max="9989" width="7.42578125" style="811" customWidth="1"/>
    <col min="9990" max="9990" width="26.7109375" style="811" customWidth="1"/>
    <col min="9991" max="9991" width="15.85546875" style="811" bestFit="1" customWidth="1"/>
    <col min="9992" max="9992" width="32.85546875" style="811" customWidth="1"/>
    <col min="9993" max="9993" width="26.42578125" style="811" customWidth="1"/>
    <col min="9994" max="9994" width="7" style="811" customWidth="1"/>
    <col min="9995" max="9995" width="11.42578125" style="811"/>
    <col min="9996" max="9996" width="23.85546875" style="811" bestFit="1" customWidth="1"/>
    <col min="9997" max="9997" width="19.140625" style="811" customWidth="1"/>
    <col min="9998" max="9998" width="18.42578125" style="811" customWidth="1"/>
    <col min="9999" max="10000" width="5.140625" style="811" customWidth="1"/>
    <col min="10001" max="10001" width="8.7109375" style="811" customWidth="1"/>
    <col min="10002" max="10002" width="15.7109375" style="811" customWidth="1"/>
    <col min="10003" max="10003" width="19" style="811" bestFit="1" customWidth="1"/>
    <col min="10004" max="10004" width="12.5703125" style="811" customWidth="1"/>
    <col min="10005" max="10005" width="5" style="811" customWidth="1"/>
    <col min="10006" max="10006" width="4" style="811" customWidth="1"/>
    <col min="10007" max="10007" width="4.7109375" style="811" customWidth="1"/>
    <col min="10008" max="10008" width="20.7109375" style="811" bestFit="1" customWidth="1"/>
    <col min="10009" max="10009" width="11.42578125" style="811"/>
    <col min="10010" max="10010" width="14.28515625" style="811" customWidth="1"/>
    <col min="10011" max="10011" width="9.7109375" style="811" customWidth="1"/>
    <col min="10012" max="10020" width="11.42578125" style="811" customWidth="1"/>
    <col min="10021" max="10241" width="11.42578125" style="811"/>
    <col min="10242" max="10242" width="0.7109375" style="811" customWidth="1"/>
    <col min="10243" max="10243" width="5" style="811" customWidth="1"/>
    <col min="10244" max="10244" width="11.42578125" style="811"/>
    <col min="10245" max="10245" width="7.42578125" style="811" customWidth="1"/>
    <col min="10246" max="10246" width="26.7109375" style="811" customWidth="1"/>
    <col min="10247" max="10247" width="15.85546875" style="811" bestFit="1" customWidth="1"/>
    <col min="10248" max="10248" width="32.85546875" style="811" customWidth="1"/>
    <col min="10249" max="10249" width="26.42578125" style="811" customWidth="1"/>
    <col min="10250" max="10250" width="7" style="811" customWidth="1"/>
    <col min="10251" max="10251" width="11.42578125" style="811"/>
    <col min="10252" max="10252" width="23.85546875" style="811" bestFit="1" customWidth="1"/>
    <col min="10253" max="10253" width="19.140625" style="811" customWidth="1"/>
    <col min="10254" max="10254" width="18.42578125" style="811" customWidth="1"/>
    <col min="10255" max="10256" width="5.140625" style="811" customWidth="1"/>
    <col min="10257" max="10257" width="8.7109375" style="811" customWidth="1"/>
    <col min="10258" max="10258" width="15.7109375" style="811" customWidth="1"/>
    <col min="10259" max="10259" width="19" style="811" bestFit="1" customWidth="1"/>
    <col min="10260" max="10260" width="12.5703125" style="811" customWidth="1"/>
    <col min="10261" max="10261" width="5" style="811" customWidth="1"/>
    <col min="10262" max="10262" width="4" style="811" customWidth="1"/>
    <col min="10263" max="10263" width="4.7109375" style="811" customWidth="1"/>
    <col min="10264" max="10264" width="20.7109375" style="811" bestFit="1" customWidth="1"/>
    <col min="10265" max="10265" width="11.42578125" style="811"/>
    <col min="10266" max="10266" width="14.28515625" style="811" customWidth="1"/>
    <col min="10267" max="10267" width="9.7109375" style="811" customWidth="1"/>
    <col min="10268" max="10276" width="11.42578125" style="811" customWidth="1"/>
    <col min="10277" max="10497" width="11.42578125" style="811"/>
    <col min="10498" max="10498" width="0.7109375" style="811" customWidth="1"/>
    <col min="10499" max="10499" width="5" style="811" customWidth="1"/>
    <col min="10500" max="10500" width="11.42578125" style="811"/>
    <col min="10501" max="10501" width="7.42578125" style="811" customWidth="1"/>
    <col min="10502" max="10502" width="26.7109375" style="811" customWidth="1"/>
    <col min="10503" max="10503" width="15.85546875" style="811" bestFit="1" customWidth="1"/>
    <col min="10504" max="10504" width="32.85546875" style="811" customWidth="1"/>
    <col min="10505" max="10505" width="26.42578125" style="811" customWidth="1"/>
    <col min="10506" max="10506" width="7" style="811" customWidth="1"/>
    <col min="10507" max="10507" width="11.42578125" style="811"/>
    <col min="10508" max="10508" width="23.85546875" style="811" bestFit="1" customWidth="1"/>
    <col min="10509" max="10509" width="19.140625" style="811" customWidth="1"/>
    <col min="10510" max="10510" width="18.42578125" style="811" customWidth="1"/>
    <col min="10511" max="10512" width="5.140625" style="811" customWidth="1"/>
    <col min="10513" max="10513" width="8.7109375" style="811" customWidth="1"/>
    <col min="10514" max="10514" width="15.7109375" style="811" customWidth="1"/>
    <col min="10515" max="10515" width="19" style="811" bestFit="1" customWidth="1"/>
    <col min="10516" max="10516" width="12.5703125" style="811" customWidth="1"/>
    <col min="10517" max="10517" width="5" style="811" customWidth="1"/>
    <col min="10518" max="10518" width="4" style="811" customWidth="1"/>
    <col min="10519" max="10519" width="4.7109375" style="811" customWidth="1"/>
    <col min="10520" max="10520" width="20.7109375" style="811" bestFit="1" customWidth="1"/>
    <col min="10521" max="10521" width="11.42578125" style="811"/>
    <col min="10522" max="10522" width="14.28515625" style="811" customWidth="1"/>
    <col min="10523" max="10523" width="9.7109375" style="811" customWidth="1"/>
    <col min="10524" max="10532" width="11.42578125" style="811" customWidth="1"/>
    <col min="10533" max="10753" width="11.42578125" style="811"/>
    <col min="10754" max="10754" width="0.7109375" style="811" customWidth="1"/>
    <col min="10755" max="10755" width="5" style="811" customWidth="1"/>
    <col min="10756" max="10756" width="11.42578125" style="811"/>
    <col min="10757" max="10757" width="7.42578125" style="811" customWidth="1"/>
    <col min="10758" max="10758" width="26.7109375" style="811" customWidth="1"/>
    <col min="10759" max="10759" width="15.85546875" style="811" bestFit="1" customWidth="1"/>
    <col min="10760" max="10760" width="32.85546875" style="811" customWidth="1"/>
    <col min="10761" max="10761" width="26.42578125" style="811" customWidth="1"/>
    <col min="10762" max="10762" width="7" style="811" customWidth="1"/>
    <col min="10763" max="10763" width="11.42578125" style="811"/>
    <col min="10764" max="10764" width="23.85546875" style="811" bestFit="1" customWidth="1"/>
    <col min="10765" max="10765" width="19.140625" style="811" customWidth="1"/>
    <col min="10766" max="10766" width="18.42578125" style="811" customWidth="1"/>
    <col min="10767" max="10768" width="5.140625" style="811" customWidth="1"/>
    <col min="10769" max="10769" width="8.7109375" style="811" customWidth="1"/>
    <col min="10770" max="10770" width="15.7109375" style="811" customWidth="1"/>
    <col min="10771" max="10771" width="19" style="811" bestFit="1" customWidth="1"/>
    <col min="10772" max="10772" width="12.5703125" style="811" customWidth="1"/>
    <col min="10773" max="10773" width="5" style="811" customWidth="1"/>
    <col min="10774" max="10774" width="4" style="811" customWidth="1"/>
    <col min="10775" max="10775" width="4.7109375" style="811" customWidth="1"/>
    <col min="10776" max="10776" width="20.7109375" style="811" bestFit="1" customWidth="1"/>
    <col min="10777" max="10777" width="11.42578125" style="811"/>
    <col min="10778" max="10778" width="14.28515625" style="811" customWidth="1"/>
    <col min="10779" max="10779" width="9.7109375" style="811" customWidth="1"/>
    <col min="10780" max="10788" width="11.42578125" style="811" customWidth="1"/>
    <col min="10789" max="11009" width="11.42578125" style="811"/>
    <col min="11010" max="11010" width="0.7109375" style="811" customWidth="1"/>
    <col min="11011" max="11011" width="5" style="811" customWidth="1"/>
    <col min="11012" max="11012" width="11.42578125" style="811"/>
    <col min="11013" max="11013" width="7.42578125" style="811" customWidth="1"/>
    <col min="11014" max="11014" width="26.7109375" style="811" customWidth="1"/>
    <col min="11015" max="11015" width="15.85546875" style="811" bestFit="1" customWidth="1"/>
    <col min="11016" max="11016" width="32.85546875" style="811" customWidth="1"/>
    <col min="11017" max="11017" width="26.42578125" style="811" customWidth="1"/>
    <col min="11018" max="11018" width="7" style="811" customWidth="1"/>
    <col min="11019" max="11019" width="11.42578125" style="811"/>
    <col min="11020" max="11020" width="23.85546875" style="811" bestFit="1" customWidth="1"/>
    <col min="11021" max="11021" width="19.140625" style="811" customWidth="1"/>
    <col min="11022" max="11022" width="18.42578125" style="811" customWidth="1"/>
    <col min="11023" max="11024" width="5.140625" style="811" customWidth="1"/>
    <col min="11025" max="11025" width="8.7109375" style="811" customWidth="1"/>
    <col min="11026" max="11026" width="15.7109375" style="811" customWidth="1"/>
    <col min="11027" max="11027" width="19" style="811" bestFit="1" customWidth="1"/>
    <col min="11028" max="11028" width="12.5703125" style="811" customWidth="1"/>
    <col min="11029" max="11029" width="5" style="811" customWidth="1"/>
    <col min="11030" max="11030" width="4" style="811" customWidth="1"/>
    <col min="11031" max="11031" width="4.7109375" style="811" customWidth="1"/>
    <col min="11032" max="11032" width="20.7109375" style="811" bestFit="1" customWidth="1"/>
    <col min="11033" max="11033" width="11.42578125" style="811"/>
    <col min="11034" max="11034" width="14.28515625" style="811" customWidth="1"/>
    <col min="11035" max="11035" width="9.7109375" style="811" customWidth="1"/>
    <col min="11036" max="11044" width="11.42578125" style="811" customWidth="1"/>
    <col min="11045" max="11265" width="11.42578125" style="811"/>
    <col min="11266" max="11266" width="0.7109375" style="811" customWidth="1"/>
    <col min="11267" max="11267" width="5" style="811" customWidth="1"/>
    <col min="11268" max="11268" width="11.42578125" style="811"/>
    <col min="11269" max="11269" width="7.42578125" style="811" customWidth="1"/>
    <col min="11270" max="11270" width="26.7109375" style="811" customWidth="1"/>
    <col min="11271" max="11271" width="15.85546875" style="811" bestFit="1" customWidth="1"/>
    <col min="11272" max="11272" width="32.85546875" style="811" customWidth="1"/>
    <col min="11273" max="11273" width="26.42578125" style="811" customWidth="1"/>
    <col min="11274" max="11274" width="7" style="811" customWidth="1"/>
    <col min="11275" max="11275" width="11.42578125" style="811"/>
    <col min="11276" max="11276" width="23.85546875" style="811" bestFit="1" customWidth="1"/>
    <col min="11277" max="11277" width="19.140625" style="811" customWidth="1"/>
    <col min="11278" max="11278" width="18.42578125" style="811" customWidth="1"/>
    <col min="11279" max="11280" width="5.140625" style="811" customWidth="1"/>
    <col min="11281" max="11281" width="8.7109375" style="811" customWidth="1"/>
    <col min="11282" max="11282" width="15.7109375" style="811" customWidth="1"/>
    <col min="11283" max="11283" width="19" style="811" bestFit="1" customWidth="1"/>
    <col min="11284" max="11284" width="12.5703125" style="811" customWidth="1"/>
    <col min="11285" max="11285" width="5" style="811" customWidth="1"/>
    <col min="11286" max="11286" width="4" style="811" customWidth="1"/>
    <col min="11287" max="11287" width="4.7109375" style="811" customWidth="1"/>
    <col min="11288" max="11288" width="20.7109375" style="811" bestFit="1" customWidth="1"/>
    <col min="11289" max="11289" width="11.42578125" style="811"/>
    <col min="11290" max="11290" width="14.28515625" style="811" customWidth="1"/>
    <col min="11291" max="11291" width="9.7109375" style="811" customWidth="1"/>
    <col min="11292" max="11300" width="11.42578125" style="811" customWidth="1"/>
    <col min="11301" max="11521" width="11.42578125" style="811"/>
    <col min="11522" max="11522" width="0.7109375" style="811" customWidth="1"/>
    <col min="11523" max="11523" width="5" style="811" customWidth="1"/>
    <col min="11524" max="11524" width="11.42578125" style="811"/>
    <col min="11525" max="11525" width="7.42578125" style="811" customWidth="1"/>
    <col min="11526" max="11526" width="26.7109375" style="811" customWidth="1"/>
    <col min="11527" max="11527" width="15.85546875" style="811" bestFit="1" customWidth="1"/>
    <col min="11528" max="11528" width="32.85546875" style="811" customWidth="1"/>
    <col min="11529" max="11529" width="26.42578125" style="811" customWidth="1"/>
    <col min="11530" max="11530" width="7" style="811" customWidth="1"/>
    <col min="11531" max="11531" width="11.42578125" style="811"/>
    <col min="11532" max="11532" width="23.85546875" style="811" bestFit="1" customWidth="1"/>
    <col min="11533" max="11533" width="19.140625" style="811" customWidth="1"/>
    <col min="11534" max="11534" width="18.42578125" style="811" customWidth="1"/>
    <col min="11535" max="11536" width="5.140625" style="811" customWidth="1"/>
    <col min="11537" max="11537" width="8.7109375" style="811" customWidth="1"/>
    <col min="11538" max="11538" width="15.7109375" style="811" customWidth="1"/>
    <col min="11539" max="11539" width="19" style="811" bestFit="1" customWidth="1"/>
    <col min="11540" max="11540" width="12.5703125" style="811" customWidth="1"/>
    <col min="11541" max="11541" width="5" style="811" customWidth="1"/>
    <col min="11542" max="11542" width="4" style="811" customWidth="1"/>
    <col min="11543" max="11543" width="4.7109375" style="811" customWidth="1"/>
    <col min="11544" max="11544" width="20.7109375" style="811" bestFit="1" customWidth="1"/>
    <col min="11545" max="11545" width="11.42578125" style="811"/>
    <col min="11546" max="11546" width="14.28515625" style="811" customWidth="1"/>
    <col min="11547" max="11547" width="9.7109375" style="811" customWidth="1"/>
    <col min="11548" max="11556" width="11.42578125" style="811" customWidth="1"/>
    <col min="11557" max="11777" width="11.42578125" style="811"/>
    <col min="11778" max="11778" width="0.7109375" style="811" customWidth="1"/>
    <col min="11779" max="11779" width="5" style="811" customWidth="1"/>
    <col min="11780" max="11780" width="11.42578125" style="811"/>
    <col min="11781" max="11781" width="7.42578125" style="811" customWidth="1"/>
    <col min="11782" max="11782" width="26.7109375" style="811" customWidth="1"/>
    <col min="11783" max="11783" width="15.85546875" style="811" bestFit="1" customWidth="1"/>
    <col min="11784" max="11784" width="32.85546875" style="811" customWidth="1"/>
    <col min="11785" max="11785" width="26.42578125" style="811" customWidth="1"/>
    <col min="11786" max="11786" width="7" style="811" customWidth="1"/>
    <col min="11787" max="11787" width="11.42578125" style="811"/>
    <col min="11788" max="11788" width="23.85546875" style="811" bestFit="1" customWidth="1"/>
    <col min="11789" max="11789" width="19.140625" style="811" customWidth="1"/>
    <col min="11790" max="11790" width="18.42578125" style="811" customWidth="1"/>
    <col min="11791" max="11792" width="5.140625" style="811" customWidth="1"/>
    <col min="11793" max="11793" width="8.7109375" style="811" customWidth="1"/>
    <col min="11794" max="11794" width="15.7109375" style="811" customWidth="1"/>
    <col min="11795" max="11795" width="19" style="811" bestFit="1" customWidth="1"/>
    <col min="11796" max="11796" width="12.5703125" style="811" customWidth="1"/>
    <col min="11797" max="11797" width="5" style="811" customWidth="1"/>
    <col min="11798" max="11798" width="4" style="811" customWidth="1"/>
    <col min="11799" max="11799" width="4.7109375" style="811" customWidth="1"/>
    <col min="11800" max="11800" width="20.7109375" style="811" bestFit="1" customWidth="1"/>
    <col min="11801" max="11801" width="11.42578125" style="811"/>
    <col min="11802" max="11802" width="14.28515625" style="811" customWidth="1"/>
    <col min="11803" max="11803" width="9.7109375" style="811" customWidth="1"/>
    <col min="11804" max="11812" width="11.42578125" style="811" customWidth="1"/>
    <col min="11813" max="12033" width="11.42578125" style="811"/>
    <col min="12034" max="12034" width="0.7109375" style="811" customWidth="1"/>
    <col min="12035" max="12035" width="5" style="811" customWidth="1"/>
    <col min="12036" max="12036" width="11.42578125" style="811"/>
    <col min="12037" max="12037" width="7.42578125" style="811" customWidth="1"/>
    <col min="12038" max="12038" width="26.7109375" style="811" customWidth="1"/>
    <col min="12039" max="12039" width="15.85546875" style="811" bestFit="1" customWidth="1"/>
    <col min="12040" max="12040" width="32.85546875" style="811" customWidth="1"/>
    <col min="12041" max="12041" width="26.42578125" style="811" customWidth="1"/>
    <col min="12042" max="12042" width="7" style="811" customWidth="1"/>
    <col min="12043" max="12043" width="11.42578125" style="811"/>
    <col min="12044" max="12044" width="23.85546875" style="811" bestFit="1" customWidth="1"/>
    <col min="12045" max="12045" width="19.140625" style="811" customWidth="1"/>
    <col min="12046" max="12046" width="18.42578125" style="811" customWidth="1"/>
    <col min="12047" max="12048" width="5.140625" style="811" customWidth="1"/>
    <col min="12049" max="12049" width="8.7109375" style="811" customWidth="1"/>
    <col min="12050" max="12050" width="15.7109375" style="811" customWidth="1"/>
    <col min="12051" max="12051" width="19" style="811" bestFit="1" customWidth="1"/>
    <col min="12052" max="12052" width="12.5703125" style="811" customWidth="1"/>
    <col min="12053" max="12053" width="5" style="811" customWidth="1"/>
    <col min="12054" max="12054" width="4" style="811" customWidth="1"/>
    <col min="12055" max="12055" width="4.7109375" style="811" customWidth="1"/>
    <col min="12056" max="12056" width="20.7109375" style="811" bestFit="1" customWidth="1"/>
    <col min="12057" max="12057" width="11.42578125" style="811"/>
    <col min="12058" max="12058" width="14.28515625" style="811" customWidth="1"/>
    <col min="12059" max="12059" width="9.7109375" style="811" customWidth="1"/>
    <col min="12060" max="12068" width="11.42578125" style="811" customWidth="1"/>
    <col min="12069" max="12289" width="11.42578125" style="811"/>
    <col min="12290" max="12290" width="0.7109375" style="811" customWidth="1"/>
    <col min="12291" max="12291" width="5" style="811" customWidth="1"/>
    <col min="12292" max="12292" width="11.42578125" style="811"/>
    <col min="12293" max="12293" width="7.42578125" style="811" customWidth="1"/>
    <col min="12294" max="12294" width="26.7109375" style="811" customWidth="1"/>
    <col min="12295" max="12295" width="15.85546875" style="811" bestFit="1" customWidth="1"/>
    <col min="12296" max="12296" width="32.85546875" style="811" customWidth="1"/>
    <col min="12297" max="12297" width="26.42578125" style="811" customWidth="1"/>
    <col min="12298" max="12298" width="7" style="811" customWidth="1"/>
    <col min="12299" max="12299" width="11.42578125" style="811"/>
    <col min="12300" max="12300" width="23.85546875" style="811" bestFit="1" customWidth="1"/>
    <col min="12301" max="12301" width="19.140625" style="811" customWidth="1"/>
    <col min="12302" max="12302" width="18.42578125" style="811" customWidth="1"/>
    <col min="12303" max="12304" width="5.140625" style="811" customWidth="1"/>
    <col min="12305" max="12305" width="8.7109375" style="811" customWidth="1"/>
    <col min="12306" max="12306" width="15.7109375" style="811" customWidth="1"/>
    <col min="12307" max="12307" width="19" style="811" bestFit="1" customWidth="1"/>
    <col min="12308" max="12308" width="12.5703125" style="811" customWidth="1"/>
    <col min="12309" max="12309" width="5" style="811" customWidth="1"/>
    <col min="12310" max="12310" width="4" style="811" customWidth="1"/>
    <col min="12311" max="12311" width="4.7109375" style="811" customWidth="1"/>
    <col min="12312" max="12312" width="20.7109375" style="811" bestFit="1" customWidth="1"/>
    <col min="12313" max="12313" width="11.42578125" style="811"/>
    <col min="12314" max="12314" width="14.28515625" style="811" customWidth="1"/>
    <col min="12315" max="12315" width="9.7109375" style="811" customWidth="1"/>
    <col min="12316" max="12324" width="11.42578125" style="811" customWidth="1"/>
    <col min="12325" max="12545" width="11.42578125" style="811"/>
    <col min="12546" max="12546" width="0.7109375" style="811" customWidth="1"/>
    <col min="12547" max="12547" width="5" style="811" customWidth="1"/>
    <col min="12548" max="12548" width="11.42578125" style="811"/>
    <col min="12549" max="12549" width="7.42578125" style="811" customWidth="1"/>
    <col min="12550" max="12550" width="26.7109375" style="811" customWidth="1"/>
    <col min="12551" max="12551" width="15.85546875" style="811" bestFit="1" customWidth="1"/>
    <col min="12552" max="12552" width="32.85546875" style="811" customWidth="1"/>
    <col min="12553" max="12553" width="26.42578125" style="811" customWidth="1"/>
    <col min="12554" max="12554" width="7" style="811" customWidth="1"/>
    <col min="12555" max="12555" width="11.42578125" style="811"/>
    <col min="12556" max="12556" width="23.85546875" style="811" bestFit="1" customWidth="1"/>
    <col min="12557" max="12557" width="19.140625" style="811" customWidth="1"/>
    <col min="12558" max="12558" width="18.42578125" style="811" customWidth="1"/>
    <col min="12559" max="12560" width="5.140625" style="811" customWidth="1"/>
    <col min="12561" max="12561" width="8.7109375" style="811" customWidth="1"/>
    <col min="12562" max="12562" width="15.7109375" style="811" customWidth="1"/>
    <col min="12563" max="12563" width="19" style="811" bestFit="1" customWidth="1"/>
    <col min="12564" max="12564" width="12.5703125" style="811" customWidth="1"/>
    <col min="12565" max="12565" width="5" style="811" customWidth="1"/>
    <col min="12566" max="12566" width="4" style="811" customWidth="1"/>
    <col min="12567" max="12567" width="4.7109375" style="811" customWidth="1"/>
    <col min="12568" max="12568" width="20.7109375" style="811" bestFit="1" customWidth="1"/>
    <col min="12569" max="12569" width="11.42578125" style="811"/>
    <col min="12570" max="12570" width="14.28515625" style="811" customWidth="1"/>
    <col min="12571" max="12571" width="9.7109375" style="811" customWidth="1"/>
    <col min="12572" max="12580" width="11.42578125" style="811" customWidth="1"/>
    <col min="12581" max="12801" width="11.42578125" style="811"/>
    <col min="12802" max="12802" width="0.7109375" style="811" customWidth="1"/>
    <col min="12803" max="12803" width="5" style="811" customWidth="1"/>
    <col min="12804" max="12804" width="11.42578125" style="811"/>
    <col min="12805" max="12805" width="7.42578125" style="811" customWidth="1"/>
    <col min="12806" max="12806" width="26.7109375" style="811" customWidth="1"/>
    <col min="12807" max="12807" width="15.85546875" style="811" bestFit="1" customWidth="1"/>
    <col min="12808" max="12808" width="32.85546875" style="811" customWidth="1"/>
    <col min="12809" max="12809" width="26.42578125" style="811" customWidth="1"/>
    <col min="12810" max="12810" width="7" style="811" customWidth="1"/>
    <col min="12811" max="12811" width="11.42578125" style="811"/>
    <col min="12812" max="12812" width="23.85546875" style="811" bestFit="1" customWidth="1"/>
    <col min="12813" max="12813" width="19.140625" style="811" customWidth="1"/>
    <col min="12814" max="12814" width="18.42578125" style="811" customWidth="1"/>
    <col min="12815" max="12816" width="5.140625" style="811" customWidth="1"/>
    <col min="12817" max="12817" width="8.7109375" style="811" customWidth="1"/>
    <col min="12818" max="12818" width="15.7109375" style="811" customWidth="1"/>
    <col min="12819" max="12819" width="19" style="811" bestFit="1" customWidth="1"/>
    <col min="12820" max="12820" width="12.5703125" style="811" customWidth="1"/>
    <col min="12821" max="12821" width="5" style="811" customWidth="1"/>
    <col min="12822" max="12822" width="4" style="811" customWidth="1"/>
    <col min="12823" max="12823" width="4.7109375" style="811" customWidth="1"/>
    <col min="12824" max="12824" width="20.7109375" style="811" bestFit="1" customWidth="1"/>
    <col min="12825" max="12825" width="11.42578125" style="811"/>
    <col min="12826" max="12826" width="14.28515625" style="811" customWidth="1"/>
    <col min="12827" max="12827" width="9.7109375" style="811" customWidth="1"/>
    <col min="12828" max="12836" width="11.42578125" style="811" customWidth="1"/>
    <col min="12837" max="13057" width="11.42578125" style="811"/>
    <col min="13058" max="13058" width="0.7109375" style="811" customWidth="1"/>
    <col min="13059" max="13059" width="5" style="811" customWidth="1"/>
    <col min="13060" max="13060" width="11.42578125" style="811"/>
    <col min="13061" max="13061" width="7.42578125" style="811" customWidth="1"/>
    <col min="13062" max="13062" width="26.7109375" style="811" customWidth="1"/>
    <col min="13063" max="13063" width="15.85546875" style="811" bestFit="1" customWidth="1"/>
    <col min="13064" max="13064" width="32.85546875" style="811" customWidth="1"/>
    <col min="13065" max="13065" width="26.42578125" style="811" customWidth="1"/>
    <col min="13066" max="13066" width="7" style="811" customWidth="1"/>
    <col min="13067" max="13067" width="11.42578125" style="811"/>
    <col min="13068" max="13068" width="23.85546875" style="811" bestFit="1" customWidth="1"/>
    <col min="13069" max="13069" width="19.140625" style="811" customWidth="1"/>
    <col min="13070" max="13070" width="18.42578125" style="811" customWidth="1"/>
    <col min="13071" max="13072" width="5.140625" style="811" customWidth="1"/>
    <col min="13073" max="13073" width="8.7109375" style="811" customWidth="1"/>
    <col min="13074" max="13074" width="15.7109375" style="811" customWidth="1"/>
    <col min="13075" max="13075" width="19" style="811" bestFit="1" customWidth="1"/>
    <col min="13076" max="13076" width="12.5703125" style="811" customWidth="1"/>
    <col min="13077" max="13077" width="5" style="811" customWidth="1"/>
    <col min="13078" max="13078" width="4" style="811" customWidth="1"/>
    <col min="13079" max="13079" width="4.7109375" style="811" customWidth="1"/>
    <col min="13080" max="13080" width="20.7109375" style="811" bestFit="1" customWidth="1"/>
    <col min="13081" max="13081" width="11.42578125" style="811"/>
    <col min="13082" max="13082" width="14.28515625" style="811" customWidth="1"/>
    <col min="13083" max="13083" width="9.7109375" style="811" customWidth="1"/>
    <col min="13084" max="13092" width="11.42578125" style="811" customWidth="1"/>
    <col min="13093" max="13313" width="11.42578125" style="811"/>
    <col min="13314" max="13314" width="0.7109375" style="811" customWidth="1"/>
    <col min="13315" max="13315" width="5" style="811" customWidth="1"/>
    <col min="13316" max="13316" width="11.42578125" style="811"/>
    <col min="13317" max="13317" width="7.42578125" style="811" customWidth="1"/>
    <col min="13318" max="13318" width="26.7109375" style="811" customWidth="1"/>
    <col min="13319" max="13319" width="15.85546875" style="811" bestFit="1" customWidth="1"/>
    <col min="13320" max="13320" width="32.85546875" style="811" customWidth="1"/>
    <col min="13321" max="13321" width="26.42578125" style="811" customWidth="1"/>
    <col min="13322" max="13322" width="7" style="811" customWidth="1"/>
    <col min="13323" max="13323" width="11.42578125" style="811"/>
    <col min="13324" max="13324" width="23.85546875" style="811" bestFit="1" customWidth="1"/>
    <col min="13325" max="13325" width="19.140625" style="811" customWidth="1"/>
    <col min="13326" max="13326" width="18.42578125" style="811" customWidth="1"/>
    <col min="13327" max="13328" width="5.140625" style="811" customWidth="1"/>
    <col min="13329" max="13329" width="8.7109375" style="811" customWidth="1"/>
    <col min="13330" max="13330" width="15.7109375" style="811" customWidth="1"/>
    <col min="13331" max="13331" width="19" style="811" bestFit="1" customWidth="1"/>
    <col min="13332" max="13332" width="12.5703125" style="811" customWidth="1"/>
    <col min="13333" max="13333" width="5" style="811" customWidth="1"/>
    <col min="13334" max="13334" width="4" style="811" customWidth="1"/>
    <col min="13335" max="13335" width="4.7109375" style="811" customWidth="1"/>
    <col min="13336" max="13336" width="20.7109375" style="811" bestFit="1" customWidth="1"/>
    <col min="13337" max="13337" width="11.42578125" style="811"/>
    <col min="13338" max="13338" width="14.28515625" style="811" customWidth="1"/>
    <col min="13339" max="13339" width="9.7109375" style="811" customWidth="1"/>
    <col min="13340" max="13348" width="11.42578125" style="811" customWidth="1"/>
    <col min="13349" max="13569" width="11.42578125" style="811"/>
    <col min="13570" max="13570" width="0.7109375" style="811" customWidth="1"/>
    <col min="13571" max="13571" width="5" style="811" customWidth="1"/>
    <col min="13572" max="13572" width="11.42578125" style="811"/>
    <col min="13573" max="13573" width="7.42578125" style="811" customWidth="1"/>
    <col min="13574" max="13574" width="26.7109375" style="811" customWidth="1"/>
    <col min="13575" max="13575" width="15.85546875" style="811" bestFit="1" customWidth="1"/>
    <col min="13576" max="13576" width="32.85546875" style="811" customWidth="1"/>
    <col min="13577" max="13577" width="26.42578125" style="811" customWidth="1"/>
    <col min="13578" max="13578" width="7" style="811" customWidth="1"/>
    <col min="13579" max="13579" width="11.42578125" style="811"/>
    <col min="13580" max="13580" width="23.85546875" style="811" bestFit="1" customWidth="1"/>
    <col min="13581" max="13581" width="19.140625" style="811" customWidth="1"/>
    <col min="13582" max="13582" width="18.42578125" style="811" customWidth="1"/>
    <col min="13583" max="13584" width="5.140625" style="811" customWidth="1"/>
    <col min="13585" max="13585" width="8.7109375" style="811" customWidth="1"/>
    <col min="13586" max="13586" width="15.7109375" style="811" customWidth="1"/>
    <col min="13587" max="13587" width="19" style="811" bestFit="1" customWidth="1"/>
    <col min="13588" max="13588" width="12.5703125" style="811" customWidth="1"/>
    <col min="13589" max="13589" width="5" style="811" customWidth="1"/>
    <col min="13590" max="13590" width="4" style="811" customWidth="1"/>
    <col min="13591" max="13591" width="4.7109375" style="811" customWidth="1"/>
    <col min="13592" max="13592" width="20.7109375" style="811" bestFit="1" customWidth="1"/>
    <col min="13593" max="13593" width="11.42578125" style="811"/>
    <col min="13594" max="13594" width="14.28515625" style="811" customWidth="1"/>
    <col min="13595" max="13595" width="9.7109375" style="811" customWidth="1"/>
    <col min="13596" max="13604" width="11.42578125" style="811" customWidth="1"/>
    <col min="13605" max="13825" width="11.42578125" style="811"/>
    <col min="13826" max="13826" width="0.7109375" style="811" customWidth="1"/>
    <col min="13827" max="13827" width="5" style="811" customWidth="1"/>
    <col min="13828" max="13828" width="11.42578125" style="811"/>
    <col min="13829" max="13829" width="7.42578125" style="811" customWidth="1"/>
    <col min="13830" max="13830" width="26.7109375" style="811" customWidth="1"/>
    <col min="13831" max="13831" width="15.85546875" style="811" bestFit="1" customWidth="1"/>
    <col min="13832" max="13832" width="32.85546875" style="811" customWidth="1"/>
    <col min="13833" max="13833" width="26.42578125" style="811" customWidth="1"/>
    <col min="13834" max="13834" width="7" style="811" customWidth="1"/>
    <col min="13835" max="13835" width="11.42578125" style="811"/>
    <col min="13836" max="13836" width="23.85546875" style="811" bestFit="1" customWidth="1"/>
    <col min="13837" max="13837" width="19.140625" style="811" customWidth="1"/>
    <col min="13838" max="13838" width="18.42578125" style="811" customWidth="1"/>
    <col min="13839" max="13840" width="5.140625" style="811" customWidth="1"/>
    <col min="13841" max="13841" width="8.7109375" style="811" customWidth="1"/>
    <col min="13842" max="13842" width="15.7109375" style="811" customWidth="1"/>
    <col min="13843" max="13843" width="19" style="811" bestFit="1" customWidth="1"/>
    <col min="13844" max="13844" width="12.5703125" style="811" customWidth="1"/>
    <col min="13845" max="13845" width="5" style="811" customWidth="1"/>
    <col min="13846" max="13846" width="4" style="811" customWidth="1"/>
    <col min="13847" max="13847" width="4.7109375" style="811" customWidth="1"/>
    <col min="13848" max="13848" width="20.7109375" style="811" bestFit="1" customWidth="1"/>
    <col min="13849" max="13849" width="11.42578125" style="811"/>
    <col min="13850" max="13850" width="14.28515625" style="811" customWidth="1"/>
    <col min="13851" max="13851" width="9.7109375" style="811" customWidth="1"/>
    <col min="13852" max="13860" width="11.42578125" style="811" customWidth="1"/>
    <col min="13861" max="14081" width="11.42578125" style="811"/>
    <col min="14082" max="14082" width="0.7109375" style="811" customWidth="1"/>
    <col min="14083" max="14083" width="5" style="811" customWidth="1"/>
    <col min="14084" max="14084" width="11.42578125" style="811"/>
    <col min="14085" max="14085" width="7.42578125" style="811" customWidth="1"/>
    <col min="14086" max="14086" width="26.7109375" style="811" customWidth="1"/>
    <col min="14087" max="14087" width="15.85546875" style="811" bestFit="1" customWidth="1"/>
    <col min="14088" max="14088" width="32.85546875" style="811" customWidth="1"/>
    <col min="14089" max="14089" width="26.42578125" style="811" customWidth="1"/>
    <col min="14090" max="14090" width="7" style="811" customWidth="1"/>
    <col min="14091" max="14091" width="11.42578125" style="811"/>
    <col min="14092" max="14092" width="23.85546875" style="811" bestFit="1" customWidth="1"/>
    <col min="14093" max="14093" width="19.140625" style="811" customWidth="1"/>
    <col min="14094" max="14094" width="18.42578125" style="811" customWidth="1"/>
    <col min="14095" max="14096" width="5.140625" style="811" customWidth="1"/>
    <col min="14097" max="14097" width="8.7109375" style="811" customWidth="1"/>
    <col min="14098" max="14098" width="15.7109375" style="811" customWidth="1"/>
    <col min="14099" max="14099" width="19" style="811" bestFit="1" customWidth="1"/>
    <col min="14100" max="14100" width="12.5703125" style="811" customWidth="1"/>
    <col min="14101" max="14101" width="5" style="811" customWidth="1"/>
    <col min="14102" max="14102" width="4" style="811" customWidth="1"/>
    <col min="14103" max="14103" width="4.7109375" style="811" customWidth="1"/>
    <col min="14104" max="14104" width="20.7109375" style="811" bestFit="1" customWidth="1"/>
    <col min="14105" max="14105" width="11.42578125" style="811"/>
    <col min="14106" max="14106" width="14.28515625" style="811" customWidth="1"/>
    <col min="14107" max="14107" width="9.7109375" style="811" customWidth="1"/>
    <col min="14108" max="14116" width="11.42578125" style="811" customWidth="1"/>
    <col min="14117" max="14337" width="11.42578125" style="811"/>
    <col min="14338" max="14338" width="0.7109375" style="811" customWidth="1"/>
    <col min="14339" max="14339" width="5" style="811" customWidth="1"/>
    <col min="14340" max="14340" width="11.42578125" style="811"/>
    <col min="14341" max="14341" width="7.42578125" style="811" customWidth="1"/>
    <col min="14342" max="14342" width="26.7109375" style="811" customWidth="1"/>
    <col min="14343" max="14343" width="15.85546875" style="811" bestFit="1" customWidth="1"/>
    <col min="14344" max="14344" width="32.85546875" style="811" customWidth="1"/>
    <col min="14345" max="14345" width="26.42578125" style="811" customWidth="1"/>
    <col min="14346" max="14346" width="7" style="811" customWidth="1"/>
    <col min="14347" max="14347" width="11.42578125" style="811"/>
    <col min="14348" max="14348" width="23.85546875" style="811" bestFit="1" customWidth="1"/>
    <col min="14349" max="14349" width="19.140625" style="811" customWidth="1"/>
    <col min="14350" max="14350" width="18.42578125" style="811" customWidth="1"/>
    <col min="14351" max="14352" width="5.140625" style="811" customWidth="1"/>
    <col min="14353" max="14353" width="8.7109375" style="811" customWidth="1"/>
    <col min="14354" max="14354" width="15.7109375" style="811" customWidth="1"/>
    <col min="14355" max="14355" width="19" style="811" bestFit="1" customWidth="1"/>
    <col min="14356" max="14356" width="12.5703125" style="811" customWidth="1"/>
    <col min="14357" max="14357" width="5" style="811" customWidth="1"/>
    <col min="14358" max="14358" width="4" style="811" customWidth="1"/>
    <col min="14359" max="14359" width="4.7109375" style="811" customWidth="1"/>
    <col min="14360" max="14360" width="20.7109375" style="811" bestFit="1" customWidth="1"/>
    <col min="14361" max="14361" width="11.42578125" style="811"/>
    <col min="14362" max="14362" width="14.28515625" style="811" customWidth="1"/>
    <col min="14363" max="14363" width="9.7109375" style="811" customWidth="1"/>
    <col min="14364" max="14372" width="11.42578125" style="811" customWidth="1"/>
    <col min="14373" max="14593" width="11.42578125" style="811"/>
    <col min="14594" max="14594" width="0.7109375" style="811" customWidth="1"/>
    <col min="14595" max="14595" width="5" style="811" customWidth="1"/>
    <col min="14596" max="14596" width="11.42578125" style="811"/>
    <col min="14597" max="14597" width="7.42578125" style="811" customWidth="1"/>
    <col min="14598" max="14598" width="26.7109375" style="811" customWidth="1"/>
    <col min="14599" max="14599" width="15.85546875" style="811" bestFit="1" customWidth="1"/>
    <col min="14600" max="14600" width="32.85546875" style="811" customWidth="1"/>
    <col min="14601" max="14601" width="26.42578125" style="811" customWidth="1"/>
    <col min="14602" max="14602" width="7" style="811" customWidth="1"/>
    <col min="14603" max="14603" width="11.42578125" style="811"/>
    <col min="14604" max="14604" width="23.85546875" style="811" bestFit="1" customWidth="1"/>
    <col min="14605" max="14605" width="19.140625" style="811" customWidth="1"/>
    <col min="14606" max="14606" width="18.42578125" style="811" customWidth="1"/>
    <col min="14607" max="14608" width="5.140625" style="811" customWidth="1"/>
    <col min="14609" max="14609" width="8.7109375" style="811" customWidth="1"/>
    <col min="14610" max="14610" width="15.7109375" style="811" customWidth="1"/>
    <col min="14611" max="14611" width="19" style="811" bestFit="1" customWidth="1"/>
    <col min="14612" max="14612" width="12.5703125" style="811" customWidth="1"/>
    <col min="14613" max="14613" width="5" style="811" customWidth="1"/>
    <col min="14614" max="14614" width="4" style="811" customWidth="1"/>
    <col min="14615" max="14615" width="4.7109375" style="811" customWidth="1"/>
    <col min="14616" max="14616" width="20.7109375" style="811" bestFit="1" customWidth="1"/>
    <col min="14617" max="14617" width="11.42578125" style="811"/>
    <col min="14618" max="14618" width="14.28515625" style="811" customWidth="1"/>
    <col min="14619" max="14619" width="9.7109375" style="811" customWidth="1"/>
    <col min="14620" max="14628" width="11.42578125" style="811" customWidth="1"/>
    <col min="14629" max="14849" width="11.42578125" style="811"/>
    <col min="14850" max="14850" width="0.7109375" style="811" customWidth="1"/>
    <col min="14851" max="14851" width="5" style="811" customWidth="1"/>
    <col min="14852" max="14852" width="11.42578125" style="811"/>
    <col min="14853" max="14853" width="7.42578125" style="811" customWidth="1"/>
    <col min="14854" max="14854" width="26.7109375" style="811" customWidth="1"/>
    <col min="14855" max="14855" width="15.85546875" style="811" bestFit="1" customWidth="1"/>
    <col min="14856" max="14856" width="32.85546875" style="811" customWidth="1"/>
    <col min="14857" max="14857" width="26.42578125" style="811" customWidth="1"/>
    <col min="14858" max="14858" width="7" style="811" customWidth="1"/>
    <col min="14859" max="14859" width="11.42578125" style="811"/>
    <col min="14860" max="14860" width="23.85546875" style="811" bestFit="1" customWidth="1"/>
    <col min="14861" max="14861" width="19.140625" style="811" customWidth="1"/>
    <col min="14862" max="14862" width="18.42578125" style="811" customWidth="1"/>
    <col min="14863" max="14864" width="5.140625" style="811" customWidth="1"/>
    <col min="14865" max="14865" width="8.7109375" style="811" customWidth="1"/>
    <col min="14866" max="14866" width="15.7109375" style="811" customWidth="1"/>
    <col min="14867" max="14867" width="19" style="811" bestFit="1" customWidth="1"/>
    <col min="14868" max="14868" width="12.5703125" style="811" customWidth="1"/>
    <col min="14869" max="14869" width="5" style="811" customWidth="1"/>
    <col min="14870" max="14870" width="4" style="811" customWidth="1"/>
    <col min="14871" max="14871" width="4.7109375" style="811" customWidth="1"/>
    <col min="14872" max="14872" width="20.7109375" style="811" bestFit="1" customWidth="1"/>
    <col min="14873" max="14873" width="11.42578125" style="811"/>
    <col min="14874" max="14874" width="14.28515625" style="811" customWidth="1"/>
    <col min="14875" max="14875" width="9.7109375" style="811" customWidth="1"/>
    <col min="14876" max="14884" width="11.42578125" style="811" customWidth="1"/>
    <col min="14885" max="15105" width="11.42578125" style="811"/>
    <col min="15106" max="15106" width="0.7109375" style="811" customWidth="1"/>
    <col min="15107" max="15107" width="5" style="811" customWidth="1"/>
    <col min="15108" max="15108" width="11.42578125" style="811"/>
    <col min="15109" max="15109" width="7.42578125" style="811" customWidth="1"/>
    <col min="15110" max="15110" width="26.7109375" style="811" customWidth="1"/>
    <col min="15111" max="15111" width="15.85546875" style="811" bestFit="1" customWidth="1"/>
    <col min="15112" max="15112" width="32.85546875" style="811" customWidth="1"/>
    <col min="15113" max="15113" width="26.42578125" style="811" customWidth="1"/>
    <col min="15114" max="15114" width="7" style="811" customWidth="1"/>
    <col min="15115" max="15115" width="11.42578125" style="811"/>
    <col min="15116" max="15116" width="23.85546875" style="811" bestFit="1" customWidth="1"/>
    <col min="15117" max="15117" width="19.140625" style="811" customWidth="1"/>
    <col min="15118" max="15118" width="18.42578125" style="811" customWidth="1"/>
    <col min="15119" max="15120" width="5.140625" style="811" customWidth="1"/>
    <col min="15121" max="15121" width="8.7109375" style="811" customWidth="1"/>
    <col min="15122" max="15122" width="15.7109375" style="811" customWidth="1"/>
    <col min="15123" max="15123" width="19" style="811" bestFit="1" customWidth="1"/>
    <col min="15124" max="15124" width="12.5703125" style="811" customWidth="1"/>
    <col min="15125" max="15125" width="5" style="811" customWidth="1"/>
    <col min="15126" max="15126" width="4" style="811" customWidth="1"/>
    <col min="15127" max="15127" width="4.7109375" style="811" customWidth="1"/>
    <col min="15128" max="15128" width="20.7109375" style="811" bestFit="1" customWidth="1"/>
    <col min="15129" max="15129" width="11.42578125" style="811"/>
    <col min="15130" max="15130" width="14.28515625" style="811" customWidth="1"/>
    <col min="15131" max="15131" width="9.7109375" style="811" customWidth="1"/>
    <col min="15132" max="15140" width="11.42578125" style="811" customWidth="1"/>
    <col min="15141" max="15361" width="11.42578125" style="811"/>
    <col min="15362" max="15362" width="0.7109375" style="811" customWidth="1"/>
    <col min="15363" max="15363" width="5" style="811" customWidth="1"/>
    <col min="15364" max="15364" width="11.42578125" style="811"/>
    <col min="15365" max="15365" width="7.42578125" style="811" customWidth="1"/>
    <col min="15366" max="15366" width="26.7109375" style="811" customWidth="1"/>
    <col min="15367" max="15367" width="15.85546875" style="811" bestFit="1" customWidth="1"/>
    <col min="15368" max="15368" width="32.85546875" style="811" customWidth="1"/>
    <col min="15369" max="15369" width="26.42578125" style="811" customWidth="1"/>
    <col min="15370" max="15370" width="7" style="811" customWidth="1"/>
    <col min="15371" max="15371" width="11.42578125" style="811"/>
    <col min="15372" max="15372" width="23.85546875" style="811" bestFit="1" customWidth="1"/>
    <col min="15373" max="15373" width="19.140625" style="811" customWidth="1"/>
    <col min="15374" max="15374" width="18.42578125" style="811" customWidth="1"/>
    <col min="15375" max="15376" width="5.140625" style="811" customWidth="1"/>
    <col min="15377" max="15377" width="8.7109375" style="811" customWidth="1"/>
    <col min="15378" max="15378" width="15.7109375" style="811" customWidth="1"/>
    <col min="15379" max="15379" width="19" style="811" bestFit="1" customWidth="1"/>
    <col min="15380" max="15380" width="12.5703125" style="811" customWidth="1"/>
    <col min="15381" max="15381" width="5" style="811" customWidth="1"/>
    <col min="15382" max="15382" width="4" style="811" customWidth="1"/>
    <col min="15383" max="15383" width="4.7109375" style="811" customWidth="1"/>
    <col min="15384" max="15384" width="20.7109375" style="811" bestFit="1" customWidth="1"/>
    <col min="15385" max="15385" width="11.42578125" style="811"/>
    <col min="15386" max="15386" width="14.28515625" style="811" customWidth="1"/>
    <col min="15387" max="15387" width="9.7109375" style="811" customWidth="1"/>
    <col min="15388" max="15396" width="11.42578125" style="811" customWidth="1"/>
    <col min="15397" max="15617" width="11.42578125" style="811"/>
    <col min="15618" max="15618" width="0.7109375" style="811" customWidth="1"/>
    <col min="15619" max="15619" width="5" style="811" customWidth="1"/>
    <col min="15620" max="15620" width="11.42578125" style="811"/>
    <col min="15621" max="15621" width="7.42578125" style="811" customWidth="1"/>
    <col min="15622" max="15622" width="26.7109375" style="811" customWidth="1"/>
    <col min="15623" max="15623" width="15.85546875" style="811" bestFit="1" customWidth="1"/>
    <col min="15624" max="15624" width="32.85546875" style="811" customWidth="1"/>
    <col min="15625" max="15625" width="26.42578125" style="811" customWidth="1"/>
    <col min="15626" max="15626" width="7" style="811" customWidth="1"/>
    <col min="15627" max="15627" width="11.42578125" style="811"/>
    <col min="15628" max="15628" width="23.85546875" style="811" bestFit="1" customWidth="1"/>
    <col min="15629" max="15629" width="19.140625" style="811" customWidth="1"/>
    <col min="15630" max="15630" width="18.42578125" style="811" customWidth="1"/>
    <col min="15631" max="15632" width="5.140625" style="811" customWidth="1"/>
    <col min="15633" max="15633" width="8.7109375" style="811" customWidth="1"/>
    <col min="15634" max="15634" width="15.7109375" style="811" customWidth="1"/>
    <col min="15635" max="15635" width="19" style="811" bestFit="1" customWidth="1"/>
    <col min="15636" max="15636" width="12.5703125" style="811" customWidth="1"/>
    <col min="15637" max="15637" width="5" style="811" customWidth="1"/>
    <col min="15638" max="15638" width="4" style="811" customWidth="1"/>
    <col min="15639" max="15639" width="4.7109375" style="811" customWidth="1"/>
    <col min="15640" max="15640" width="20.7109375" style="811" bestFit="1" customWidth="1"/>
    <col min="15641" max="15641" width="11.42578125" style="811"/>
    <col min="15642" max="15642" width="14.28515625" style="811" customWidth="1"/>
    <col min="15643" max="15643" width="9.7109375" style="811" customWidth="1"/>
    <col min="15644" max="15652" width="11.42578125" style="811" customWidth="1"/>
    <col min="15653" max="15873" width="11.42578125" style="811"/>
    <col min="15874" max="15874" width="0.7109375" style="811" customWidth="1"/>
    <col min="15875" max="15875" width="5" style="811" customWidth="1"/>
    <col min="15876" max="15876" width="11.42578125" style="811"/>
    <col min="15877" max="15877" width="7.42578125" style="811" customWidth="1"/>
    <col min="15878" max="15878" width="26.7109375" style="811" customWidth="1"/>
    <col min="15879" max="15879" width="15.85546875" style="811" bestFit="1" customWidth="1"/>
    <col min="15880" max="15880" width="32.85546875" style="811" customWidth="1"/>
    <col min="15881" max="15881" width="26.42578125" style="811" customWidth="1"/>
    <col min="15882" max="15882" width="7" style="811" customWidth="1"/>
    <col min="15883" max="15883" width="11.42578125" style="811"/>
    <col min="15884" max="15884" width="23.85546875" style="811" bestFit="1" customWidth="1"/>
    <col min="15885" max="15885" width="19.140625" style="811" customWidth="1"/>
    <col min="15886" max="15886" width="18.42578125" style="811" customWidth="1"/>
    <col min="15887" max="15888" width="5.140625" style="811" customWidth="1"/>
    <col min="15889" max="15889" width="8.7109375" style="811" customWidth="1"/>
    <col min="15890" max="15890" width="15.7109375" style="811" customWidth="1"/>
    <col min="15891" max="15891" width="19" style="811" bestFit="1" customWidth="1"/>
    <col min="15892" max="15892" width="12.5703125" style="811" customWidth="1"/>
    <col min="15893" max="15893" width="5" style="811" customWidth="1"/>
    <col min="15894" max="15894" width="4" style="811" customWidth="1"/>
    <col min="15895" max="15895" width="4.7109375" style="811" customWidth="1"/>
    <col min="15896" max="15896" width="20.7109375" style="811" bestFit="1" customWidth="1"/>
    <col min="15897" max="15897" width="11.42578125" style="811"/>
    <col min="15898" max="15898" width="14.28515625" style="811" customWidth="1"/>
    <col min="15899" max="15899" width="9.7109375" style="811" customWidth="1"/>
    <col min="15900" max="15908" width="11.42578125" style="811" customWidth="1"/>
    <col min="15909" max="16129" width="11.42578125" style="811"/>
    <col min="16130" max="16130" width="0.7109375" style="811" customWidth="1"/>
    <col min="16131" max="16131" width="5" style="811" customWidth="1"/>
    <col min="16132" max="16132" width="11.42578125" style="811"/>
    <col min="16133" max="16133" width="7.42578125" style="811" customWidth="1"/>
    <col min="16134" max="16134" width="26.7109375" style="811" customWidth="1"/>
    <col min="16135" max="16135" width="15.85546875" style="811" bestFit="1" customWidth="1"/>
    <col min="16136" max="16136" width="32.85546875" style="811" customWidth="1"/>
    <col min="16137" max="16137" width="26.42578125" style="811" customWidth="1"/>
    <col min="16138" max="16138" width="7" style="811" customWidth="1"/>
    <col min="16139" max="16139" width="11.42578125" style="811"/>
    <col min="16140" max="16140" width="23.85546875" style="811" bestFit="1" customWidth="1"/>
    <col min="16141" max="16141" width="19.140625" style="811" customWidth="1"/>
    <col min="16142" max="16142" width="18.42578125" style="811" customWidth="1"/>
    <col min="16143" max="16144" width="5.140625" style="811" customWidth="1"/>
    <col min="16145" max="16145" width="8.7109375" style="811" customWidth="1"/>
    <col min="16146" max="16146" width="15.7109375" style="811" customWidth="1"/>
    <col min="16147" max="16147" width="19" style="811" bestFit="1" customWidth="1"/>
    <col min="16148" max="16148" width="12.5703125" style="811" customWidth="1"/>
    <col min="16149" max="16149" width="5" style="811" customWidth="1"/>
    <col min="16150" max="16150" width="4" style="811" customWidth="1"/>
    <col min="16151" max="16151" width="4.7109375" style="811" customWidth="1"/>
    <col min="16152" max="16152" width="20.7109375" style="811" bestFit="1" customWidth="1"/>
    <col min="16153" max="16153" width="11.42578125" style="811"/>
    <col min="16154" max="16154" width="14.28515625" style="811" customWidth="1"/>
    <col min="16155" max="16155" width="9.7109375" style="811" customWidth="1"/>
    <col min="16156" max="16164" width="11.42578125" style="811" customWidth="1"/>
    <col min="16165" max="16384" width="11.42578125" style="811"/>
  </cols>
  <sheetData>
    <row r="3" spans="2:38" x14ac:dyDescent="0.2">
      <c r="B3" s="812"/>
      <c r="C3" s="812"/>
      <c r="D3" s="812"/>
      <c r="E3" s="812"/>
      <c r="F3" s="813"/>
      <c r="G3" s="837"/>
      <c r="H3" s="814"/>
      <c r="I3" s="812"/>
      <c r="J3" s="812"/>
      <c r="K3" s="815"/>
      <c r="L3" s="838"/>
      <c r="M3" s="839"/>
      <c r="N3" s="812"/>
      <c r="O3" s="812"/>
      <c r="P3" s="812"/>
      <c r="Q3" s="812"/>
      <c r="R3" s="812"/>
      <c r="S3" s="812"/>
      <c r="T3" s="812"/>
      <c r="U3" s="812"/>
      <c r="V3" s="812"/>
      <c r="W3" s="812"/>
      <c r="X3" s="812"/>
      <c r="Y3" s="812"/>
      <c r="Z3" s="812"/>
      <c r="AA3" s="812"/>
    </row>
    <row r="4" spans="2:38" x14ac:dyDescent="0.2">
      <c r="B4" s="812"/>
      <c r="C4" s="812"/>
      <c r="D4" s="812"/>
      <c r="E4" s="812"/>
      <c r="F4" s="813"/>
      <c r="G4" s="837"/>
      <c r="H4" s="814"/>
      <c r="I4" s="812"/>
      <c r="J4" s="812"/>
      <c r="K4" s="815"/>
      <c r="L4" s="840"/>
      <c r="M4" s="841"/>
      <c r="N4" s="812"/>
      <c r="O4" s="812"/>
      <c r="P4" s="812"/>
      <c r="Q4" s="812"/>
      <c r="R4" s="812"/>
      <c r="S4" s="812"/>
      <c r="T4" s="812"/>
      <c r="U4" s="812"/>
      <c r="V4" s="812"/>
      <c r="W4" s="812"/>
      <c r="X4" s="812"/>
      <c r="Y4" s="812"/>
      <c r="Z4" s="812"/>
      <c r="AA4" s="812"/>
    </row>
    <row r="5" spans="2:38" x14ac:dyDescent="0.2">
      <c r="B5" s="842"/>
      <c r="C5" s="843" t="s">
        <v>760</v>
      </c>
      <c r="D5" s="843"/>
      <c r="E5" s="843"/>
      <c r="F5" s="843"/>
      <c r="G5" s="843"/>
      <c r="H5" s="843"/>
      <c r="I5" s="843"/>
      <c r="J5" s="843"/>
      <c r="K5" s="843"/>
      <c r="L5" s="843"/>
      <c r="M5" s="843"/>
      <c r="N5" s="843"/>
      <c r="O5" s="843"/>
      <c r="P5" s="843"/>
      <c r="Q5" s="843"/>
      <c r="R5" s="843"/>
      <c r="S5" s="843"/>
      <c r="T5" s="843"/>
      <c r="U5" s="843"/>
      <c r="V5" s="843"/>
      <c r="W5" s="844"/>
      <c r="X5" s="844"/>
      <c r="Y5" s="844"/>
      <c r="Z5" s="842"/>
      <c r="AA5" s="818"/>
      <c r="AK5" s="816"/>
      <c r="AL5" s="816"/>
    </row>
    <row r="6" spans="2:38" x14ac:dyDescent="0.2">
      <c r="B6" s="842"/>
      <c r="C6" s="843"/>
      <c r="D6" s="843"/>
      <c r="E6" s="843"/>
      <c r="F6" s="843"/>
      <c r="G6" s="843"/>
      <c r="H6" s="843"/>
      <c r="I6" s="843"/>
      <c r="J6" s="843"/>
      <c r="K6" s="843"/>
      <c r="L6" s="843"/>
      <c r="M6" s="843"/>
      <c r="N6" s="843"/>
      <c r="O6" s="843"/>
      <c r="P6" s="843"/>
      <c r="Q6" s="843"/>
      <c r="R6" s="843"/>
      <c r="S6" s="843"/>
      <c r="T6" s="843"/>
      <c r="U6" s="843"/>
      <c r="V6" s="843"/>
      <c r="W6" s="844"/>
      <c r="X6" s="844"/>
      <c r="Y6" s="844"/>
      <c r="Z6" s="842"/>
      <c r="AA6" s="818"/>
      <c r="AK6" s="816"/>
      <c r="AL6" s="816"/>
    </row>
    <row r="7" spans="2:38" ht="11.25" customHeight="1" x14ac:dyDescent="0.2">
      <c r="B7" s="842"/>
      <c r="C7" s="844"/>
      <c r="D7" s="844"/>
      <c r="E7" s="844"/>
      <c r="F7" s="844"/>
      <c r="G7" s="844"/>
      <c r="H7" s="844"/>
      <c r="I7" s="844"/>
      <c r="J7" s="844"/>
      <c r="K7" s="845"/>
      <c r="L7" s="844"/>
      <c r="M7" s="845"/>
      <c r="N7" s="844"/>
      <c r="O7" s="844"/>
      <c r="P7" s="844"/>
      <c r="Q7" s="844"/>
      <c r="R7" s="844"/>
      <c r="S7" s="844"/>
      <c r="T7" s="844"/>
      <c r="U7" s="844"/>
      <c r="V7" s="844"/>
      <c r="W7" s="844"/>
      <c r="X7" s="844"/>
      <c r="Y7" s="844"/>
      <c r="Z7" s="844"/>
      <c r="AA7" s="842"/>
      <c r="AB7" s="846"/>
      <c r="AC7" s="846"/>
    </row>
    <row r="8" spans="2:38" ht="15" customHeight="1" x14ac:dyDescent="0.2">
      <c r="B8" s="842"/>
      <c r="C8" s="847" t="s">
        <v>761</v>
      </c>
      <c r="D8" s="847"/>
      <c r="E8" s="847"/>
      <c r="F8" s="847"/>
      <c r="G8" s="847"/>
      <c r="H8" s="847"/>
      <c r="I8" s="847"/>
      <c r="J8" s="848"/>
      <c r="K8" s="849"/>
      <c r="L8" s="848"/>
      <c r="M8" s="849"/>
      <c r="N8" s="848"/>
      <c r="O8" s="848"/>
      <c r="P8" s="848"/>
      <c r="Q8" s="848"/>
      <c r="R8" s="848"/>
      <c r="S8" s="848"/>
      <c r="T8" s="848"/>
      <c r="U8" s="848"/>
      <c r="V8" s="848"/>
      <c r="W8" s="848"/>
      <c r="X8" s="848"/>
      <c r="Y8" s="848"/>
      <c r="Z8" s="848"/>
      <c r="AA8" s="842"/>
      <c r="AB8" s="846"/>
      <c r="AC8" s="846"/>
    </row>
    <row r="9" spans="2:38" x14ac:dyDescent="0.2">
      <c r="B9" s="850" t="s">
        <v>3</v>
      </c>
      <c r="C9" s="851"/>
      <c r="D9" s="851"/>
      <c r="E9" s="851"/>
      <c r="F9" s="851"/>
      <c r="G9" s="851"/>
      <c r="H9" s="852"/>
      <c r="I9" s="853"/>
      <c r="J9" s="854" t="s">
        <v>762</v>
      </c>
      <c r="K9" s="809" t="s">
        <v>763</v>
      </c>
      <c r="L9" s="855" t="s">
        <v>5</v>
      </c>
      <c r="M9" s="856"/>
      <c r="N9" s="856"/>
      <c r="O9" s="856"/>
      <c r="P9" s="856"/>
      <c r="Q9" s="856"/>
      <c r="R9" s="856"/>
      <c r="S9" s="856"/>
      <c r="T9" s="856"/>
      <c r="U9" s="856"/>
      <c r="V9" s="856"/>
      <c r="W9" s="857"/>
      <c r="X9" s="858"/>
      <c r="Y9" s="855" t="s">
        <v>6</v>
      </c>
      <c r="Z9" s="856"/>
      <c r="AA9" s="857"/>
      <c r="AB9" s="846"/>
      <c r="AC9" s="846"/>
    </row>
    <row r="10" spans="2:38" x14ac:dyDescent="0.2">
      <c r="B10" s="859" t="s">
        <v>7</v>
      </c>
      <c r="C10" s="854" t="s">
        <v>764</v>
      </c>
      <c r="D10" s="859" t="s">
        <v>7</v>
      </c>
      <c r="E10" s="854" t="s">
        <v>765</v>
      </c>
      <c r="F10" s="859" t="s">
        <v>7</v>
      </c>
      <c r="G10" s="860" t="s">
        <v>766</v>
      </c>
      <c r="H10" s="861" t="s">
        <v>16</v>
      </c>
      <c r="I10" s="861" t="s">
        <v>767</v>
      </c>
      <c r="J10" s="862"/>
      <c r="K10" s="863"/>
      <c r="L10" s="864" t="s">
        <v>18</v>
      </c>
      <c r="M10" s="865"/>
      <c r="N10" s="864" t="s">
        <v>19</v>
      </c>
      <c r="O10" s="866"/>
      <c r="P10" s="866"/>
      <c r="Q10" s="866"/>
      <c r="R10" s="866"/>
      <c r="S10" s="865"/>
      <c r="T10" s="859" t="s">
        <v>20</v>
      </c>
      <c r="U10" s="859" t="s">
        <v>21</v>
      </c>
      <c r="V10" s="859" t="s">
        <v>22</v>
      </c>
      <c r="W10" s="859" t="s">
        <v>23</v>
      </c>
      <c r="X10" s="809" t="s">
        <v>768</v>
      </c>
      <c r="Y10" s="859" t="s">
        <v>769</v>
      </c>
      <c r="Z10" s="859" t="s">
        <v>770</v>
      </c>
      <c r="AA10" s="867" t="s">
        <v>771</v>
      </c>
      <c r="AB10" s="846"/>
      <c r="AC10" s="846"/>
    </row>
    <row r="11" spans="2:38" ht="90.75" customHeight="1" x14ac:dyDescent="0.2">
      <c r="B11" s="868"/>
      <c r="C11" s="869"/>
      <c r="D11" s="868"/>
      <c r="E11" s="869"/>
      <c r="F11" s="868"/>
      <c r="G11" s="870"/>
      <c r="H11" s="871"/>
      <c r="I11" s="871"/>
      <c r="J11" s="869"/>
      <c r="K11" s="810"/>
      <c r="L11" s="872" t="s">
        <v>28</v>
      </c>
      <c r="M11" s="873" t="s">
        <v>29</v>
      </c>
      <c r="N11" s="872" t="s">
        <v>30</v>
      </c>
      <c r="O11" s="872" t="s">
        <v>31</v>
      </c>
      <c r="P11" s="872" t="s">
        <v>32</v>
      </c>
      <c r="Q11" s="872" t="s">
        <v>33</v>
      </c>
      <c r="R11" s="872" t="s">
        <v>34</v>
      </c>
      <c r="S11" s="872" t="s">
        <v>35</v>
      </c>
      <c r="T11" s="868"/>
      <c r="U11" s="868"/>
      <c r="V11" s="868"/>
      <c r="W11" s="868"/>
      <c r="X11" s="810"/>
      <c r="Y11" s="868"/>
      <c r="Z11" s="868"/>
      <c r="AA11" s="867"/>
      <c r="AB11" s="846"/>
      <c r="AC11" s="846"/>
    </row>
    <row r="12" spans="2:38" s="819" customFormat="1" ht="76.5" x14ac:dyDescent="0.2">
      <c r="B12" s="874" t="s">
        <v>772</v>
      </c>
      <c r="C12" s="875" t="s">
        <v>773</v>
      </c>
      <c r="D12" s="876" t="s">
        <v>774</v>
      </c>
      <c r="E12" s="877" t="s">
        <v>775</v>
      </c>
      <c r="F12" s="878">
        <v>2020730010029</v>
      </c>
      <c r="G12" s="879" t="s">
        <v>776</v>
      </c>
      <c r="H12" s="879" t="s">
        <v>777</v>
      </c>
      <c r="I12" s="880">
        <v>1</v>
      </c>
      <c r="J12" s="879" t="s">
        <v>778</v>
      </c>
      <c r="K12" s="881">
        <f t="shared" ref="K12:K21" si="0">SUM(L12:W12)</f>
        <v>100886000</v>
      </c>
      <c r="L12" s="881"/>
      <c r="M12" s="881">
        <v>100886000</v>
      </c>
      <c r="N12" s="881"/>
      <c r="O12" s="881"/>
      <c r="P12" s="881"/>
      <c r="Q12" s="820"/>
      <c r="R12" s="881"/>
      <c r="S12" s="881"/>
      <c r="T12" s="881"/>
      <c r="U12" s="881"/>
      <c r="V12" s="881"/>
      <c r="W12" s="881"/>
      <c r="X12" s="881">
        <v>100886289</v>
      </c>
      <c r="Y12" s="875" t="s">
        <v>779</v>
      </c>
      <c r="Z12" s="875" t="s">
        <v>780</v>
      </c>
      <c r="AA12" s="877" t="s">
        <v>781</v>
      </c>
      <c r="AB12" s="882"/>
      <c r="AC12" s="882"/>
      <c r="AD12" s="882"/>
      <c r="AE12" s="882"/>
      <c r="AF12" s="882"/>
      <c r="AG12" s="882"/>
      <c r="AH12" s="882"/>
      <c r="AI12" s="882"/>
      <c r="AJ12" s="882"/>
    </row>
    <row r="13" spans="2:38" s="819" customFormat="1" ht="76.5" x14ac:dyDescent="0.2">
      <c r="B13" s="874" t="s">
        <v>772</v>
      </c>
      <c r="C13" s="875" t="s">
        <v>773</v>
      </c>
      <c r="D13" s="876" t="s">
        <v>774</v>
      </c>
      <c r="E13" s="877" t="s">
        <v>775</v>
      </c>
      <c r="F13" s="878">
        <v>2020730010029</v>
      </c>
      <c r="G13" s="879" t="s">
        <v>776</v>
      </c>
      <c r="H13" s="879" t="s">
        <v>782</v>
      </c>
      <c r="I13" s="880">
        <v>1</v>
      </c>
      <c r="J13" s="879" t="s">
        <v>778</v>
      </c>
      <c r="K13" s="881">
        <f t="shared" si="0"/>
        <v>127025000</v>
      </c>
      <c r="L13" s="881"/>
      <c r="M13" s="881">
        <f>38100000+28500000</f>
        <v>66600000</v>
      </c>
      <c r="N13" s="881"/>
      <c r="O13" s="881"/>
      <c r="P13" s="881"/>
      <c r="Q13" s="820"/>
      <c r="R13" s="881">
        <f>29500000+19050000+11875000</f>
        <v>60425000</v>
      </c>
      <c r="S13" s="881"/>
      <c r="T13" s="881"/>
      <c r="U13" s="881"/>
      <c r="V13" s="881"/>
      <c r="W13" s="881"/>
      <c r="X13" s="881">
        <f>+R13+M13</f>
        <v>127025000</v>
      </c>
      <c r="Y13" s="875" t="s">
        <v>779</v>
      </c>
      <c r="Z13" s="875" t="s">
        <v>780</v>
      </c>
      <c r="AA13" s="877" t="s">
        <v>781</v>
      </c>
      <c r="AB13" s="882"/>
      <c r="AC13" s="882"/>
      <c r="AD13" s="882"/>
      <c r="AE13" s="882"/>
      <c r="AF13" s="882"/>
      <c r="AG13" s="882"/>
      <c r="AH13" s="882"/>
      <c r="AI13" s="882"/>
      <c r="AJ13" s="882"/>
    </row>
    <row r="14" spans="2:38" s="819" customFormat="1" ht="76.5" x14ac:dyDescent="0.2">
      <c r="B14" s="874" t="s">
        <v>772</v>
      </c>
      <c r="C14" s="875" t="s">
        <v>773</v>
      </c>
      <c r="D14" s="876" t="s">
        <v>774</v>
      </c>
      <c r="E14" s="877" t="s">
        <v>775</v>
      </c>
      <c r="F14" s="878">
        <v>2020730010029</v>
      </c>
      <c r="G14" s="879" t="s">
        <v>776</v>
      </c>
      <c r="H14" s="879" t="s">
        <v>783</v>
      </c>
      <c r="I14" s="880">
        <v>1</v>
      </c>
      <c r="J14" s="879" t="s">
        <v>778</v>
      </c>
      <c r="K14" s="881">
        <f t="shared" si="0"/>
        <v>3170689000</v>
      </c>
      <c r="L14" s="881">
        <v>1300000000</v>
      </c>
      <c r="M14" s="881">
        <v>1825564000</v>
      </c>
      <c r="N14" s="881"/>
      <c r="O14" s="881"/>
      <c r="P14" s="881"/>
      <c r="Q14" s="881"/>
      <c r="R14" s="881">
        <v>45125000</v>
      </c>
      <c r="S14" s="881"/>
      <c r="T14" s="881"/>
      <c r="U14" s="881"/>
      <c r="V14" s="881"/>
      <c r="W14" s="881"/>
      <c r="X14" s="881"/>
      <c r="Y14" s="875" t="s">
        <v>779</v>
      </c>
      <c r="Z14" s="875" t="s">
        <v>780</v>
      </c>
      <c r="AA14" s="877" t="s">
        <v>781</v>
      </c>
      <c r="AB14" s="882"/>
      <c r="AC14" s="882"/>
      <c r="AD14" s="882"/>
      <c r="AE14" s="882"/>
      <c r="AF14" s="882"/>
      <c r="AG14" s="882"/>
      <c r="AH14" s="882"/>
      <c r="AI14" s="882"/>
      <c r="AJ14" s="882"/>
    </row>
    <row r="15" spans="2:38" s="819" customFormat="1" ht="76.5" x14ac:dyDescent="0.2">
      <c r="B15" s="874" t="s">
        <v>772</v>
      </c>
      <c r="C15" s="875" t="s">
        <v>773</v>
      </c>
      <c r="D15" s="876" t="s">
        <v>784</v>
      </c>
      <c r="E15" s="877" t="s">
        <v>785</v>
      </c>
      <c r="F15" s="878">
        <v>2020730010030</v>
      </c>
      <c r="G15" s="879" t="s">
        <v>786</v>
      </c>
      <c r="H15" s="879" t="s">
        <v>787</v>
      </c>
      <c r="I15" s="880">
        <v>10</v>
      </c>
      <c r="J15" s="879" t="s">
        <v>778</v>
      </c>
      <c r="K15" s="881">
        <f t="shared" si="0"/>
        <v>38287000</v>
      </c>
      <c r="L15" s="881"/>
      <c r="M15" s="881">
        <v>38287000</v>
      </c>
      <c r="N15" s="881"/>
      <c r="O15" s="881"/>
      <c r="P15" s="881"/>
      <c r="Q15" s="881"/>
      <c r="R15" s="881"/>
      <c r="S15" s="881"/>
      <c r="T15" s="881"/>
      <c r="U15" s="881"/>
      <c r="V15" s="881"/>
      <c r="W15" s="881"/>
      <c r="X15" s="881">
        <v>6561667</v>
      </c>
      <c r="Y15" s="875" t="s">
        <v>779</v>
      </c>
      <c r="Z15" s="875" t="s">
        <v>780</v>
      </c>
      <c r="AA15" s="877" t="s">
        <v>781</v>
      </c>
      <c r="AB15" s="882"/>
      <c r="AC15" s="882"/>
      <c r="AD15" s="882"/>
      <c r="AE15" s="882"/>
      <c r="AF15" s="882"/>
      <c r="AG15" s="882"/>
      <c r="AH15" s="882"/>
      <c r="AI15" s="882"/>
      <c r="AJ15" s="882"/>
    </row>
    <row r="16" spans="2:38" s="819" customFormat="1" ht="76.5" x14ac:dyDescent="0.2">
      <c r="B16" s="874" t="s">
        <v>772</v>
      </c>
      <c r="C16" s="875" t="s">
        <v>773</v>
      </c>
      <c r="D16" s="876" t="s">
        <v>784</v>
      </c>
      <c r="E16" s="877" t="s">
        <v>785</v>
      </c>
      <c r="F16" s="878">
        <f>+F15</f>
        <v>2020730010030</v>
      </c>
      <c r="G16" s="879" t="s">
        <v>786</v>
      </c>
      <c r="H16" s="879" t="s">
        <v>788</v>
      </c>
      <c r="I16" s="880">
        <v>50</v>
      </c>
      <c r="J16" s="879" t="str">
        <f>+J15</f>
        <v>CULTURA QUE VIBRA CON OPORTUNIDADES</v>
      </c>
      <c r="K16" s="881">
        <f t="shared" si="0"/>
        <v>610594000</v>
      </c>
      <c r="L16" s="881">
        <v>221031000</v>
      </c>
      <c r="M16" s="881">
        <v>105263000</v>
      </c>
      <c r="N16" s="881"/>
      <c r="O16" s="881"/>
      <c r="P16" s="881"/>
      <c r="Q16" s="881"/>
      <c r="R16" s="881">
        <v>284300000</v>
      </c>
      <c r="S16" s="881"/>
      <c r="T16" s="881"/>
      <c r="U16" s="881"/>
      <c r="V16" s="881"/>
      <c r="W16" s="881"/>
      <c r="X16" s="881">
        <v>252726666</v>
      </c>
      <c r="Y16" s="875" t="s">
        <v>779</v>
      </c>
      <c r="Z16" s="875" t="s">
        <v>780</v>
      </c>
      <c r="AA16" s="877" t="s">
        <v>781</v>
      </c>
      <c r="AB16" s="882"/>
      <c r="AC16" s="882"/>
      <c r="AD16" s="882"/>
      <c r="AE16" s="882"/>
      <c r="AF16" s="882"/>
      <c r="AG16" s="882"/>
      <c r="AH16" s="882"/>
      <c r="AI16" s="882"/>
      <c r="AJ16" s="882"/>
    </row>
    <row r="17" spans="1:36" s="819" customFormat="1" ht="89.25" x14ac:dyDescent="0.2">
      <c r="B17" s="874" t="s">
        <v>772</v>
      </c>
      <c r="C17" s="875" t="s">
        <v>773</v>
      </c>
      <c r="D17" s="876" t="s">
        <v>789</v>
      </c>
      <c r="E17" s="877" t="s">
        <v>785</v>
      </c>
      <c r="F17" s="878">
        <v>2020730010031</v>
      </c>
      <c r="G17" s="879" t="s">
        <v>790</v>
      </c>
      <c r="H17" s="879" t="s">
        <v>791</v>
      </c>
      <c r="I17" s="880">
        <v>1</v>
      </c>
      <c r="J17" s="879" t="s">
        <v>792</v>
      </c>
      <c r="K17" s="881">
        <f t="shared" si="0"/>
        <v>29715000</v>
      </c>
      <c r="L17" s="881"/>
      <c r="M17" s="881"/>
      <c r="N17" s="881"/>
      <c r="O17" s="881"/>
      <c r="P17" s="881"/>
      <c r="Q17" s="881"/>
      <c r="R17" s="881">
        <f>10665000+19050000</f>
        <v>29715000</v>
      </c>
      <c r="S17" s="881"/>
      <c r="T17" s="881"/>
      <c r="U17" s="881"/>
      <c r="V17" s="881"/>
      <c r="W17" s="881"/>
      <c r="X17" s="881">
        <v>29715000</v>
      </c>
      <c r="Y17" s="875" t="s">
        <v>779</v>
      </c>
      <c r="Z17" s="875" t="s">
        <v>780</v>
      </c>
      <c r="AA17" s="877" t="s">
        <v>781</v>
      </c>
      <c r="AB17" s="882"/>
      <c r="AC17" s="882"/>
      <c r="AD17" s="882"/>
      <c r="AE17" s="882"/>
      <c r="AF17" s="882"/>
      <c r="AG17" s="882"/>
      <c r="AH17" s="882"/>
      <c r="AI17" s="882"/>
      <c r="AJ17" s="882"/>
    </row>
    <row r="18" spans="1:36" s="819" customFormat="1" ht="89.25" x14ac:dyDescent="0.2">
      <c r="B18" s="874" t="s">
        <v>772</v>
      </c>
      <c r="C18" s="875" t="s">
        <v>773</v>
      </c>
      <c r="D18" s="876" t="s">
        <v>789</v>
      </c>
      <c r="E18" s="877" t="s">
        <v>785</v>
      </c>
      <c r="F18" s="878">
        <v>2020730010031</v>
      </c>
      <c r="G18" s="879" t="s">
        <v>790</v>
      </c>
      <c r="H18" s="879" t="s">
        <v>793</v>
      </c>
      <c r="I18" s="880">
        <v>1</v>
      </c>
      <c r="J18" s="879" t="s">
        <v>792</v>
      </c>
      <c r="K18" s="881">
        <f t="shared" si="0"/>
        <v>42367000</v>
      </c>
      <c r="L18" s="881"/>
      <c r="M18" s="881"/>
      <c r="N18" s="881"/>
      <c r="O18" s="881"/>
      <c r="P18" s="881"/>
      <c r="Q18" s="881"/>
      <c r="R18" s="881">
        <f>12367000+30000000</f>
        <v>42367000</v>
      </c>
      <c r="S18" s="881"/>
      <c r="T18" s="881"/>
      <c r="U18" s="881"/>
      <c r="V18" s="881"/>
      <c r="W18" s="881"/>
      <c r="X18" s="881">
        <v>42367000</v>
      </c>
      <c r="Y18" s="875" t="s">
        <v>779</v>
      </c>
      <c r="Z18" s="875" t="s">
        <v>780</v>
      </c>
      <c r="AA18" s="877" t="s">
        <v>781</v>
      </c>
      <c r="AB18" s="882"/>
      <c r="AC18" s="882"/>
      <c r="AD18" s="882"/>
      <c r="AE18" s="882"/>
      <c r="AF18" s="882"/>
      <c r="AG18" s="882"/>
      <c r="AH18" s="882"/>
      <c r="AI18" s="882"/>
      <c r="AJ18" s="882"/>
    </row>
    <row r="19" spans="1:36" s="819" customFormat="1" ht="89.25" x14ac:dyDescent="0.2">
      <c r="A19" s="820"/>
      <c r="B19" s="874" t="s">
        <v>772</v>
      </c>
      <c r="C19" s="875" t="s">
        <v>773</v>
      </c>
      <c r="D19" s="876" t="s">
        <v>789</v>
      </c>
      <c r="E19" s="877" t="s">
        <v>785</v>
      </c>
      <c r="F19" s="878">
        <v>2020730010031</v>
      </c>
      <c r="G19" s="879" t="s">
        <v>790</v>
      </c>
      <c r="H19" s="879" t="s">
        <v>794</v>
      </c>
      <c r="I19" s="880">
        <v>60</v>
      </c>
      <c r="J19" s="879" t="s">
        <v>792</v>
      </c>
      <c r="K19" s="881">
        <f t="shared" si="0"/>
        <v>2708033000</v>
      </c>
      <c r="L19" s="881">
        <f>177307000+166740000+50000000+700066000</f>
        <v>1094113000</v>
      </c>
      <c r="M19" s="881">
        <f>884000000+195333000</f>
        <v>1079333000</v>
      </c>
      <c r="N19" s="881"/>
      <c r="O19" s="881"/>
      <c r="P19" s="881"/>
      <c r="Q19" s="881"/>
      <c r="R19" s="881">
        <f>336318000+143269000+55000000</f>
        <v>534587000</v>
      </c>
      <c r="S19" s="881"/>
      <c r="T19" s="881"/>
      <c r="U19" s="881"/>
      <c r="V19" s="881"/>
      <c r="W19" s="881"/>
      <c r="X19" s="881">
        <f>897625909+268676000+70120000+700066000</f>
        <v>1936487909</v>
      </c>
      <c r="Y19" s="875" t="s">
        <v>779</v>
      </c>
      <c r="Z19" s="875" t="s">
        <v>780</v>
      </c>
      <c r="AA19" s="877" t="s">
        <v>781</v>
      </c>
      <c r="AB19" s="882"/>
      <c r="AC19" s="882"/>
      <c r="AD19" s="882"/>
      <c r="AE19" s="882"/>
      <c r="AF19" s="882"/>
      <c r="AG19" s="882"/>
      <c r="AH19" s="882"/>
      <c r="AI19" s="882"/>
      <c r="AJ19" s="882"/>
    </row>
    <row r="20" spans="1:36" s="819" customFormat="1" ht="89.25" x14ac:dyDescent="0.2">
      <c r="A20" s="820"/>
      <c r="B20" s="874" t="s">
        <v>772</v>
      </c>
      <c r="C20" s="875" t="s">
        <v>773</v>
      </c>
      <c r="D20" s="876" t="s">
        <v>789</v>
      </c>
      <c r="E20" s="877" t="s">
        <v>785</v>
      </c>
      <c r="F20" s="878">
        <v>2020730010031</v>
      </c>
      <c r="G20" s="879" t="s">
        <v>790</v>
      </c>
      <c r="H20" s="879" t="s">
        <v>795</v>
      </c>
      <c r="I20" s="880">
        <v>80</v>
      </c>
      <c r="J20" s="879" t="s">
        <v>792</v>
      </c>
      <c r="K20" s="881">
        <f t="shared" si="0"/>
        <v>980436000</v>
      </c>
      <c r="L20" s="881">
        <f>51821000+577436000</f>
        <v>629257000</v>
      </c>
      <c r="M20" s="881"/>
      <c r="N20" s="881"/>
      <c r="O20" s="881"/>
      <c r="P20" s="881"/>
      <c r="Q20" s="881"/>
      <c r="R20" s="881">
        <v>351179000</v>
      </c>
      <c r="S20" s="881"/>
      <c r="T20" s="881"/>
      <c r="U20" s="881"/>
      <c r="V20" s="881"/>
      <c r="W20" s="881"/>
      <c r="X20" s="881">
        <f>+R20+L20</f>
        <v>980436000</v>
      </c>
      <c r="Y20" s="875" t="s">
        <v>779</v>
      </c>
      <c r="Z20" s="875" t="s">
        <v>780</v>
      </c>
      <c r="AA20" s="877" t="s">
        <v>781</v>
      </c>
      <c r="AB20" s="882"/>
      <c r="AC20" s="882"/>
      <c r="AD20" s="882"/>
      <c r="AE20" s="882"/>
      <c r="AF20" s="882"/>
      <c r="AG20" s="882"/>
      <c r="AH20" s="882"/>
      <c r="AI20" s="882"/>
      <c r="AJ20" s="882"/>
    </row>
    <row r="21" spans="1:36" s="819" customFormat="1" ht="89.25" x14ac:dyDescent="0.2">
      <c r="A21" s="820"/>
      <c r="B21" s="874" t="s">
        <v>772</v>
      </c>
      <c r="C21" s="875" t="s">
        <v>773</v>
      </c>
      <c r="D21" s="876" t="s">
        <v>796</v>
      </c>
      <c r="E21" s="877" t="s">
        <v>785</v>
      </c>
      <c r="F21" s="878">
        <v>2020730010032</v>
      </c>
      <c r="G21" s="879" t="s">
        <v>797</v>
      </c>
      <c r="H21" s="879" t="s">
        <v>798</v>
      </c>
      <c r="I21" s="880">
        <v>7</v>
      </c>
      <c r="J21" s="879" t="s">
        <v>792</v>
      </c>
      <c r="K21" s="881">
        <f t="shared" si="0"/>
        <v>339012000</v>
      </c>
      <c r="L21" s="881">
        <v>317412000</v>
      </c>
      <c r="M21" s="881"/>
      <c r="N21" s="881"/>
      <c r="O21" s="881"/>
      <c r="P21" s="881"/>
      <c r="Q21" s="881"/>
      <c r="R21" s="881">
        <v>21600000</v>
      </c>
      <c r="S21" s="881"/>
      <c r="T21" s="881"/>
      <c r="U21" s="881"/>
      <c r="V21" s="881"/>
      <c r="W21" s="881"/>
      <c r="X21" s="881">
        <v>82568332</v>
      </c>
      <c r="Y21" s="875" t="s">
        <v>779</v>
      </c>
      <c r="Z21" s="875" t="s">
        <v>780</v>
      </c>
      <c r="AA21" s="877" t="s">
        <v>781</v>
      </c>
      <c r="AB21" s="882"/>
      <c r="AC21" s="882"/>
      <c r="AD21" s="882"/>
      <c r="AE21" s="882"/>
      <c r="AF21" s="882"/>
      <c r="AG21" s="882"/>
      <c r="AH21" s="882"/>
      <c r="AI21" s="882"/>
      <c r="AJ21" s="882"/>
    </row>
    <row r="22" spans="1:36" s="817" customFormat="1" x14ac:dyDescent="0.2">
      <c r="F22" s="821"/>
      <c r="G22" s="883"/>
      <c r="H22" s="822"/>
      <c r="K22" s="823"/>
      <c r="L22" s="823"/>
      <c r="M22" s="823"/>
      <c r="N22" s="823"/>
      <c r="O22" s="823"/>
      <c r="P22" s="823"/>
      <c r="Q22" s="823"/>
      <c r="R22" s="823"/>
      <c r="S22" s="823"/>
      <c r="T22" s="823"/>
      <c r="U22" s="823"/>
      <c r="V22" s="823"/>
      <c r="W22" s="823"/>
      <c r="X22" s="823"/>
      <c r="AB22" s="816"/>
      <c r="AC22" s="816"/>
      <c r="AD22" s="816"/>
      <c r="AE22" s="816"/>
      <c r="AF22" s="816"/>
      <c r="AG22" s="816"/>
      <c r="AH22" s="816"/>
      <c r="AI22" s="816"/>
      <c r="AJ22" s="816"/>
    </row>
    <row r="23" spans="1:36" s="824" customFormat="1" x14ac:dyDescent="0.2">
      <c r="F23" s="825"/>
      <c r="G23" s="884"/>
      <c r="H23" s="826"/>
      <c r="J23" s="827"/>
      <c r="K23" s="828"/>
      <c r="L23" s="885"/>
      <c r="M23" s="886"/>
      <c r="N23" s="827"/>
      <c r="Q23" s="887"/>
      <c r="AB23" s="827"/>
      <c r="AC23" s="827"/>
      <c r="AD23" s="827"/>
      <c r="AE23" s="827"/>
      <c r="AF23" s="827"/>
      <c r="AG23" s="827"/>
      <c r="AH23" s="827"/>
      <c r="AI23" s="827"/>
      <c r="AJ23" s="827"/>
    </row>
    <row r="24" spans="1:36" s="817" customFormat="1" x14ac:dyDescent="0.2">
      <c r="F24" s="821"/>
      <c r="G24" s="883"/>
      <c r="H24" s="822"/>
      <c r="J24" s="816"/>
      <c r="K24" s="828"/>
      <c r="L24" s="888"/>
      <c r="M24" s="886"/>
      <c r="N24" s="816"/>
      <c r="Q24" s="889"/>
      <c r="X24" s="829"/>
      <c r="AB24" s="816"/>
      <c r="AC24" s="816"/>
      <c r="AD24" s="816"/>
      <c r="AE24" s="816"/>
      <c r="AF24" s="816"/>
      <c r="AG24" s="816"/>
      <c r="AH24" s="816"/>
      <c r="AI24" s="816"/>
      <c r="AJ24" s="816"/>
    </row>
    <row r="25" spans="1:36" s="817" customFormat="1" x14ac:dyDescent="0.2">
      <c r="F25" s="821"/>
      <c r="G25" s="883"/>
      <c r="H25" s="822"/>
      <c r="J25" s="816"/>
      <c r="K25" s="828"/>
      <c r="L25" s="888"/>
      <c r="M25" s="886"/>
      <c r="N25" s="816"/>
      <c r="Q25" s="889"/>
      <c r="R25" s="830"/>
      <c r="AB25" s="816"/>
      <c r="AC25" s="816"/>
      <c r="AD25" s="816"/>
      <c r="AE25" s="816"/>
      <c r="AF25" s="816"/>
      <c r="AG25" s="816"/>
      <c r="AH25" s="816"/>
      <c r="AI25" s="816"/>
      <c r="AJ25" s="816"/>
    </row>
    <row r="26" spans="1:36" s="817" customFormat="1" x14ac:dyDescent="0.2">
      <c r="F26" s="821"/>
      <c r="G26" s="883"/>
      <c r="H26" s="822"/>
      <c r="J26" s="816"/>
      <c r="K26" s="828"/>
      <c r="L26" s="888"/>
      <c r="M26" s="886"/>
      <c r="N26" s="816"/>
      <c r="Q26" s="889"/>
      <c r="AB26" s="816"/>
      <c r="AC26" s="816"/>
      <c r="AD26" s="816"/>
      <c r="AE26" s="816"/>
      <c r="AF26" s="816"/>
      <c r="AG26" s="816"/>
      <c r="AH26" s="816"/>
      <c r="AI26" s="816"/>
      <c r="AJ26" s="816"/>
    </row>
    <row r="27" spans="1:36" s="817" customFormat="1" x14ac:dyDescent="0.2">
      <c r="F27" s="821"/>
      <c r="G27" s="883"/>
      <c r="H27" s="822"/>
      <c r="J27" s="816"/>
      <c r="K27" s="828"/>
      <c r="L27" s="890"/>
      <c r="M27" s="886"/>
      <c r="N27" s="816"/>
      <c r="Q27" s="889"/>
      <c r="AB27" s="816"/>
      <c r="AC27" s="816"/>
      <c r="AD27" s="816"/>
      <c r="AE27" s="816"/>
      <c r="AF27" s="816"/>
      <c r="AG27" s="816"/>
      <c r="AH27" s="816"/>
      <c r="AI27" s="816"/>
      <c r="AJ27" s="816"/>
    </row>
    <row r="28" spans="1:36" s="817" customFormat="1" x14ac:dyDescent="0.2">
      <c r="F28" s="821"/>
      <c r="G28" s="883"/>
      <c r="H28" s="822"/>
      <c r="J28" s="816"/>
      <c r="K28" s="828"/>
      <c r="L28" s="890"/>
      <c r="M28" s="886"/>
      <c r="N28" s="816"/>
      <c r="Q28" s="889"/>
      <c r="AB28" s="816"/>
      <c r="AC28" s="816"/>
      <c r="AD28" s="816"/>
      <c r="AE28" s="816"/>
      <c r="AF28" s="816"/>
      <c r="AG28" s="816"/>
      <c r="AH28" s="816"/>
      <c r="AI28" s="816"/>
      <c r="AJ28" s="816"/>
    </row>
    <row r="29" spans="1:36" s="817" customFormat="1" x14ac:dyDescent="0.2">
      <c r="F29" s="821"/>
      <c r="G29" s="883"/>
      <c r="H29" s="822"/>
      <c r="J29" s="816"/>
      <c r="K29" s="831"/>
      <c r="L29" s="888"/>
      <c r="M29" s="891"/>
      <c r="N29" s="816"/>
      <c r="Q29" s="889"/>
      <c r="AB29" s="816"/>
      <c r="AC29" s="816"/>
      <c r="AD29" s="816"/>
      <c r="AE29" s="816"/>
      <c r="AF29" s="816"/>
      <c r="AG29" s="816"/>
      <c r="AH29" s="816"/>
      <c r="AI29" s="816"/>
      <c r="AJ29" s="816"/>
    </row>
    <row r="30" spans="1:36" s="817" customFormat="1" x14ac:dyDescent="0.2">
      <c r="F30" s="821"/>
      <c r="G30" s="883"/>
      <c r="H30" s="822"/>
      <c r="J30" s="816"/>
      <c r="K30" s="831"/>
      <c r="L30" s="890"/>
      <c r="M30" s="892"/>
      <c r="N30" s="816"/>
      <c r="AB30" s="816"/>
      <c r="AC30" s="816"/>
      <c r="AD30" s="816"/>
      <c r="AE30" s="816"/>
      <c r="AF30" s="816"/>
      <c r="AG30" s="816"/>
      <c r="AH30" s="816"/>
      <c r="AI30" s="816"/>
      <c r="AJ30" s="816"/>
    </row>
    <row r="31" spans="1:36" s="817" customFormat="1" x14ac:dyDescent="0.2">
      <c r="F31" s="821"/>
      <c r="G31" s="883"/>
      <c r="H31" s="822"/>
      <c r="J31" s="816"/>
      <c r="K31" s="828"/>
      <c r="L31" s="890"/>
      <c r="M31" s="892"/>
      <c r="N31" s="816"/>
      <c r="AB31" s="816"/>
      <c r="AC31" s="816"/>
      <c r="AD31" s="816"/>
      <c r="AE31" s="816"/>
      <c r="AF31" s="816"/>
      <c r="AG31" s="816"/>
      <c r="AH31" s="816"/>
      <c r="AI31" s="816"/>
      <c r="AJ31" s="816"/>
    </row>
    <row r="32" spans="1:36" s="817" customFormat="1" x14ac:dyDescent="0.2">
      <c r="F32" s="821"/>
      <c r="G32" s="883"/>
      <c r="H32" s="822"/>
      <c r="J32" s="816"/>
      <c r="K32" s="828"/>
      <c r="L32" s="890"/>
      <c r="M32" s="892"/>
      <c r="N32" s="816"/>
      <c r="AB32" s="816"/>
      <c r="AC32" s="816"/>
      <c r="AD32" s="816"/>
      <c r="AE32" s="816"/>
      <c r="AF32" s="816"/>
      <c r="AG32" s="816"/>
      <c r="AH32" s="816"/>
      <c r="AI32" s="816"/>
      <c r="AJ32" s="816"/>
    </row>
    <row r="33" spans="6:36" s="817" customFormat="1" x14ac:dyDescent="0.2">
      <c r="F33" s="821"/>
      <c r="G33" s="883"/>
      <c r="H33" s="822"/>
      <c r="J33" s="816"/>
      <c r="K33" s="828"/>
      <c r="L33" s="890"/>
      <c r="M33" s="892"/>
      <c r="N33" s="816"/>
      <c r="AB33" s="816"/>
      <c r="AC33" s="816"/>
      <c r="AD33" s="816"/>
      <c r="AE33" s="816"/>
      <c r="AF33" s="816"/>
      <c r="AG33" s="816"/>
      <c r="AH33" s="816"/>
      <c r="AI33" s="816"/>
      <c r="AJ33" s="816"/>
    </row>
    <row r="34" spans="6:36" s="817" customFormat="1" x14ac:dyDescent="0.2">
      <c r="F34" s="821"/>
      <c r="G34" s="883"/>
      <c r="H34" s="822"/>
      <c r="J34" s="816"/>
      <c r="K34" s="828"/>
      <c r="L34" s="890"/>
      <c r="M34" s="892"/>
      <c r="N34" s="816"/>
      <c r="AB34" s="816"/>
      <c r="AC34" s="816"/>
      <c r="AD34" s="816"/>
      <c r="AE34" s="816"/>
      <c r="AF34" s="816"/>
      <c r="AG34" s="816"/>
      <c r="AH34" s="816"/>
      <c r="AI34" s="816"/>
      <c r="AJ34" s="816"/>
    </row>
    <row r="35" spans="6:36" s="817" customFormat="1" x14ac:dyDescent="0.2">
      <c r="F35" s="821"/>
      <c r="G35" s="883"/>
      <c r="H35" s="822"/>
      <c r="J35" s="816"/>
      <c r="K35" s="893"/>
      <c r="L35" s="890"/>
      <c r="M35" s="892"/>
      <c r="N35" s="816"/>
      <c r="AB35" s="816"/>
      <c r="AC35" s="816"/>
      <c r="AD35" s="816"/>
      <c r="AE35" s="816"/>
      <c r="AF35" s="816"/>
      <c r="AG35" s="816"/>
      <c r="AH35" s="816"/>
      <c r="AI35" s="816"/>
      <c r="AJ35" s="816"/>
    </row>
    <row r="36" spans="6:36" s="817" customFormat="1" x14ac:dyDescent="0.2">
      <c r="F36" s="821"/>
      <c r="G36" s="883"/>
      <c r="H36" s="822"/>
      <c r="J36" s="816"/>
      <c r="K36" s="828"/>
      <c r="L36" s="890"/>
      <c r="M36" s="892"/>
      <c r="N36" s="816"/>
      <c r="AB36" s="816"/>
      <c r="AC36" s="816"/>
      <c r="AD36" s="816"/>
      <c r="AE36" s="816"/>
      <c r="AF36" s="816"/>
      <c r="AG36" s="816"/>
      <c r="AH36" s="816"/>
      <c r="AI36" s="816"/>
      <c r="AJ36" s="816"/>
    </row>
    <row r="37" spans="6:36" s="817" customFormat="1" x14ac:dyDescent="0.2">
      <c r="F37" s="821"/>
      <c r="G37" s="883"/>
      <c r="H37" s="822"/>
      <c r="J37" s="816"/>
      <c r="K37" s="828"/>
      <c r="L37" s="890"/>
      <c r="M37" s="892"/>
      <c r="N37" s="816"/>
      <c r="AB37" s="816"/>
      <c r="AC37" s="816"/>
      <c r="AD37" s="816"/>
      <c r="AE37" s="816"/>
      <c r="AF37" s="816"/>
      <c r="AG37" s="816"/>
      <c r="AH37" s="816"/>
      <c r="AI37" s="816"/>
      <c r="AJ37" s="816"/>
    </row>
    <row r="38" spans="6:36" s="817" customFormat="1" x14ac:dyDescent="0.2">
      <c r="F38" s="821"/>
      <c r="G38" s="883"/>
      <c r="H38" s="822"/>
      <c r="J38" s="816"/>
      <c r="K38" s="828"/>
      <c r="L38" s="890"/>
      <c r="M38" s="892"/>
      <c r="N38" s="816"/>
      <c r="AB38" s="816"/>
      <c r="AC38" s="816"/>
      <c r="AD38" s="816"/>
      <c r="AE38" s="816"/>
      <c r="AF38" s="816"/>
      <c r="AG38" s="816"/>
      <c r="AH38" s="816"/>
      <c r="AI38" s="816"/>
      <c r="AJ38" s="816"/>
    </row>
    <row r="39" spans="6:36" s="817" customFormat="1" x14ac:dyDescent="0.2">
      <c r="F39" s="821"/>
      <c r="G39" s="883"/>
      <c r="H39" s="822"/>
      <c r="J39" s="816"/>
      <c r="K39" s="893"/>
      <c r="L39" s="890"/>
      <c r="M39" s="892"/>
      <c r="N39" s="816"/>
      <c r="AB39" s="816"/>
      <c r="AC39" s="816"/>
      <c r="AD39" s="816"/>
      <c r="AE39" s="816"/>
      <c r="AF39" s="816"/>
      <c r="AG39" s="816"/>
      <c r="AH39" s="816"/>
      <c r="AI39" s="816"/>
      <c r="AJ39" s="816"/>
    </row>
    <row r="40" spans="6:36" s="817" customFormat="1" x14ac:dyDescent="0.2">
      <c r="F40" s="821"/>
      <c r="G40" s="883"/>
      <c r="H40" s="822"/>
      <c r="J40" s="816"/>
      <c r="K40" s="828"/>
      <c r="L40" s="890"/>
      <c r="M40" s="892"/>
      <c r="N40" s="816"/>
      <c r="AB40" s="816"/>
      <c r="AC40" s="816"/>
      <c r="AD40" s="816"/>
      <c r="AE40" s="816"/>
      <c r="AF40" s="816"/>
      <c r="AG40" s="816"/>
      <c r="AH40" s="816"/>
      <c r="AI40" s="816"/>
      <c r="AJ40" s="816"/>
    </row>
    <row r="41" spans="6:36" s="817" customFormat="1" x14ac:dyDescent="0.2">
      <c r="F41" s="821"/>
      <c r="G41" s="883"/>
      <c r="H41" s="822"/>
      <c r="J41" s="816"/>
      <c r="K41" s="828"/>
      <c r="L41" s="890"/>
      <c r="M41" s="892"/>
      <c r="N41" s="816"/>
      <c r="AB41" s="816"/>
      <c r="AC41" s="816"/>
      <c r="AD41" s="816"/>
      <c r="AE41" s="816"/>
      <c r="AF41" s="816"/>
      <c r="AG41" s="816"/>
      <c r="AH41" s="816"/>
      <c r="AI41" s="816"/>
      <c r="AJ41" s="816"/>
    </row>
    <row r="42" spans="6:36" s="811" customFormat="1" x14ac:dyDescent="0.2">
      <c r="F42" s="832"/>
      <c r="G42" s="894"/>
      <c r="H42" s="833"/>
      <c r="J42" s="818"/>
      <c r="K42" s="834"/>
      <c r="L42" s="895"/>
      <c r="M42" s="896"/>
      <c r="N42" s="818"/>
      <c r="AB42" s="816"/>
      <c r="AC42" s="816"/>
      <c r="AD42" s="816"/>
      <c r="AE42" s="816"/>
      <c r="AF42" s="816"/>
      <c r="AG42" s="816"/>
      <c r="AH42" s="816"/>
      <c r="AI42" s="816"/>
      <c r="AJ42" s="816"/>
    </row>
    <row r="43" spans="6:36" s="811" customFormat="1" x14ac:dyDescent="0.2">
      <c r="F43" s="832"/>
      <c r="G43" s="894"/>
      <c r="H43" s="833"/>
      <c r="J43" s="818"/>
      <c r="K43" s="897"/>
      <c r="L43" s="895"/>
      <c r="M43" s="896"/>
      <c r="N43" s="818"/>
      <c r="AB43" s="816"/>
      <c r="AC43" s="816"/>
      <c r="AD43" s="816"/>
      <c r="AE43" s="816"/>
      <c r="AF43" s="816"/>
      <c r="AG43" s="816"/>
      <c r="AH43" s="816"/>
      <c r="AI43" s="816"/>
      <c r="AJ43" s="816"/>
    </row>
    <row r="44" spans="6:36" s="811" customFormat="1" x14ac:dyDescent="0.2">
      <c r="F44" s="832"/>
      <c r="G44" s="894"/>
      <c r="H44" s="833"/>
      <c r="J44" s="818"/>
      <c r="K44" s="834"/>
      <c r="L44" s="895"/>
      <c r="M44" s="896"/>
      <c r="N44" s="818"/>
      <c r="AB44" s="816"/>
      <c r="AC44" s="816"/>
      <c r="AD44" s="816"/>
      <c r="AE44" s="816"/>
      <c r="AF44" s="816"/>
      <c r="AG44" s="816"/>
      <c r="AH44" s="816"/>
      <c r="AI44" s="816"/>
      <c r="AJ44" s="816"/>
    </row>
    <row r="45" spans="6:36" s="811" customFormat="1" x14ac:dyDescent="0.2">
      <c r="F45" s="832"/>
      <c r="G45" s="894"/>
      <c r="H45" s="833"/>
      <c r="J45" s="818"/>
      <c r="K45" s="834"/>
      <c r="L45" s="895"/>
      <c r="M45" s="896"/>
      <c r="N45" s="818"/>
      <c r="AB45" s="816"/>
      <c r="AC45" s="816"/>
      <c r="AD45" s="816"/>
      <c r="AE45" s="816"/>
      <c r="AF45" s="816"/>
      <c r="AG45" s="816"/>
      <c r="AH45" s="816"/>
      <c r="AI45" s="816"/>
      <c r="AJ45" s="816"/>
    </row>
    <row r="46" spans="6:36" s="811" customFormat="1" x14ac:dyDescent="0.2">
      <c r="F46" s="832"/>
      <c r="G46" s="894"/>
      <c r="H46" s="833"/>
      <c r="J46" s="818"/>
      <c r="K46" s="834"/>
      <c r="L46" s="895"/>
      <c r="M46" s="896"/>
      <c r="N46" s="818"/>
      <c r="AB46" s="816"/>
      <c r="AC46" s="816"/>
      <c r="AD46" s="816"/>
      <c r="AE46" s="816"/>
      <c r="AF46" s="816"/>
      <c r="AG46" s="816"/>
      <c r="AH46" s="816"/>
      <c r="AI46" s="816"/>
      <c r="AJ46" s="816"/>
    </row>
    <row r="47" spans="6:36" s="811" customFormat="1" x14ac:dyDescent="0.2">
      <c r="K47" s="835"/>
      <c r="AB47" s="817"/>
      <c r="AC47" s="817"/>
      <c r="AD47" s="817"/>
      <c r="AE47" s="817"/>
      <c r="AF47" s="817"/>
      <c r="AG47" s="817"/>
      <c r="AH47" s="817"/>
      <c r="AI47" s="817"/>
      <c r="AJ47" s="817"/>
    </row>
    <row r="48" spans="6:36" s="811" customFormat="1" x14ac:dyDescent="0.2">
      <c r="K48" s="835"/>
      <c r="AB48" s="817"/>
      <c r="AC48" s="817"/>
      <c r="AD48" s="817"/>
      <c r="AE48" s="817"/>
      <c r="AF48" s="817"/>
      <c r="AG48" s="817"/>
      <c r="AH48" s="817"/>
      <c r="AI48" s="817"/>
      <c r="AJ48" s="817"/>
    </row>
    <row r="49" spans="11:36" s="811" customFormat="1" x14ac:dyDescent="0.2">
      <c r="K49" s="835"/>
      <c r="AB49" s="817"/>
      <c r="AC49" s="817"/>
      <c r="AD49" s="817"/>
      <c r="AE49" s="817"/>
      <c r="AF49" s="817"/>
      <c r="AG49" s="817"/>
      <c r="AH49" s="817"/>
      <c r="AI49" s="817"/>
      <c r="AJ49" s="817"/>
    </row>
    <row r="50" spans="11:36" s="811" customFormat="1" x14ac:dyDescent="0.2">
      <c r="K50" s="835"/>
      <c r="AB50" s="817"/>
      <c r="AC50" s="817"/>
      <c r="AD50" s="817"/>
      <c r="AE50" s="817"/>
      <c r="AF50" s="817"/>
      <c r="AG50" s="817"/>
      <c r="AH50" s="817"/>
      <c r="AI50" s="817"/>
      <c r="AJ50" s="817"/>
    </row>
    <row r="51" spans="11:36" s="811" customFormat="1" x14ac:dyDescent="0.2">
      <c r="K51" s="835"/>
      <c r="AB51" s="817"/>
      <c r="AC51" s="817"/>
      <c r="AD51" s="817"/>
      <c r="AE51" s="817"/>
      <c r="AF51" s="817"/>
      <c r="AG51" s="817"/>
      <c r="AH51" s="817"/>
      <c r="AI51" s="817"/>
      <c r="AJ51" s="817"/>
    </row>
    <row r="52" spans="11:36" s="811" customFormat="1" x14ac:dyDescent="0.2">
      <c r="K52" s="835"/>
      <c r="AB52" s="817"/>
      <c r="AC52" s="817"/>
      <c r="AD52" s="817"/>
      <c r="AE52" s="817"/>
      <c r="AF52" s="817"/>
      <c r="AG52" s="817"/>
      <c r="AH52" s="817"/>
      <c r="AI52" s="817"/>
      <c r="AJ52" s="817"/>
    </row>
    <row r="53" spans="11:36" s="811" customFormat="1" x14ac:dyDescent="0.2">
      <c r="K53" s="835"/>
      <c r="AB53" s="817"/>
      <c r="AC53" s="817"/>
      <c r="AD53" s="817"/>
      <c r="AE53" s="817"/>
      <c r="AF53" s="817"/>
      <c r="AG53" s="817"/>
      <c r="AH53" s="817"/>
      <c r="AI53" s="817"/>
      <c r="AJ53" s="817"/>
    </row>
    <row r="54" spans="11:36" s="811" customFormat="1" x14ac:dyDescent="0.2">
      <c r="K54" s="835"/>
      <c r="AB54" s="817"/>
      <c r="AC54" s="817"/>
      <c r="AD54" s="817"/>
      <c r="AE54" s="817"/>
      <c r="AF54" s="817"/>
      <c r="AG54" s="817"/>
      <c r="AH54" s="817"/>
      <c r="AI54" s="817"/>
      <c r="AJ54" s="817"/>
    </row>
    <row r="55" spans="11:36" s="811" customFormat="1" x14ac:dyDescent="0.2">
      <c r="K55" s="835"/>
      <c r="AB55" s="817"/>
      <c r="AC55" s="817"/>
      <c r="AD55" s="817"/>
      <c r="AE55" s="817"/>
      <c r="AF55" s="817"/>
      <c r="AG55" s="817"/>
      <c r="AH55" s="817"/>
      <c r="AI55" s="817"/>
      <c r="AJ55" s="817"/>
    </row>
    <row r="56" spans="11:36" s="811" customFormat="1" x14ac:dyDescent="0.2">
      <c r="K56" s="835"/>
      <c r="AB56" s="817"/>
      <c r="AC56" s="817"/>
      <c r="AD56" s="817"/>
      <c r="AE56" s="817"/>
      <c r="AF56" s="817"/>
      <c r="AG56" s="817"/>
      <c r="AH56" s="817"/>
      <c r="AI56" s="817"/>
      <c r="AJ56" s="817"/>
    </row>
    <row r="57" spans="11:36" s="811" customFormat="1" x14ac:dyDescent="0.2">
      <c r="K57" s="835"/>
      <c r="AB57" s="817"/>
      <c r="AC57" s="817"/>
      <c r="AD57" s="817"/>
      <c r="AE57" s="817"/>
      <c r="AF57" s="817"/>
      <c r="AG57" s="817"/>
      <c r="AH57" s="817"/>
      <c r="AI57" s="817"/>
      <c r="AJ57" s="817"/>
    </row>
    <row r="58" spans="11:36" s="811" customFormat="1" x14ac:dyDescent="0.2">
      <c r="K58" s="835"/>
      <c r="AB58" s="817"/>
      <c r="AC58" s="817"/>
      <c r="AD58" s="817"/>
      <c r="AE58" s="817"/>
      <c r="AF58" s="817"/>
      <c r="AG58" s="817"/>
      <c r="AH58" s="817"/>
      <c r="AI58" s="817"/>
      <c r="AJ58" s="817"/>
    </row>
    <row r="59" spans="11:36" s="811" customFormat="1" x14ac:dyDescent="0.2">
      <c r="K59" s="835"/>
      <c r="AB59" s="817"/>
      <c r="AC59" s="817"/>
      <c r="AD59" s="817"/>
      <c r="AE59" s="817"/>
      <c r="AF59" s="817"/>
      <c r="AG59" s="817"/>
      <c r="AH59" s="817"/>
      <c r="AI59" s="817"/>
      <c r="AJ59" s="817"/>
    </row>
    <row r="60" spans="11:36" s="811" customFormat="1" x14ac:dyDescent="0.2">
      <c r="K60" s="835"/>
      <c r="AB60" s="817"/>
      <c r="AC60" s="817"/>
      <c r="AD60" s="817"/>
      <c r="AE60" s="817"/>
      <c r="AF60" s="817"/>
      <c r="AG60" s="817"/>
      <c r="AH60" s="817"/>
      <c r="AI60" s="817"/>
      <c r="AJ60" s="817"/>
    </row>
    <row r="61" spans="11:36" s="811" customFormat="1" x14ac:dyDescent="0.2">
      <c r="K61" s="835"/>
      <c r="AB61" s="817"/>
      <c r="AC61" s="817"/>
      <c r="AD61" s="817"/>
      <c r="AE61" s="817"/>
      <c r="AF61" s="817"/>
      <c r="AG61" s="817"/>
      <c r="AH61" s="817"/>
      <c r="AI61" s="817"/>
      <c r="AJ61" s="817"/>
    </row>
    <row r="62" spans="11:36" s="811" customFormat="1" x14ac:dyDescent="0.2">
      <c r="K62" s="835"/>
      <c r="AB62" s="817"/>
      <c r="AC62" s="817"/>
      <c r="AD62" s="817"/>
      <c r="AE62" s="817"/>
      <c r="AF62" s="817"/>
      <c r="AG62" s="817"/>
      <c r="AH62" s="817"/>
      <c r="AI62" s="817"/>
      <c r="AJ62" s="817"/>
    </row>
    <row r="63" spans="11:36" s="811" customFormat="1" x14ac:dyDescent="0.2">
      <c r="K63" s="835"/>
      <c r="AB63" s="817"/>
      <c r="AC63" s="817"/>
      <c r="AD63" s="817"/>
      <c r="AE63" s="817"/>
      <c r="AF63" s="817"/>
      <c r="AG63" s="817"/>
      <c r="AH63" s="817"/>
      <c r="AI63" s="817"/>
      <c r="AJ63" s="817"/>
    </row>
    <row r="64" spans="11:36" s="811" customFormat="1" x14ac:dyDescent="0.2">
      <c r="K64" s="835"/>
      <c r="AB64" s="817"/>
      <c r="AC64" s="817"/>
      <c r="AD64" s="817"/>
      <c r="AE64" s="817"/>
      <c r="AF64" s="817"/>
      <c r="AG64" s="817"/>
      <c r="AH64" s="817"/>
      <c r="AI64" s="817"/>
      <c r="AJ64" s="817"/>
    </row>
    <row r="65" spans="11:36" s="811" customFormat="1" x14ac:dyDescent="0.2">
      <c r="K65" s="835"/>
      <c r="AB65" s="817"/>
      <c r="AC65" s="817"/>
      <c r="AD65" s="817"/>
      <c r="AE65" s="817"/>
      <c r="AF65" s="817"/>
      <c r="AG65" s="817"/>
      <c r="AH65" s="817"/>
      <c r="AI65" s="817"/>
      <c r="AJ65" s="817"/>
    </row>
    <row r="66" spans="11:36" s="811" customFormat="1" x14ac:dyDescent="0.2">
      <c r="K66" s="835"/>
      <c r="AB66" s="817"/>
      <c r="AC66" s="817"/>
      <c r="AD66" s="817"/>
      <c r="AE66" s="817"/>
      <c r="AF66" s="817"/>
      <c r="AG66" s="817"/>
      <c r="AH66" s="817"/>
      <c r="AI66" s="817"/>
      <c r="AJ66" s="817"/>
    </row>
    <row r="67" spans="11:36" s="811" customFormat="1" x14ac:dyDescent="0.2">
      <c r="K67" s="835"/>
      <c r="AB67" s="817"/>
      <c r="AC67" s="817"/>
      <c r="AD67" s="817"/>
      <c r="AE67" s="817"/>
      <c r="AF67" s="817"/>
      <c r="AG67" s="817"/>
      <c r="AH67" s="817"/>
      <c r="AI67" s="817"/>
      <c r="AJ67" s="817"/>
    </row>
    <row r="68" spans="11:36" s="811" customFormat="1" x14ac:dyDescent="0.2">
      <c r="K68" s="835"/>
      <c r="AB68" s="817"/>
      <c r="AC68" s="817"/>
      <c r="AD68" s="817"/>
      <c r="AE68" s="817"/>
      <c r="AF68" s="817"/>
      <c r="AG68" s="817"/>
      <c r="AH68" s="817"/>
      <c r="AI68" s="817"/>
      <c r="AJ68" s="817"/>
    </row>
  </sheetData>
  <mergeCells count="26">
    <mergeCell ref="V10:V11"/>
    <mergeCell ref="W10:W11"/>
    <mergeCell ref="X10:X11"/>
    <mergeCell ref="Y10:Y11"/>
    <mergeCell ref="Z10:Z11"/>
    <mergeCell ref="AA10:AA11"/>
    <mergeCell ref="Y9:AA9"/>
    <mergeCell ref="B10:B11"/>
    <mergeCell ref="C10:C11"/>
    <mergeCell ref="D10:D11"/>
    <mergeCell ref="E10:E11"/>
    <mergeCell ref="F10:F11"/>
    <mergeCell ref="G10:G11"/>
    <mergeCell ref="H10:H11"/>
    <mergeCell ref="I10:I11"/>
    <mergeCell ref="L10:M10"/>
    <mergeCell ref="C5:V5"/>
    <mergeCell ref="C6:V6"/>
    <mergeCell ref="C8:I8"/>
    <mergeCell ref="B9:G9"/>
    <mergeCell ref="J9:J11"/>
    <mergeCell ref="K9:K11"/>
    <mergeCell ref="L9:W9"/>
    <mergeCell ref="N10:S10"/>
    <mergeCell ref="T10:T11"/>
    <mergeCell ref="U10:U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1"/>
  <sheetViews>
    <sheetView zoomScale="80" zoomScaleNormal="80" workbookViewId="0">
      <selection activeCell="C5" sqref="C5"/>
    </sheetView>
  </sheetViews>
  <sheetFormatPr baseColWidth="10" defaultRowHeight="15" x14ac:dyDescent="0.2"/>
  <cols>
    <col min="1" max="1" width="24.140625" style="428" customWidth="1"/>
    <col min="2" max="5" width="21.7109375" style="428" customWidth="1"/>
    <col min="6" max="6" width="33.5703125" style="428" customWidth="1"/>
    <col min="7" max="7" width="19.28515625" style="428" customWidth="1"/>
    <col min="8" max="8" width="47" style="530" customWidth="1"/>
    <col min="9" max="9" width="36.85546875" style="428" customWidth="1"/>
    <col min="10" max="10" width="40.5703125" style="428" customWidth="1"/>
    <col min="11" max="11" width="29.5703125" style="428" hidden="1" customWidth="1"/>
    <col min="12" max="12" width="23.42578125" style="428" hidden="1" customWidth="1"/>
    <col min="13" max="13" width="25.85546875" style="428" hidden="1" customWidth="1"/>
    <col min="14" max="14" width="23.42578125" style="428" hidden="1" customWidth="1"/>
    <col min="15" max="15" width="30.85546875" style="428" hidden="1" customWidth="1"/>
    <col min="16" max="16" width="30.5703125" style="428" hidden="1" customWidth="1"/>
    <col min="17" max="17" width="28.7109375" style="428" hidden="1" customWidth="1"/>
    <col min="18" max="18" width="29.85546875" style="428" hidden="1" customWidth="1"/>
    <col min="19" max="19" width="28.140625" style="428" hidden="1" customWidth="1"/>
    <col min="20" max="20" width="26.7109375" style="428" hidden="1" customWidth="1"/>
    <col min="21" max="21" width="24.5703125" style="428" customWidth="1"/>
    <col min="22" max="22" width="23.42578125" style="428" customWidth="1"/>
    <col min="23" max="23" width="25.85546875" style="428" customWidth="1"/>
    <col min="24" max="24" width="23.42578125" style="428" customWidth="1"/>
    <col min="25" max="25" width="27" style="428" customWidth="1"/>
    <col min="26" max="26" width="29.42578125" style="428" customWidth="1"/>
    <col min="27" max="27" width="28.7109375" style="428" customWidth="1"/>
    <col min="28" max="28" width="33.140625" style="428" customWidth="1"/>
    <col min="29" max="29" width="31.42578125" style="428" customWidth="1"/>
    <col min="30" max="30" width="28.7109375" style="428" customWidth="1"/>
    <col min="31" max="31" width="25.140625" style="428" hidden="1" customWidth="1"/>
    <col min="32" max="32" width="11.5703125" style="428" hidden="1" customWidth="1"/>
    <col min="33" max="33" width="0" style="428" hidden="1" customWidth="1"/>
    <col min="34" max="16384" width="11.42578125" style="428"/>
  </cols>
  <sheetData>
    <row r="1" spans="1:30" ht="15.75" x14ac:dyDescent="0.25">
      <c r="A1" s="729" t="s">
        <v>382</v>
      </c>
      <c r="B1" s="729" t="s">
        <v>383</v>
      </c>
      <c r="C1" s="720" t="s">
        <v>384</v>
      </c>
      <c r="D1" s="720" t="s">
        <v>385</v>
      </c>
      <c r="E1" s="720" t="s">
        <v>384</v>
      </c>
      <c r="F1" s="720" t="s">
        <v>386</v>
      </c>
      <c r="G1" s="720" t="s">
        <v>387</v>
      </c>
      <c r="H1" s="722" t="s">
        <v>388</v>
      </c>
      <c r="I1" s="724" t="s">
        <v>389</v>
      </c>
      <c r="J1" s="724" t="s">
        <v>390</v>
      </c>
      <c r="K1" s="426"/>
      <c r="L1" s="726" t="s">
        <v>272</v>
      </c>
      <c r="M1" s="727"/>
      <c r="N1" s="727"/>
      <c r="O1" s="727"/>
      <c r="P1" s="727"/>
      <c r="Q1" s="727"/>
      <c r="R1" s="727"/>
      <c r="S1" s="727"/>
      <c r="T1" s="728"/>
      <c r="U1" s="427"/>
      <c r="V1" s="726" t="s">
        <v>391</v>
      </c>
      <c r="W1" s="727"/>
      <c r="X1" s="727"/>
      <c r="Y1" s="727"/>
      <c r="Z1" s="727"/>
      <c r="AA1" s="727"/>
      <c r="AB1" s="727"/>
      <c r="AC1" s="727"/>
      <c r="AD1" s="728"/>
    </row>
    <row r="2" spans="1:30" s="431" customFormat="1" ht="109.5" x14ac:dyDescent="0.2">
      <c r="A2" s="730"/>
      <c r="B2" s="730"/>
      <c r="C2" s="721"/>
      <c r="D2" s="721"/>
      <c r="E2" s="721"/>
      <c r="F2" s="721"/>
      <c r="G2" s="721"/>
      <c r="H2" s="723"/>
      <c r="I2" s="725"/>
      <c r="J2" s="725"/>
      <c r="K2" s="429" t="s">
        <v>392</v>
      </c>
      <c r="L2" s="430" t="s">
        <v>393</v>
      </c>
      <c r="M2" s="430" t="s">
        <v>394</v>
      </c>
      <c r="N2" s="430" t="s">
        <v>395</v>
      </c>
      <c r="O2" s="430" t="s">
        <v>396</v>
      </c>
      <c r="P2" s="430" t="s">
        <v>397</v>
      </c>
      <c r="Q2" s="430" t="s">
        <v>398</v>
      </c>
      <c r="R2" s="430" t="s">
        <v>399</v>
      </c>
      <c r="S2" s="430" t="s">
        <v>400</v>
      </c>
      <c r="T2" s="430" t="s">
        <v>55</v>
      </c>
      <c r="U2" s="430" t="s">
        <v>392</v>
      </c>
      <c r="V2" s="430" t="s">
        <v>393</v>
      </c>
      <c r="W2" s="430" t="s">
        <v>394</v>
      </c>
      <c r="X2" s="430" t="s">
        <v>395</v>
      </c>
      <c r="Y2" s="430" t="s">
        <v>396</v>
      </c>
      <c r="Z2" s="430" t="s">
        <v>397</v>
      </c>
      <c r="AA2" s="430" t="s">
        <v>398</v>
      </c>
      <c r="AB2" s="430" t="s">
        <v>399</v>
      </c>
      <c r="AC2" s="430" t="s">
        <v>400</v>
      </c>
      <c r="AD2" s="430" t="s">
        <v>55</v>
      </c>
    </row>
    <row r="3" spans="1:30" ht="60" x14ac:dyDescent="0.2">
      <c r="A3" s="713" t="s">
        <v>401</v>
      </c>
      <c r="B3" s="716" t="s">
        <v>402</v>
      </c>
      <c r="C3" s="432"/>
      <c r="D3" s="433" t="s">
        <v>403</v>
      </c>
      <c r="E3" s="432"/>
      <c r="F3" s="713" t="s">
        <v>402</v>
      </c>
      <c r="G3" s="434">
        <v>2020730010023</v>
      </c>
      <c r="H3" s="435" t="s">
        <v>404</v>
      </c>
      <c r="I3" s="717" t="s">
        <v>405</v>
      </c>
      <c r="J3" s="436" t="s">
        <v>406</v>
      </c>
      <c r="K3" s="437"/>
      <c r="L3" s="438"/>
      <c r="M3" s="439"/>
      <c r="N3" s="440">
        <v>2547076333</v>
      </c>
      <c r="O3" s="438"/>
      <c r="P3" s="438"/>
      <c r="Q3" s="438"/>
      <c r="R3" s="438"/>
      <c r="S3" s="438"/>
      <c r="T3" s="441">
        <f>SUM(K3:S3)</f>
        <v>2547076333</v>
      </c>
      <c r="U3" s="442"/>
      <c r="V3" s="443"/>
      <c r="W3" s="444"/>
      <c r="X3" s="440">
        <v>3680175992</v>
      </c>
      <c r="Y3" s="443"/>
      <c r="Z3" s="443"/>
      <c r="AA3" s="443"/>
      <c r="AB3" s="443"/>
      <c r="AC3" s="443"/>
      <c r="AD3" s="442">
        <f>SUM(U3:AC3)</f>
        <v>3680175992</v>
      </c>
    </row>
    <row r="4" spans="1:30" ht="60" x14ac:dyDescent="0.2">
      <c r="A4" s="714"/>
      <c r="B4" s="716"/>
      <c r="C4" s="432"/>
      <c r="D4" s="433" t="s">
        <v>403</v>
      </c>
      <c r="E4" s="432"/>
      <c r="F4" s="714"/>
      <c r="G4" s="434">
        <v>2020730010023</v>
      </c>
      <c r="H4" s="435" t="s">
        <v>404</v>
      </c>
      <c r="I4" s="718"/>
      <c r="J4" s="436" t="s">
        <v>407</v>
      </c>
      <c r="K4" s="437"/>
      <c r="L4" s="438"/>
      <c r="M4" s="439"/>
      <c r="N4" s="440"/>
      <c r="O4" s="438"/>
      <c r="P4" s="438"/>
      <c r="Q4" s="438"/>
      <c r="R4" s="438"/>
      <c r="S4" s="438"/>
      <c r="T4" s="441">
        <f t="shared" ref="T4:T67" si="0">SUM(K4:S4)</f>
        <v>0</v>
      </c>
      <c r="U4" s="442"/>
      <c r="V4" s="443"/>
      <c r="W4" s="443"/>
      <c r="X4" s="440"/>
      <c r="Y4" s="443"/>
      <c r="Z4" s="443"/>
      <c r="AA4" s="443"/>
      <c r="AB4" s="443"/>
      <c r="AC4" s="443"/>
      <c r="AD4" s="442">
        <f t="shared" ref="AD4:AD67" si="1">SUM(U4:AC4)</f>
        <v>0</v>
      </c>
    </row>
    <row r="5" spans="1:30" ht="60" x14ac:dyDescent="0.2">
      <c r="A5" s="714"/>
      <c r="B5" s="716"/>
      <c r="C5" s="432"/>
      <c r="D5" s="433" t="s">
        <v>403</v>
      </c>
      <c r="E5" s="432"/>
      <c r="F5" s="714"/>
      <c r="G5" s="434">
        <v>2020730010023</v>
      </c>
      <c r="H5" s="435" t="s">
        <v>404</v>
      </c>
      <c r="I5" s="717" t="s">
        <v>408</v>
      </c>
      <c r="J5" s="436" t="s">
        <v>409</v>
      </c>
      <c r="K5" s="437"/>
      <c r="L5" s="438"/>
      <c r="M5" s="439"/>
      <c r="N5" s="440">
        <v>3680175992</v>
      </c>
      <c r="O5" s="438"/>
      <c r="P5" s="438"/>
      <c r="Q5" s="438"/>
      <c r="R5" s="438"/>
      <c r="S5" s="438"/>
      <c r="T5" s="441">
        <f t="shared" si="0"/>
        <v>3680175992</v>
      </c>
      <c r="U5" s="442"/>
      <c r="V5" s="443"/>
      <c r="W5" s="444"/>
      <c r="X5" s="440">
        <v>2547076333</v>
      </c>
      <c r="Y5" s="443"/>
      <c r="Z5" s="443"/>
      <c r="AA5" s="443"/>
      <c r="AB5" s="443"/>
      <c r="AC5" s="443"/>
      <c r="AD5" s="442">
        <f t="shared" si="1"/>
        <v>2547076333</v>
      </c>
    </row>
    <row r="6" spans="1:30" ht="60" x14ac:dyDescent="0.2">
      <c r="A6" s="714"/>
      <c r="B6" s="716"/>
      <c r="C6" s="432"/>
      <c r="D6" s="433" t="s">
        <v>403</v>
      </c>
      <c r="E6" s="432"/>
      <c r="F6" s="714"/>
      <c r="G6" s="434">
        <v>2020730010023</v>
      </c>
      <c r="H6" s="435" t="s">
        <v>404</v>
      </c>
      <c r="I6" s="718"/>
      <c r="J6" s="436" t="s">
        <v>410</v>
      </c>
      <c r="K6" s="437"/>
      <c r="L6" s="445"/>
      <c r="M6" s="439"/>
      <c r="N6" s="440"/>
      <c r="O6" s="446"/>
      <c r="P6" s="446"/>
      <c r="Q6" s="447"/>
      <c r="R6" s="445"/>
      <c r="S6" s="447"/>
      <c r="T6" s="441">
        <f t="shared" si="0"/>
        <v>0</v>
      </c>
      <c r="U6" s="442"/>
      <c r="V6" s="448"/>
      <c r="W6" s="449"/>
      <c r="X6" s="450"/>
      <c r="Y6" s="450"/>
      <c r="Z6" s="450"/>
      <c r="AA6" s="442"/>
      <c r="AB6" s="448"/>
      <c r="AC6" s="451"/>
      <c r="AD6" s="442">
        <f t="shared" si="1"/>
        <v>0</v>
      </c>
    </row>
    <row r="7" spans="1:30" ht="60" x14ac:dyDescent="0.2">
      <c r="A7" s="714"/>
      <c r="B7" s="716"/>
      <c r="C7" s="432"/>
      <c r="D7" s="433" t="s">
        <v>403</v>
      </c>
      <c r="E7" s="432"/>
      <c r="F7" s="714"/>
      <c r="G7" s="434">
        <v>2020730010023</v>
      </c>
      <c r="H7" s="435" t="s">
        <v>404</v>
      </c>
      <c r="I7" s="717" t="s">
        <v>411</v>
      </c>
      <c r="J7" s="436" t="s">
        <v>412</v>
      </c>
      <c r="K7" s="437"/>
      <c r="L7" s="445"/>
      <c r="M7" s="439"/>
      <c r="N7" s="440">
        <v>2314347675</v>
      </c>
      <c r="O7" s="446"/>
      <c r="P7" s="446"/>
      <c r="Q7" s="447"/>
      <c r="R7" s="445"/>
      <c r="S7" s="447"/>
      <c r="T7" s="441">
        <f t="shared" si="0"/>
        <v>2314347675</v>
      </c>
      <c r="U7" s="442"/>
      <c r="V7" s="448"/>
      <c r="W7" s="444"/>
      <c r="X7" s="452">
        <v>362747675</v>
      </c>
      <c r="Y7" s="450"/>
      <c r="Z7" s="450"/>
      <c r="AA7" s="442"/>
      <c r="AB7" s="448"/>
      <c r="AC7" s="451"/>
      <c r="AD7" s="442">
        <f t="shared" si="1"/>
        <v>362747675</v>
      </c>
    </row>
    <row r="8" spans="1:30" ht="60" x14ac:dyDescent="0.2">
      <c r="A8" s="714"/>
      <c r="B8" s="716"/>
      <c r="C8" s="432"/>
      <c r="D8" s="433" t="s">
        <v>403</v>
      </c>
      <c r="E8" s="432"/>
      <c r="F8" s="714"/>
      <c r="G8" s="434">
        <v>2020730010023</v>
      </c>
      <c r="H8" s="435" t="s">
        <v>404</v>
      </c>
      <c r="I8" s="718"/>
      <c r="J8" s="436" t="s">
        <v>413</v>
      </c>
      <c r="K8" s="437"/>
      <c r="L8" s="445"/>
      <c r="M8" s="440"/>
      <c r="N8" s="446"/>
      <c r="O8" s="446"/>
      <c r="P8" s="446"/>
      <c r="Q8" s="447"/>
      <c r="R8" s="445"/>
      <c r="S8" s="447"/>
      <c r="T8" s="441">
        <f t="shared" si="0"/>
        <v>0</v>
      </c>
      <c r="U8" s="442"/>
      <c r="V8" s="448"/>
      <c r="W8" s="451"/>
      <c r="X8" s="450"/>
      <c r="Y8" s="450"/>
      <c r="Z8" s="450"/>
      <c r="AA8" s="442"/>
      <c r="AB8" s="448"/>
      <c r="AC8" s="451"/>
      <c r="AD8" s="442">
        <f t="shared" si="1"/>
        <v>0</v>
      </c>
    </row>
    <row r="9" spans="1:30" s="455" customFormat="1" ht="60" x14ac:dyDescent="0.2">
      <c r="A9" s="714"/>
      <c r="B9" s="716"/>
      <c r="C9" s="432"/>
      <c r="D9" s="433" t="s">
        <v>403</v>
      </c>
      <c r="E9" s="432"/>
      <c r="F9" s="714"/>
      <c r="G9" s="453">
        <v>2020730010043</v>
      </c>
      <c r="H9" s="435" t="s">
        <v>414</v>
      </c>
      <c r="I9" s="717" t="s">
        <v>415</v>
      </c>
      <c r="J9" s="454" t="s">
        <v>416</v>
      </c>
      <c r="K9" s="449"/>
      <c r="L9" s="445"/>
      <c r="M9" s="447"/>
      <c r="N9" s="446"/>
      <c r="O9" s="446"/>
      <c r="P9" s="446"/>
      <c r="Q9" s="439"/>
      <c r="R9" s="445"/>
      <c r="S9" s="447"/>
      <c r="T9" s="441">
        <f t="shared" si="0"/>
        <v>0</v>
      </c>
      <c r="U9" s="442"/>
      <c r="V9" s="448"/>
      <c r="W9" s="451"/>
      <c r="X9" s="450"/>
      <c r="Y9" s="450"/>
      <c r="Z9" s="450"/>
      <c r="AA9" s="442"/>
      <c r="AB9" s="448"/>
      <c r="AC9" s="451"/>
      <c r="AD9" s="442">
        <f t="shared" si="1"/>
        <v>0</v>
      </c>
    </row>
    <row r="10" spans="1:30" s="455" customFormat="1" ht="60" x14ac:dyDescent="0.2">
      <c r="A10" s="714"/>
      <c r="B10" s="716"/>
      <c r="C10" s="432"/>
      <c r="D10" s="433" t="s">
        <v>403</v>
      </c>
      <c r="E10" s="432"/>
      <c r="F10" s="714"/>
      <c r="G10" s="453">
        <v>2020730010043</v>
      </c>
      <c r="H10" s="435" t="s">
        <v>414</v>
      </c>
      <c r="I10" s="719"/>
      <c r="J10" s="454" t="s">
        <v>417</v>
      </c>
      <c r="K10" s="449"/>
      <c r="L10" s="445"/>
      <c r="M10" s="447"/>
      <c r="N10" s="446"/>
      <c r="O10" s="446"/>
      <c r="P10" s="446"/>
      <c r="Q10" s="439"/>
      <c r="R10" s="445"/>
      <c r="S10" s="447"/>
      <c r="T10" s="441">
        <f t="shared" si="0"/>
        <v>0</v>
      </c>
      <c r="U10" s="442"/>
      <c r="V10" s="448"/>
      <c r="W10" s="451"/>
      <c r="X10" s="450"/>
      <c r="Y10" s="450"/>
      <c r="Z10" s="450"/>
      <c r="AA10" s="442"/>
      <c r="AB10" s="448"/>
      <c r="AC10" s="451"/>
      <c r="AD10" s="442">
        <f t="shared" si="1"/>
        <v>0</v>
      </c>
    </row>
    <row r="11" spans="1:30" s="455" customFormat="1" ht="60" x14ac:dyDescent="0.2">
      <c r="A11" s="714"/>
      <c r="B11" s="716"/>
      <c r="C11" s="432"/>
      <c r="D11" s="433" t="s">
        <v>403</v>
      </c>
      <c r="E11" s="432"/>
      <c r="F11" s="714"/>
      <c r="G11" s="453">
        <v>2020730010043</v>
      </c>
      <c r="H11" s="435" t="s">
        <v>414</v>
      </c>
      <c r="I11" s="718"/>
      <c r="J11" s="454" t="s">
        <v>418</v>
      </c>
      <c r="K11" s="449"/>
      <c r="L11" s="445"/>
      <c r="M11" s="447"/>
      <c r="N11" s="446"/>
      <c r="O11" s="446"/>
      <c r="P11" s="446"/>
      <c r="Q11" s="439"/>
      <c r="R11" s="445"/>
      <c r="S11" s="447"/>
      <c r="T11" s="441">
        <f t="shared" si="0"/>
        <v>0</v>
      </c>
      <c r="U11" s="442"/>
      <c r="V11" s="448"/>
      <c r="W11" s="451"/>
      <c r="X11" s="450"/>
      <c r="Y11" s="450"/>
      <c r="Z11" s="450"/>
      <c r="AA11" s="442"/>
      <c r="AB11" s="448"/>
      <c r="AC11" s="451"/>
      <c r="AD11" s="442">
        <f t="shared" si="1"/>
        <v>0</v>
      </c>
    </row>
    <row r="12" spans="1:30" s="455" customFormat="1" ht="45" x14ac:dyDescent="0.2">
      <c r="A12" s="714"/>
      <c r="B12" s="716"/>
      <c r="C12" s="432"/>
      <c r="D12" s="433" t="s">
        <v>403</v>
      </c>
      <c r="E12" s="432"/>
      <c r="F12" s="714"/>
      <c r="G12" s="453">
        <v>2020730010043</v>
      </c>
      <c r="H12" s="435" t="s">
        <v>414</v>
      </c>
      <c r="I12" s="717" t="s">
        <v>419</v>
      </c>
      <c r="J12" s="456" t="s">
        <v>420</v>
      </c>
      <c r="K12" s="457"/>
      <c r="L12" s="445"/>
      <c r="M12" s="447"/>
      <c r="N12" s="449">
        <v>37887334</v>
      </c>
      <c r="O12" s="446"/>
      <c r="P12" s="446"/>
      <c r="Q12" s="447"/>
      <c r="R12" s="445"/>
      <c r="S12" s="447"/>
      <c r="T12" s="441">
        <f t="shared" si="0"/>
        <v>37887334</v>
      </c>
      <c r="U12" s="442"/>
      <c r="V12" s="448"/>
      <c r="W12" s="451"/>
      <c r="X12" s="458">
        <v>32520000</v>
      </c>
      <c r="Y12" s="450"/>
      <c r="Z12" s="450"/>
      <c r="AA12" s="442"/>
      <c r="AB12" s="448"/>
      <c r="AC12" s="451"/>
      <c r="AD12" s="442">
        <f t="shared" si="1"/>
        <v>32520000</v>
      </c>
    </row>
    <row r="13" spans="1:30" s="455" customFormat="1" ht="45" x14ac:dyDescent="0.2">
      <c r="A13" s="714"/>
      <c r="B13" s="716"/>
      <c r="C13" s="432"/>
      <c r="D13" s="433" t="s">
        <v>403</v>
      </c>
      <c r="E13" s="432"/>
      <c r="F13" s="714"/>
      <c r="G13" s="453">
        <v>2020730010043</v>
      </c>
      <c r="H13" s="435" t="s">
        <v>414</v>
      </c>
      <c r="I13" s="719"/>
      <c r="J13" s="454" t="s">
        <v>421</v>
      </c>
      <c r="K13" s="459"/>
      <c r="L13" s="444"/>
      <c r="M13" s="447"/>
      <c r="N13" s="449">
        <f>113176665+28100000+61750000+6162668</f>
        <v>209189333</v>
      </c>
      <c r="O13" s="446"/>
      <c r="P13" s="460"/>
      <c r="Q13" s="447"/>
      <c r="R13" s="445"/>
      <c r="S13" s="447"/>
      <c r="T13" s="441">
        <f t="shared" si="0"/>
        <v>209189333</v>
      </c>
      <c r="U13" s="442"/>
      <c r="V13" s="448"/>
      <c r="W13" s="451"/>
      <c r="X13" s="458">
        <v>184422000</v>
      </c>
      <c r="Y13" s="450"/>
      <c r="Z13" s="450"/>
      <c r="AA13" s="442"/>
      <c r="AB13" s="448"/>
      <c r="AC13" s="451"/>
      <c r="AD13" s="442">
        <f t="shared" si="1"/>
        <v>184422000</v>
      </c>
    </row>
    <row r="14" spans="1:30" s="455" customFormat="1" ht="60" x14ac:dyDescent="0.2">
      <c r="A14" s="714"/>
      <c r="B14" s="716"/>
      <c r="C14" s="432"/>
      <c r="D14" s="433" t="s">
        <v>403</v>
      </c>
      <c r="E14" s="432"/>
      <c r="F14" s="714"/>
      <c r="G14" s="453">
        <v>2020730010043</v>
      </c>
      <c r="H14" s="435" t="s">
        <v>414</v>
      </c>
      <c r="I14" s="719"/>
      <c r="J14" s="454" t="s">
        <v>422</v>
      </c>
      <c r="K14" s="459"/>
      <c r="L14" s="445"/>
      <c r="M14" s="447"/>
      <c r="N14" s="449">
        <v>107833334</v>
      </c>
      <c r="O14" s="446"/>
      <c r="P14" s="449"/>
      <c r="Q14" s="447"/>
      <c r="R14" s="444"/>
      <c r="S14" s="447"/>
      <c r="T14" s="441">
        <f t="shared" si="0"/>
        <v>107833334</v>
      </c>
      <c r="U14" s="442"/>
      <c r="V14" s="448"/>
      <c r="W14" s="451"/>
      <c r="X14" s="458">
        <v>96903000</v>
      </c>
      <c r="Y14" s="450"/>
      <c r="Z14" s="452"/>
      <c r="AA14" s="461"/>
      <c r="AB14" s="444"/>
      <c r="AC14" s="451"/>
      <c r="AD14" s="442">
        <f t="shared" si="1"/>
        <v>96903000</v>
      </c>
    </row>
    <row r="15" spans="1:30" s="455" customFormat="1" ht="75" x14ac:dyDescent="0.2">
      <c r="A15" s="714"/>
      <c r="B15" s="716"/>
      <c r="C15" s="432"/>
      <c r="D15" s="433" t="s">
        <v>403</v>
      </c>
      <c r="E15" s="432"/>
      <c r="F15" s="714"/>
      <c r="G15" s="453">
        <v>2020730010043</v>
      </c>
      <c r="H15" s="435" t="s">
        <v>414</v>
      </c>
      <c r="I15" s="718"/>
      <c r="J15" s="454" t="s">
        <v>423</v>
      </c>
      <c r="K15" s="459"/>
      <c r="L15" s="445"/>
      <c r="M15" s="447"/>
      <c r="N15" s="449">
        <v>434160000</v>
      </c>
      <c r="O15" s="449">
        <v>57227795034.5</v>
      </c>
      <c r="P15" s="449">
        <f>2179821156+6424186</f>
        <v>2186245342</v>
      </c>
      <c r="Q15" s="449"/>
      <c r="R15" s="462">
        <f>264024922+35989478076</f>
        <v>36253502998</v>
      </c>
      <c r="S15" s="449">
        <v>6591176132</v>
      </c>
      <c r="T15" s="441">
        <f t="shared" si="0"/>
        <v>102692879506.5</v>
      </c>
      <c r="U15" s="442"/>
      <c r="V15" s="448"/>
      <c r="W15" s="451"/>
      <c r="X15" s="450">
        <v>34000000</v>
      </c>
      <c r="Y15" s="452"/>
      <c r="Z15" s="452">
        <v>5585000</v>
      </c>
      <c r="AA15" s="452"/>
      <c r="AB15" s="449">
        <v>2114694000</v>
      </c>
      <c r="AC15" s="449">
        <v>434160000</v>
      </c>
      <c r="AD15" s="442">
        <f t="shared" si="1"/>
        <v>2588439000</v>
      </c>
    </row>
    <row r="16" spans="1:30" s="455" customFormat="1" ht="45" x14ac:dyDescent="0.2">
      <c r="A16" s="714"/>
      <c r="B16" s="716"/>
      <c r="C16" s="432"/>
      <c r="D16" s="433" t="s">
        <v>403</v>
      </c>
      <c r="E16" s="432"/>
      <c r="F16" s="714"/>
      <c r="G16" s="453">
        <v>2020730010043</v>
      </c>
      <c r="H16" s="435" t="s">
        <v>414</v>
      </c>
      <c r="I16" s="708" t="s">
        <v>424</v>
      </c>
      <c r="J16" s="463" t="s">
        <v>425</v>
      </c>
      <c r="K16" s="464"/>
      <c r="L16" s="445"/>
      <c r="M16" s="447"/>
      <c r="N16" s="449">
        <v>12750000</v>
      </c>
      <c r="O16" s="446"/>
      <c r="P16" s="446"/>
      <c r="Q16" s="447"/>
      <c r="R16" s="445"/>
      <c r="S16" s="447"/>
      <c r="T16" s="441">
        <f t="shared" si="0"/>
        <v>12750000</v>
      </c>
      <c r="U16" s="442"/>
      <c r="V16" s="448"/>
      <c r="W16" s="451"/>
      <c r="X16" s="450">
        <v>8500000</v>
      </c>
      <c r="Y16" s="450"/>
      <c r="Z16" s="450"/>
      <c r="AA16" s="442"/>
      <c r="AB16" s="448"/>
      <c r="AC16" s="451"/>
      <c r="AD16" s="442">
        <f t="shared" si="1"/>
        <v>8500000</v>
      </c>
    </row>
    <row r="17" spans="1:31" s="455" customFormat="1" ht="45" x14ac:dyDescent="0.2">
      <c r="A17" s="714"/>
      <c r="B17" s="716"/>
      <c r="C17" s="432"/>
      <c r="D17" s="433" t="s">
        <v>403</v>
      </c>
      <c r="E17" s="432"/>
      <c r="F17" s="715"/>
      <c r="G17" s="453">
        <v>2020730010043</v>
      </c>
      <c r="H17" s="435" t="s">
        <v>414</v>
      </c>
      <c r="I17" s="708"/>
      <c r="J17" s="463" t="s">
        <v>426</v>
      </c>
      <c r="K17" s="464"/>
      <c r="L17" s="445"/>
      <c r="M17" s="447"/>
      <c r="N17" s="446"/>
      <c r="O17" s="449">
        <v>57227795034.5</v>
      </c>
      <c r="P17" s="449">
        <v>2179821156</v>
      </c>
      <c r="Q17" s="449"/>
      <c r="R17" s="449">
        <v>35989478076</v>
      </c>
      <c r="S17" s="449">
        <v>6591176132</v>
      </c>
      <c r="T17" s="441">
        <f t="shared" si="0"/>
        <v>101988270398.5</v>
      </c>
      <c r="U17" s="442"/>
      <c r="V17" s="448"/>
      <c r="W17" s="451"/>
      <c r="X17" s="450"/>
      <c r="Y17" s="452">
        <v>136382958000</v>
      </c>
      <c r="Z17" s="452">
        <v>2749554000</v>
      </c>
      <c r="AA17" s="452"/>
      <c r="AB17" s="449">
        <v>70359010000</v>
      </c>
      <c r="AC17" s="449">
        <v>11538645000</v>
      </c>
      <c r="AD17" s="442">
        <f t="shared" si="1"/>
        <v>221030167000</v>
      </c>
      <c r="AE17" s="465">
        <f>+AD17+AD15+AD14+AD13+AD12</f>
        <v>223932451000</v>
      </c>
    </row>
    <row r="18" spans="1:31" ht="60" x14ac:dyDescent="0.2">
      <c r="A18" s="714"/>
      <c r="B18" s="716" t="s">
        <v>427</v>
      </c>
      <c r="C18" s="432"/>
      <c r="D18" s="433" t="s">
        <v>403</v>
      </c>
      <c r="E18" s="432"/>
      <c r="F18" s="713" t="s">
        <v>427</v>
      </c>
      <c r="G18" s="434">
        <v>2020730010007</v>
      </c>
      <c r="H18" s="435" t="s">
        <v>428</v>
      </c>
      <c r="I18" s="710" t="s">
        <v>429</v>
      </c>
      <c r="J18" s="454" t="s">
        <v>430</v>
      </c>
      <c r="K18" s="466"/>
      <c r="L18" s="467"/>
      <c r="M18" s="447"/>
      <c r="N18" s="449">
        <v>7200000</v>
      </c>
      <c r="O18" s="449"/>
      <c r="P18" s="449"/>
      <c r="Q18" s="447"/>
      <c r="R18" s="468">
        <v>43200000</v>
      </c>
      <c r="S18" s="447"/>
      <c r="T18" s="441">
        <f t="shared" si="0"/>
        <v>50400000</v>
      </c>
      <c r="U18" s="469"/>
      <c r="V18" s="470"/>
      <c r="W18" s="451"/>
      <c r="X18" s="450">
        <v>5400000</v>
      </c>
      <c r="Y18" s="450"/>
      <c r="Z18" s="450"/>
      <c r="AA18" s="442"/>
      <c r="AB18" s="471">
        <v>43200000</v>
      </c>
      <c r="AC18" s="451"/>
      <c r="AD18" s="442">
        <f t="shared" si="1"/>
        <v>48600000</v>
      </c>
      <c r="AE18" s="472">
        <f>+AE17-146619245741</f>
        <v>77313205259</v>
      </c>
    </row>
    <row r="19" spans="1:31" ht="75" x14ac:dyDescent="0.2">
      <c r="A19" s="714"/>
      <c r="B19" s="716"/>
      <c r="C19" s="432"/>
      <c r="D19" s="433" t="s">
        <v>403</v>
      </c>
      <c r="E19" s="432"/>
      <c r="F19" s="714"/>
      <c r="G19" s="434">
        <v>2020730010007</v>
      </c>
      <c r="H19" s="435" t="s">
        <v>428</v>
      </c>
      <c r="I19" s="712"/>
      <c r="J19" s="473" t="s">
        <v>431</v>
      </c>
      <c r="K19" s="474"/>
      <c r="L19" s="467"/>
      <c r="M19" s="447"/>
      <c r="N19" s="446"/>
      <c r="O19" s="446"/>
      <c r="P19" s="446"/>
      <c r="Q19" s="447"/>
      <c r="R19" s="475"/>
      <c r="S19" s="447"/>
      <c r="T19" s="441">
        <f t="shared" si="0"/>
        <v>0</v>
      </c>
      <c r="U19" s="469"/>
      <c r="V19" s="470"/>
      <c r="W19" s="451"/>
      <c r="X19" s="450"/>
      <c r="Y19" s="450"/>
      <c r="Z19" s="450"/>
      <c r="AA19" s="442"/>
      <c r="AB19" s="471"/>
      <c r="AC19" s="451"/>
      <c r="AD19" s="442">
        <f t="shared" si="1"/>
        <v>0</v>
      </c>
    </row>
    <row r="20" spans="1:31" ht="75" x14ac:dyDescent="0.2">
      <c r="A20" s="714"/>
      <c r="B20" s="716"/>
      <c r="C20" s="432"/>
      <c r="D20" s="433" t="s">
        <v>403</v>
      </c>
      <c r="E20" s="432"/>
      <c r="F20" s="714"/>
      <c r="G20" s="434">
        <v>2020730010007</v>
      </c>
      <c r="H20" s="435" t="s">
        <v>428</v>
      </c>
      <c r="I20" s="712"/>
      <c r="J20" s="473" t="s">
        <v>432</v>
      </c>
      <c r="K20" s="474"/>
      <c r="L20" s="467"/>
      <c r="M20" s="447"/>
      <c r="N20" s="446"/>
      <c r="O20" s="446"/>
      <c r="P20" s="446"/>
      <c r="Q20" s="447"/>
      <c r="R20" s="475"/>
      <c r="S20" s="447"/>
      <c r="T20" s="441">
        <f t="shared" si="0"/>
        <v>0</v>
      </c>
      <c r="U20" s="469"/>
      <c r="V20" s="470"/>
      <c r="W20" s="451"/>
      <c r="X20" s="450"/>
      <c r="Y20" s="450"/>
      <c r="Z20" s="450"/>
      <c r="AA20" s="442"/>
      <c r="AB20" s="471"/>
      <c r="AC20" s="451"/>
      <c r="AD20" s="442">
        <f t="shared" si="1"/>
        <v>0</v>
      </c>
    </row>
    <row r="21" spans="1:31" ht="90" x14ac:dyDescent="0.2">
      <c r="A21" s="714"/>
      <c r="B21" s="716"/>
      <c r="C21" s="432"/>
      <c r="D21" s="433" t="s">
        <v>403</v>
      </c>
      <c r="E21" s="432"/>
      <c r="F21" s="714"/>
      <c r="G21" s="434">
        <v>2020730010007</v>
      </c>
      <c r="H21" s="435" t="s">
        <v>428</v>
      </c>
      <c r="I21" s="710" t="s">
        <v>433</v>
      </c>
      <c r="J21" s="454" t="s">
        <v>434</v>
      </c>
      <c r="K21" s="466"/>
      <c r="L21" s="467"/>
      <c r="M21" s="447"/>
      <c r="N21" s="446"/>
      <c r="O21" s="446"/>
      <c r="P21" s="446"/>
      <c r="Q21" s="447"/>
      <c r="R21" s="444">
        <v>21600000</v>
      </c>
      <c r="S21" s="447"/>
      <c r="T21" s="441">
        <f t="shared" si="0"/>
        <v>21600000</v>
      </c>
      <c r="U21" s="469"/>
      <c r="V21" s="470"/>
      <c r="W21" s="451"/>
      <c r="X21" s="450"/>
      <c r="Y21" s="450"/>
      <c r="Z21" s="450"/>
      <c r="AA21" s="442"/>
      <c r="AB21" s="444">
        <v>21600000</v>
      </c>
      <c r="AC21" s="451"/>
      <c r="AD21" s="442">
        <f t="shared" si="1"/>
        <v>21600000</v>
      </c>
    </row>
    <row r="22" spans="1:31" ht="75" x14ac:dyDescent="0.2">
      <c r="A22" s="714"/>
      <c r="B22" s="716"/>
      <c r="C22" s="432"/>
      <c r="D22" s="433" t="s">
        <v>403</v>
      </c>
      <c r="E22" s="432"/>
      <c r="F22" s="714"/>
      <c r="G22" s="434">
        <v>2020730010007</v>
      </c>
      <c r="H22" s="435" t="s">
        <v>428</v>
      </c>
      <c r="I22" s="712"/>
      <c r="J22" s="454" t="s">
        <v>435</v>
      </c>
      <c r="K22" s="466"/>
      <c r="L22" s="467"/>
      <c r="M22" s="447"/>
      <c r="N22" s="449">
        <v>23200000</v>
      </c>
      <c r="O22" s="449"/>
      <c r="P22" s="449"/>
      <c r="Q22" s="447"/>
      <c r="R22" s="445"/>
      <c r="S22" s="447"/>
      <c r="T22" s="441">
        <f t="shared" si="0"/>
        <v>23200000</v>
      </c>
      <c r="U22" s="469"/>
      <c r="V22" s="470"/>
      <c r="W22" s="451"/>
      <c r="X22" s="476"/>
      <c r="Y22" s="450"/>
      <c r="Z22" s="450"/>
      <c r="AA22" s="442"/>
      <c r="AB22" s="444">
        <v>0</v>
      </c>
      <c r="AC22" s="451"/>
      <c r="AD22" s="442">
        <f t="shared" si="1"/>
        <v>0</v>
      </c>
    </row>
    <row r="23" spans="1:31" ht="30" x14ac:dyDescent="0.2">
      <c r="A23" s="714"/>
      <c r="B23" s="716"/>
      <c r="C23" s="432"/>
      <c r="D23" s="433" t="s">
        <v>403</v>
      </c>
      <c r="E23" s="432"/>
      <c r="F23" s="714"/>
      <c r="G23" s="434">
        <v>2020730010007</v>
      </c>
      <c r="H23" s="435" t="s">
        <v>428</v>
      </c>
      <c r="I23" s="712"/>
      <c r="J23" s="454" t="s">
        <v>436</v>
      </c>
      <c r="K23" s="466"/>
      <c r="L23" s="467"/>
      <c r="M23" s="447"/>
      <c r="N23" s="446"/>
      <c r="O23" s="446"/>
      <c r="P23" s="446"/>
      <c r="Q23" s="447"/>
      <c r="R23" s="475"/>
      <c r="S23" s="447"/>
      <c r="T23" s="441">
        <f t="shared" si="0"/>
        <v>0</v>
      </c>
      <c r="U23" s="469"/>
      <c r="V23" s="470"/>
      <c r="W23" s="451"/>
      <c r="X23" s="450">
        <v>22233333</v>
      </c>
      <c r="Y23" s="450"/>
      <c r="Z23" s="450"/>
      <c r="AA23" s="442"/>
      <c r="AB23" s="471"/>
      <c r="AC23" s="451"/>
      <c r="AD23" s="442">
        <f t="shared" si="1"/>
        <v>22233333</v>
      </c>
    </row>
    <row r="24" spans="1:31" ht="60" x14ac:dyDescent="0.2">
      <c r="A24" s="714"/>
      <c r="B24" s="716"/>
      <c r="C24" s="432"/>
      <c r="D24" s="433" t="s">
        <v>403</v>
      </c>
      <c r="E24" s="432"/>
      <c r="F24" s="714"/>
      <c r="G24" s="434">
        <v>2020730010007</v>
      </c>
      <c r="H24" s="435" t="s">
        <v>428</v>
      </c>
      <c r="I24" s="711"/>
      <c r="J24" s="454" t="s">
        <v>437</v>
      </c>
      <c r="K24" s="466"/>
      <c r="L24" s="467"/>
      <c r="M24" s="447"/>
      <c r="N24" s="446"/>
      <c r="O24" s="446"/>
      <c r="P24" s="446"/>
      <c r="Q24" s="447"/>
      <c r="R24" s="475">
        <v>14634900</v>
      </c>
      <c r="S24" s="447"/>
      <c r="T24" s="441">
        <f t="shared" si="0"/>
        <v>14634900</v>
      </c>
      <c r="U24" s="469"/>
      <c r="V24" s="470"/>
      <c r="W24" s="451"/>
      <c r="X24" s="450"/>
      <c r="Y24" s="450"/>
      <c r="Z24" s="450"/>
      <c r="AA24" s="442"/>
      <c r="AB24" s="471">
        <v>14634900</v>
      </c>
      <c r="AC24" s="451"/>
      <c r="AD24" s="442">
        <f t="shared" si="1"/>
        <v>14634900</v>
      </c>
    </row>
    <row r="25" spans="1:31" ht="75" x14ac:dyDescent="0.2">
      <c r="A25" s="714"/>
      <c r="B25" s="716"/>
      <c r="C25" s="432"/>
      <c r="D25" s="433" t="s">
        <v>403</v>
      </c>
      <c r="E25" s="432"/>
      <c r="F25" s="714"/>
      <c r="G25" s="434">
        <v>2020730010007</v>
      </c>
      <c r="H25" s="435" t="s">
        <v>428</v>
      </c>
      <c r="I25" s="710" t="s">
        <v>438</v>
      </c>
      <c r="J25" s="473" t="s">
        <v>439</v>
      </c>
      <c r="K25" s="474"/>
      <c r="L25" s="467"/>
      <c r="M25" s="447"/>
      <c r="N25" s="446"/>
      <c r="O25" s="446"/>
      <c r="P25" s="446"/>
      <c r="Q25" s="447"/>
      <c r="R25" s="444">
        <v>30600000</v>
      </c>
      <c r="S25" s="447"/>
      <c r="T25" s="441">
        <f t="shared" si="0"/>
        <v>30600000</v>
      </c>
      <c r="U25" s="469"/>
      <c r="V25" s="470"/>
      <c r="W25" s="451"/>
      <c r="X25" s="450"/>
      <c r="Y25" s="450"/>
      <c r="Z25" s="450"/>
      <c r="AA25" s="442"/>
      <c r="AB25" s="444">
        <v>27000000</v>
      </c>
      <c r="AC25" s="451"/>
      <c r="AD25" s="442">
        <f t="shared" si="1"/>
        <v>27000000</v>
      </c>
    </row>
    <row r="26" spans="1:31" ht="75" x14ac:dyDescent="0.2">
      <c r="A26" s="714"/>
      <c r="B26" s="716"/>
      <c r="C26" s="432"/>
      <c r="D26" s="433" t="s">
        <v>403</v>
      </c>
      <c r="E26" s="432"/>
      <c r="F26" s="714"/>
      <c r="G26" s="434">
        <v>2020730010007</v>
      </c>
      <c r="H26" s="435" t="s">
        <v>428</v>
      </c>
      <c r="I26" s="712"/>
      <c r="J26" s="473" t="s">
        <v>440</v>
      </c>
      <c r="K26" s="474"/>
      <c r="L26" s="467"/>
      <c r="M26" s="447"/>
      <c r="N26" s="446"/>
      <c r="O26" s="446"/>
      <c r="P26" s="446"/>
      <c r="Q26" s="447"/>
      <c r="R26" s="445"/>
      <c r="S26" s="447"/>
      <c r="T26" s="441">
        <f t="shared" si="0"/>
        <v>0</v>
      </c>
      <c r="U26" s="469"/>
      <c r="V26" s="470"/>
      <c r="W26" s="451"/>
      <c r="X26" s="450"/>
      <c r="Y26" s="450"/>
      <c r="Z26" s="450"/>
      <c r="AA26" s="442"/>
      <c r="AB26" s="448"/>
      <c r="AC26" s="451"/>
      <c r="AD26" s="442">
        <f t="shared" si="1"/>
        <v>0</v>
      </c>
    </row>
    <row r="27" spans="1:31" ht="45" x14ac:dyDescent="0.2">
      <c r="A27" s="714"/>
      <c r="B27" s="716"/>
      <c r="C27" s="432"/>
      <c r="D27" s="433" t="s">
        <v>403</v>
      </c>
      <c r="E27" s="432"/>
      <c r="F27" s="714"/>
      <c r="G27" s="434">
        <v>2020730010007</v>
      </c>
      <c r="H27" s="435" t="s">
        <v>428</v>
      </c>
      <c r="I27" s="712"/>
      <c r="J27" s="473" t="s">
        <v>441</v>
      </c>
      <c r="K27" s="474"/>
      <c r="L27" s="467"/>
      <c r="M27" s="447"/>
      <c r="N27" s="446"/>
      <c r="O27" s="446"/>
      <c r="P27" s="446"/>
      <c r="Q27" s="447"/>
      <c r="R27" s="444">
        <v>11600000</v>
      </c>
      <c r="S27" s="447"/>
      <c r="T27" s="441">
        <f t="shared" si="0"/>
        <v>11600000</v>
      </c>
      <c r="U27" s="469"/>
      <c r="V27" s="470"/>
      <c r="W27" s="451"/>
      <c r="X27" s="450"/>
      <c r="Y27" s="450"/>
      <c r="Z27" s="450"/>
      <c r="AA27" s="442"/>
      <c r="AB27" s="448">
        <v>7800000</v>
      </c>
      <c r="AC27" s="451"/>
      <c r="AD27" s="442">
        <f t="shared" si="1"/>
        <v>7800000</v>
      </c>
    </row>
    <row r="28" spans="1:31" ht="60" x14ac:dyDescent="0.2">
      <c r="A28" s="714"/>
      <c r="B28" s="716"/>
      <c r="C28" s="432"/>
      <c r="D28" s="433" t="s">
        <v>403</v>
      </c>
      <c r="E28" s="432"/>
      <c r="F28" s="714"/>
      <c r="G28" s="434">
        <v>2020730010007</v>
      </c>
      <c r="H28" s="435" t="s">
        <v>428</v>
      </c>
      <c r="I28" s="711"/>
      <c r="J28" s="473" t="s">
        <v>442</v>
      </c>
      <c r="K28" s="474"/>
      <c r="L28" s="467"/>
      <c r="M28" s="447"/>
      <c r="N28" s="446"/>
      <c r="O28" s="446"/>
      <c r="P28" s="446"/>
      <c r="Q28" s="439"/>
      <c r="R28" s="477">
        <v>14634900</v>
      </c>
      <c r="S28" s="447"/>
      <c r="T28" s="441">
        <f t="shared" si="0"/>
        <v>14634900</v>
      </c>
      <c r="U28" s="469"/>
      <c r="V28" s="470"/>
      <c r="W28" s="451"/>
      <c r="X28" s="450"/>
      <c r="Y28" s="478"/>
      <c r="Z28" s="478"/>
      <c r="AA28" s="461"/>
      <c r="AB28" s="471">
        <v>14634900</v>
      </c>
      <c r="AC28" s="451"/>
      <c r="AD28" s="442">
        <f t="shared" si="1"/>
        <v>14634900</v>
      </c>
    </row>
    <row r="29" spans="1:31" ht="45" x14ac:dyDescent="0.2">
      <c r="A29" s="714"/>
      <c r="B29" s="716"/>
      <c r="C29" s="432"/>
      <c r="D29" s="433" t="s">
        <v>403</v>
      </c>
      <c r="E29" s="432"/>
      <c r="F29" s="714"/>
      <c r="G29" s="434">
        <v>2020730010007</v>
      </c>
      <c r="H29" s="435" t="s">
        <v>428</v>
      </c>
      <c r="I29" s="710" t="s">
        <v>443</v>
      </c>
      <c r="J29" s="454" t="s">
        <v>444</v>
      </c>
      <c r="K29" s="466"/>
      <c r="L29" s="467"/>
      <c r="M29" s="447"/>
      <c r="N29" s="446"/>
      <c r="O29" s="446"/>
      <c r="P29" s="446"/>
      <c r="Q29" s="447"/>
      <c r="R29" s="445"/>
      <c r="S29" s="447"/>
      <c r="T29" s="441">
        <f t="shared" si="0"/>
        <v>0</v>
      </c>
      <c r="U29" s="469"/>
      <c r="V29" s="470"/>
      <c r="W29" s="451"/>
      <c r="X29" s="450"/>
      <c r="Y29" s="450"/>
      <c r="Z29" s="450"/>
      <c r="AA29" s="442"/>
      <c r="AB29" s="448"/>
      <c r="AC29" s="451"/>
      <c r="AD29" s="442">
        <f t="shared" si="1"/>
        <v>0</v>
      </c>
    </row>
    <row r="30" spans="1:31" ht="30" x14ac:dyDescent="0.2">
      <c r="A30" s="714"/>
      <c r="B30" s="716"/>
      <c r="C30" s="432"/>
      <c r="D30" s="433" t="s">
        <v>403</v>
      </c>
      <c r="E30" s="432"/>
      <c r="F30" s="714"/>
      <c r="G30" s="434">
        <v>2020730010007</v>
      </c>
      <c r="H30" s="435" t="s">
        <v>428</v>
      </c>
      <c r="I30" s="711"/>
      <c r="J30" s="454" t="s">
        <v>445</v>
      </c>
      <c r="K30" s="466"/>
      <c r="L30" s="467"/>
      <c r="M30" s="447"/>
      <c r="N30" s="446"/>
      <c r="O30" s="446"/>
      <c r="P30" s="446"/>
      <c r="Q30" s="447"/>
      <c r="R30" s="445"/>
      <c r="S30" s="447"/>
      <c r="T30" s="441">
        <f t="shared" si="0"/>
        <v>0</v>
      </c>
      <c r="U30" s="469"/>
      <c r="V30" s="470"/>
      <c r="W30" s="451"/>
      <c r="X30" s="450"/>
      <c r="Y30" s="450"/>
      <c r="Z30" s="450"/>
      <c r="AA30" s="442"/>
      <c r="AB30" s="448"/>
      <c r="AC30" s="451"/>
      <c r="AD30" s="442">
        <f t="shared" si="1"/>
        <v>0</v>
      </c>
    </row>
    <row r="31" spans="1:31" ht="75" x14ac:dyDescent="0.2">
      <c r="A31" s="714"/>
      <c r="B31" s="716"/>
      <c r="C31" s="432"/>
      <c r="D31" s="433" t="s">
        <v>403</v>
      </c>
      <c r="E31" s="432"/>
      <c r="F31" s="714"/>
      <c r="G31" s="434">
        <v>2020730010007</v>
      </c>
      <c r="H31" s="435" t="s">
        <v>428</v>
      </c>
      <c r="I31" s="710" t="s">
        <v>446</v>
      </c>
      <c r="J31" s="454" t="s">
        <v>447</v>
      </c>
      <c r="K31" s="466"/>
      <c r="L31" s="467"/>
      <c r="M31" s="447"/>
      <c r="N31" s="446"/>
      <c r="O31" s="446"/>
      <c r="P31" s="446"/>
      <c r="Q31" s="447"/>
      <c r="R31" s="444">
        <v>0</v>
      </c>
      <c r="S31" s="447"/>
      <c r="T31" s="441">
        <f t="shared" si="0"/>
        <v>0</v>
      </c>
      <c r="U31" s="469"/>
      <c r="V31" s="470"/>
      <c r="W31" s="451"/>
      <c r="X31" s="450"/>
      <c r="Y31" s="450"/>
      <c r="Z31" s="450"/>
      <c r="AA31" s="442"/>
      <c r="AB31" s="444">
        <v>0</v>
      </c>
      <c r="AC31" s="451"/>
      <c r="AD31" s="442">
        <f t="shared" si="1"/>
        <v>0</v>
      </c>
    </row>
    <row r="32" spans="1:31" ht="75" x14ac:dyDescent="0.2">
      <c r="A32" s="714"/>
      <c r="B32" s="716"/>
      <c r="C32" s="432"/>
      <c r="D32" s="433" t="s">
        <v>403</v>
      </c>
      <c r="E32" s="432"/>
      <c r="F32" s="714"/>
      <c r="G32" s="434">
        <v>2020730010007</v>
      </c>
      <c r="H32" s="435" t="s">
        <v>428</v>
      </c>
      <c r="I32" s="712"/>
      <c r="J32" s="454" t="s">
        <v>448</v>
      </c>
      <c r="K32" s="466"/>
      <c r="L32" s="467"/>
      <c r="M32" s="447"/>
      <c r="N32" s="446"/>
      <c r="O32" s="446"/>
      <c r="P32" s="446"/>
      <c r="Q32" s="447"/>
      <c r="R32" s="445"/>
      <c r="S32" s="447"/>
      <c r="T32" s="441">
        <f t="shared" si="0"/>
        <v>0</v>
      </c>
      <c r="U32" s="469"/>
      <c r="V32" s="470"/>
      <c r="W32" s="451"/>
      <c r="X32" s="450"/>
      <c r="Y32" s="450"/>
      <c r="Z32" s="450"/>
      <c r="AA32" s="442"/>
      <c r="AB32" s="448"/>
      <c r="AC32" s="451"/>
      <c r="AD32" s="442">
        <f t="shared" si="1"/>
        <v>0</v>
      </c>
    </row>
    <row r="33" spans="1:32" ht="45" x14ac:dyDescent="0.2">
      <c r="A33" s="714"/>
      <c r="B33" s="716"/>
      <c r="C33" s="432"/>
      <c r="D33" s="433" t="s">
        <v>403</v>
      </c>
      <c r="E33" s="432"/>
      <c r="F33" s="714"/>
      <c r="G33" s="434">
        <v>2020730010007</v>
      </c>
      <c r="H33" s="435" t="s">
        <v>428</v>
      </c>
      <c r="I33" s="712"/>
      <c r="J33" s="454" t="s">
        <v>449</v>
      </c>
      <c r="K33" s="466"/>
      <c r="L33" s="467"/>
      <c r="M33" s="447"/>
      <c r="N33" s="446"/>
      <c r="O33" s="446"/>
      <c r="P33" s="446"/>
      <c r="Q33" s="447"/>
      <c r="R33" s="445"/>
      <c r="S33" s="447"/>
      <c r="T33" s="441">
        <f t="shared" si="0"/>
        <v>0</v>
      </c>
      <c r="U33" s="469"/>
      <c r="V33" s="470"/>
      <c r="W33" s="451"/>
      <c r="X33" s="450"/>
      <c r="Y33" s="450"/>
      <c r="Z33" s="450"/>
      <c r="AA33" s="442"/>
      <c r="AB33" s="448"/>
      <c r="AC33" s="451"/>
      <c r="AD33" s="442">
        <f t="shared" si="1"/>
        <v>0</v>
      </c>
    </row>
    <row r="34" spans="1:32" ht="60" x14ac:dyDescent="0.2">
      <c r="A34" s="714"/>
      <c r="B34" s="716"/>
      <c r="C34" s="432"/>
      <c r="D34" s="433" t="s">
        <v>403</v>
      </c>
      <c r="E34" s="432"/>
      <c r="F34" s="714"/>
      <c r="G34" s="434">
        <v>2020730010007</v>
      </c>
      <c r="H34" s="435" t="s">
        <v>428</v>
      </c>
      <c r="I34" s="711"/>
      <c r="J34" s="454" t="s">
        <v>450</v>
      </c>
      <c r="K34" s="466"/>
      <c r="L34" s="467"/>
      <c r="M34" s="447"/>
      <c r="N34" s="446"/>
      <c r="O34" s="446"/>
      <c r="P34" s="446"/>
      <c r="Q34" s="447"/>
      <c r="R34" s="444">
        <v>14634900</v>
      </c>
      <c r="S34" s="447"/>
      <c r="T34" s="441">
        <f t="shared" si="0"/>
        <v>14634900</v>
      </c>
      <c r="U34" s="469"/>
      <c r="V34" s="470"/>
      <c r="W34" s="451"/>
      <c r="X34" s="450"/>
      <c r="Y34" s="450"/>
      <c r="Z34" s="450"/>
      <c r="AA34" s="442"/>
      <c r="AB34" s="444">
        <v>14634900</v>
      </c>
      <c r="AC34" s="451"/>
      <c r="AD34" s="442">
        <f t="shared" si="1"/>
        <v>14634900</v>
      </c>
    </row>
    <row r="35" spans="1:32" ht="120" x14ac:dyDescent="0.2">
      <c r="A35" s="714"/>
      <c r="B35" s="716"/>
      <c r="C35" s="432"/>
      <c r="D35" s="433" t="s">
        <v>403</v>
      </c>
      <c r="E35" s="432"/>
      <c r="F35" s="714"/>
      <c r="G35" s="434">
        <v>2020730010007</v>
      </c>
      <c r="H35" s="435" t="s">
        <v>428</v>
      </c>
      <c r="I35" s="710" t="s">
        <v>451</v>
      </c>
      <c r="J35" s="454" t="s">
        <v>452</v>
      </c>
      <c r="K35" s="466"/>
      <c r="L35" s="467"/>
      <c r="M35" s="447"/>
      <c r="N35" s="446"/>
      <c r="O35" s="446"/>
      <c r="P35" s="446"/>
      <c r="Q35" s="447"/>
      <c r="R35" s="475">
        <v>32400000</v>
      </c>
      <c r="S35" s="447"/>
      <c r="T35" s="441">
        <f t="shared" si="0"/>
        <v>32400000</v>
      </c>
      <c r="U35" s="469"/>
      <c r="V35" s="470"/>
      <c r="W35" s="451"/>
      <c r="X35" s="450"/>
      <c r="Y35" s="450"/>
      <c r="Z35" s="450"/>
      <c r="AA35" s="442"/>
      <c r="AB35" s="471">
        <v>21600000</v>
      </c>
      <c r="AC35" s="451"/>
      <c r="AD35" s="442">
        <f t="shared" si="1"/>
        <v>21600000</v>
      </c>
    </row>
    <row r="36" spans="1:32" ht="105" x14ac:dyDescent="0.2">
      <c r="A36" s="714"/>
      <c r="B36" s="716"/>
      <c r="C36" s="432"/>
      <c r="D36" s="433" t="s">
        <v>403</v>
      </c>
      <c r="E36" s="432"/>
      <c r="F36" s="714"/>
      <c r="G36" s="434">
        <v>2020730010007</v>
      </c>
      <c r="H36" s="435" t="s">
        <v>428</v>
      </c>
      <c r="I36" s="712"/>
      <c r="J36" s="454" t="s">
        <v>453</v>
      </c>
      <c r="K36" s="466"/>
      <c r="L36" s="467"/>
      <c r="M36" s="447"/>
      <c r="N36" s="446"/>
      <c r="O36" s="446"/>
      <c r="P36" s="446"/>
      <c r="Q36" s="447"/>
      <c r="R36" s="475"/>
      <c r="S36" s="447"/>
      <c r="T36" s="441">
        <f t="shared" si="0"/>
        <v>0</v>
      </c>
      <c r="U36" s="469"/>
      <c r="V36" s="470"/>
      <c r="W36" s="451"/>
      <c r="X36" s="450"/>
      <c r="Y36" s="450"/>
      <c r="Z36" s="450"/>
      <c r="AA36" s="442"/>
      <c r="AB36" s="471"/>
      <c r="AC36" s="451"/>
      <c r="AD36" s="442">
        <f t="shared" si="1"/>
        <v>0</v>
      </c>
    </row>
    <row r="37" spans="1:32" ht="105" x14ac:dyDescent="0.2">
      <c r="A37" s="714"/>
      <c r="B37" s="716"/>
      <c r="C37" s="432"/>
      <c r="D37" s="433" t="s">
        <v>403</v>
      </c>
      <c r="E37" s="432"/>
      <c r="F37" s="714"/>
      <c r="G37" s="434">
        <v>2020730010007</v>
      </c>
      <c r="H37" s="435" t="s">
        <v>428</v>
      </c>
      <c r="I37" s="712"/>
      <c r="J37" s="454" t="s">
        <v>454</v>
      </c>
      <c r="K37" s="466"/>
      <c r="L37" s="467"/>
      <c r="M37" s="447"/>
      <c r="N37" s="446"/>
      <c r="O37" s="446"/>
      <c r="P37" s="446"/>
      <c r="Q37" s="447"/>
      <c r="R37" s="444">
        <v>8000000</v>
      </c>
      <c r="S37" s="447"/>
      <c r="T37" s="441">
        <f t="shared" si="0"/>
        <v>8000000</v>
      </c>
      <c r="U37" s="469"/>
      <c r="V37" s="470"/>
      <c r="W37" s="451"/>
      <c r="X37" s="450"/>
      <c r="Y37" s="450"/>
      <c r="Z37" s="450"/>
      <c r="AA37" s="442"/>
      <c r="AB37" s="448"/>
      <c r="AC37" s="451"/>
      <c r="AD37" s="442">
        <f t="shared" si="1"/>
        <v>0</v>
      </c>
    </row>
    <row r="38" spans="1:32" ht="90" x14ac:dyDescent="0.2">
      <c r="A38" s="714"/>
      <c r="B38" s="716"/>
      <c r="C38" s="432"/>
      <c r="D38" s="433" t="s">
        <v>403</v>
      </c>
      <c r="E38" s="432"/>
      <c r="F38" s="714"/>
      <c r="G38" s="434">
        <v>2020730010007</v>
      </c>
      <c r="H38" s="435" t="s">
        <v>428</v>
      </c>
      <c r="I38" s="712"/>
      <c r="J38" s="454" t="s">
        <v>455</v>
      </c>
      <c r="K38" s="466"/>
      <c r="L38" s="467"/>
      <c r="M38" s="447"/>
      <c r="N38" s="449">
        <v>3340000</v>
      </c>
      <c r="O38" s="449"/>
      <c r="P38" s="449"/>
      <c r="Q38" s="447"/>
      <c r="R38" s="444">
        <v>61050000</v>
      </c>
      <c r="S38" s="447"/>
      <c r="T38" s="441">
        <f t="shared" si="0"/>
        <v>64390000</v>
      </c>
      <c r="U38" s="469"/>
      <c r="V38" s="470"/>
      <c r="W38" s="451"/>
      <c r="X38" s="450">
        <v>2783333</v>
      </c>
      <c r="Y38" s="450"/>
      <c r="Z38" s="450"/>
      <c r="AA38" s="442"/>
      <c r="AB38" s="444">
        <v>44145000</v>
      </c>
      <c r="AC38" s="451"/>
      <c r="AD38" s="442">
        <f t="shared" si="1"/>
        <v>46928333</v>
      </c>
    </row>
    <row r="39" spans="1:32" ht="105" x14ac:dyDescent="0.2">
      <c r="A39" s="714"/>
      <c r="B39" s="716"/>
      <c r="C39" s="432"/>
      <c r="D39" s="433" t="s">
        <v>403</v>
      </c>
      <c r="E39" s="432"/>
      <c r="F39" s="714"/>
      <c r="G39" s="434">
        <v>2020730010007</v>
      </c>
      <c r="H39" s="435" t="s">
        <v>428</v>
      </c>
      <c r="I39" s="712"/>
      <c r="J39" s="454" t="s">
        <v>456</v>
      </c>
      <c r="K39" s="466"/>
      <c r="L39" s="467"/>
      <c r="M39" s="447"/>
      <c r="N39" s="446"/>
      <c r="O39" s="446"/>
      <c r="P39" s="446"/>
      <c r="Q39" s="447"/>
      <c r="R39" s="444"/>
      <c r="S39" s="447"/>
      <c r="T39" s="441">
        <f t="shared" si="0"/>
        <v>0</v>
      </c>
      <c r="U39" s="469"/>
      <c r="V39" s="470"/>
      <c r="W39" s="451"/>
      <c r="X39" s="450"/>
      <c r="Y39" s="450"/>
      <c r="Z39" s="450"/>
      <c r="AA39" s="442"/>
      <c r="AB39" s="444"/>
      <c r="AC39" s="451"/>
      <c r="AD39" s="442">
        <f t="shared" si="1"/>
        <v>0</v>
      </c>
    </row>
    <row r="40" spans="1:32" ht="75" x14ac:dyDescent="0.2">
      <c r="A40" s="714"/>
      <c r="B40" s="716"/>
      <c r="C40" s="432"/>
      <c r="D40" s="433" t="s">
        <v>403</v>
      </c>
      <c r="E40" s="432"/>
      <c r="F40" s="714"/>
      <c r="G40" s="434">
        <v>2020730010007</v>
      </c>
      <c r="H40" s="435" t="s">
        <v>428</v>
      </c>
      <c r="I40" s="712"/>
      <c r="J40" s="454" t="s">
        <v>457</v>
      </c>
      <c r="K40" s="466"/>
      <c r="L40" s="467"/>
      <c r="M40" s="447"/>
      <c r="N40" s="446"/>
      <c r="O40" s="446"/>
      <c r="P40" s="446"/>
      <c r="Q40" s="447"/>
      <c r="R40" s="444"/>
      <c r="S40" s="447"/>
      <c r="T40" s="441">
        <f t="shared" si="0"/>
        <v>0</v>
      </c>
      <c r="U40" s="469"/>
      <c r="V40" s="470"/>
      <c r="W40" s="451"/>
      <c r="X40" s="450"/>
      <c r="Y40" s="450"/>
      <c r="Z40" s="450"/>
      <c r="AA40" s="442"/>
      <c r="AB40" s="444"/>
      <c r="AC40" s="451"/>
      <c r="AD40" s="442">
        <f t="shared" si="1"/>
        <v>0</v>
      </c>
    </row>
    <row r="41" spans="1:32" ht="120" x14ac:dyDescent="0.2">
      <c r="A41" s="714"/>
      <c r="B41" s="716"/>
      <c r="C41" s="432"/>
      <c r="D41" s="433" t="s">
        <v>403</v>
      </c>
      <c r="E41" s="432"/>
      <c r="F41" s="714"/>
      <c r="G41" s="434">
        <v>2020730010007</v>
      </c>
      <c r="H41" s="435" t="s">
        <v>428</v>
      </c>
      <c r="I41" s="712"/>
      <c r="J41" s="454" t="s">
        <v>458</v>
      </c>
      <c r="K41" s="466"/>
      <c r="L41" s="467"/>
      <c r="M41" s="447"/>
      <c r="N41" s="446"/>
      <c r="O41" s="446"/>
      <c r="P41" s="446"/>
      <c r="Q41" s="447"/>
      <c r="R41" s="475">
        <v>8066892</v>
      </c>
      <c r="S41" s="447"/>
      <c r="T41" s="441">
        <f t="shared" si="0"/>
        <v>8066892</v>
      </c>
      <c r="U41" s="469"/>
      <c r="V41" s="470"/>
      <c r="W41" s="451"/>
      <c r="X41" s="450"/>
      <c r="Y41" s="450"/>
      <c r="Z41" s="450"/>
      <c r="AA41" s="442"/>
      <c r="AB41" s="471">
        <v>8066892</v>
      </c>
      <c r="AC41" s="451"/>
      <c r="AD41" s="442">
        <f t="shared" si="1"/>
        <v>8066892</v>
      </c>
    </row>
    <row r="42" spans="1:32" ht="75" x14ac:dyDescent="0.2">
      <c r="A42" s="714"/>
      <c r="B42" s="716"/>
      <c r="C42" s="432"/>
      <c r="D42" s="433" t="s">
        <v>403</v>
      </c>
      <c r="E42" s="432"/>
      <c r="F42" s="714"/>
      <c r="G42" s="434">
        <v>2020730010007</v>
      </c>
      <c r="H42" s="435" t="s">
        <v>428</v>
      </c>
      <c r="I42" s="712"/>
      <c r="J42" s="454" t="s">
        <v>459</v>
      </c>
      <c r="K42" s="466"/>
      <c r="L42" s="467"/>
      <c r="M42" s="447"/>
      <c r="N42" s="446"/>
      <c r="O42" s="446"/>
      <c r="P42" s="446"/>
      <c r="Q42" s="447"/>
      <c r="R42" s="475">
        <v>50616509</v>
      </c>
      <c r="S42" s="447"/>
      <c r="T42" s="441">
        <f t="shared" si="0"/>
        <v>50616509</v>
      </c>
      <c r="U42" s="469"/>
      <c r="V42" s="470"/>
      <c r="W42" s="451"/>
      <c r="X42" s="450"/>
      <c r="Y42" s="450"/>
      <c r="Z42" s="450"/>
      <c r="AA42" s="442"/>
      <c r="AB42" s="471">
        <v>50616509</v>
      </c>
      <c r="AC42" s="451"/>
      <c r="AD42" s="442">
        <f t="shared" si="1"/>
        <v>50616509</v>
      </c>
    </row>
    <row r="43" spans="1:32" ht="120" x14ac:dyDescent="0.2">
      <c r="A43" s="714"/>
      <c r="B43" s="716"/>
      <c r="C43" s="432"/>
      <c r="D43" s="433" t="s">
        <v>403</v>
      </c>
      <c r="E43" s="432"/>
      <c r="F43" s="714"/>
      <c r="G43" s="434">
        <v>2020730010007</v>
      </c>
      <c r="H43" s="435" t="s">
        <v>428</v>
      </c>
      <c r="I43" s="711"/>
      <c r="J43" s="454" t="s">
        <v>460</v>
      </c>
      <c r="K43" s="466"/>
      <c r="L43" s="467"/>
      <c r="M43" s="447"/>
      <c r="N43" s="446"/>
      <c r="O43" s="446"/>
      <c r="P43" s="446"/>
      <c r="Q43" s="447"/>
      <c r="R43" s="475">
        <v>60921599</v>
      </c>
      <c r="S43" s="447"/>
      <c r="T43" s="441">
        <f t="shared" si="0"/>
        <v>60921599</v>
      </c>
      <c r="U43" s="469"/>
      <c r="V43" s="470"/>
      <c r="W43" s="451"/>
      <c r="X43" s="450"/>
      <c r="Y43" s="450"/>
      <c r="Z43" s="450"/>
      <c r="AA43" s="442"/>
      <c r="AB43" s="471">
        <v>60912051</v>
      </c>
      <c r="AC43" s="451"/>
      <c r="AD43" s="442">
        <f t="shared" si="1"/>
        <v>60912051</v>
      </c>
    </row>
    <row r="44" spans="1:32" ht="105" x14ac:dyDescent="0.2">
      <c r="A44" s="714"/>
      <c r="B44" s="716"/>
      <c r="C44" s="432"/>
      <c r="D44" s="433" t="s">
        <v>403</v>
      </c>
      <c r="E44" s="432"/>
      <c r="F44" s="714"/>
      <c r="G44" s="434">
        <v>2020730010007</v>
      </c>
      <c r="H44" s="435" t="s">
        <v>428</v>
      </c>
      <c r="I44" s="710" t="s">
        <v>461</v>
      </c>
      <c r="J44" s="454" t="s">
        <v>462</v>
      </c>
      <c r="K44" s="466"/>
      <c r="L44" s="467"/>
      <c r="M44" s="447"/>
      <c r="N44" s="449">
        <v>47455000</v>
      </c>
      <c r="O44" s="449"/>
      <c r="P44" s="449"/>
      <c r="Q44" s="447"/>
      <c r="R44" s="444">
        <v>261667504</v>
      </c>
      <c r="S44" s="447"/>
      <c r="T44" s="441">
        <f t="shared" si="0"/>
        <v>309122504</v>
      </c>
      <c r="U44" s="469"/>
      <c r="V44" s="470"/>
      <c r="W44" s="451"/>
      <c r="X44" s="479">
        <v>38986653</v>
      </c>
      <c r="Y44" s="450"/>
      <c r="Z44" s="450"/>
      <c r="AA44" s="442"/>
      <c r="AB44" s="444">
        <v>235693333</v>
      </c>
      <c r="AC44" s="451"/>
      <c r="AD44" s="442">
        <f t="shared" si="1"/>
        <v>274679986</v>
      </c>
      <c r="AE44" s="480">
        <v>60936100</v>
      </c>
      <c r="AF44" s="481" t="s">
        <v>463</v>
      </c>
    </row>
    <row r="45" spans="1:32" ht="60" x14ac:dyDescent="0.2">
      <c r="A45" s="714"/>
      <c r="B45" s="716"/>
      <c r="C45" s="432"/>
      <c r="D45" s="433" t="s">
        <v>403</v>
      </c>
      <c r="E45" s="432"/>
      <c r="F45" s="714"/>
      <c r="G45" s="434">
        <v>2020730010007</v>
      </c>
      <c r="H45" s="435" t="s">
        <v>428</v>
      </c>
      <c r="I45" s="712"/>
      <c r="J45" s="454" t="s">
        <v>464</v>
      </c>
      <c r="K45" s="466"/>
      <c r="L45" s="467"/>
      <c r="M45" s="447"/>
      <c r="N45" s="446"/>
      <c r="O45" s="446"/>
      <c r="P45" s="446"/>
      <c r="Q45" s="447"/>
      <c r="R45" s="444">
        <v>14400000</v>
      </c>
      <c r="S45" s="447"/>
      <c r="T45" s="441">
        <f t="shared" si="0"/>
        <v>14400000</v>
      </c>
      <c r="U45" s="469"/>
      <c r="V45" s="470"/>
      <c r="W45" s="451"/>
      <c r="X45" s="450"/>
      <c r="Y45" s="450"/>
      <c r="Z45" s="450"/>
      <c r="AA45" s="442"/>
      <c r="AB45" s="448">
        <v>9600000</v>
      </c>
      <c r="AC45" s="451"/>
      <c r="AD45" s="442">
        <f t="shared" si="1"/>
        <v>9600000</v>
      </c>
      <c r="AE45" s="482">
        <v>14400000</v>
      </c>
      <c r="AF45" s="481"/>
    </row>
    <row r="46" spans="1:32" ht="120" x14ac:dyDescent="0.2">
      <c r="A46" s="714"/>
      <c r="B46" s="716"/>
      <c r="C46" s="432"/>
      <c r="D46" s="433" t="s">
        <v>403</v>
      </c>
      <c r="E46" s="432"/>
      <c r="F46" s="714"/>
      <c r="G46" s="434">
        <v>2020730010007</v>
      </c>
      <c r="H46" s="435" t="s">
        <v>428</v>
      </c>
      <c r="I46" s="711"/>
      <c r="J46" s="454" t="s">
        <v>465</v>
      </c>
      <c r="K46" s="483"/>
      <c r="L46" s="460"/>
      <c r="M46" s="447"/>
      <c r="N46" s="446"/>
      <c r="O46" s="446"/>
      <c r="P46" s="446"/>
      <c r="Q46" s="447"/>
      <c r="R46" s="475">
        <v>4140000</v>
      </c>
      <c r="S46" s="447"/>
      <c r="T46" s="441">
        <f t="shared" si="0"/>
        <v>4140000</v>
      </c>
      <c r="U46" s="484"/>
      <c r="V46" s="461"/>
      <c r="W46" s="451"/>
      <c r="X46" s="450"/>
      <c r="Y46" s="450"/>
      <c r="Z46" s="450"/>
      <c r="AA46" s="442"/>
      <c r="AB46" s="471">
        <v>4140000</v>
      </c>
      <c r="AC46" s="451"/>
      <c r="AD46" s="442">
        <f t="shared" si="1"/>
        <v>4140000</v>
      </c>
    </row>
    <row r="47" spans="1:32" ht="120" x14ac:dyDescent="0.2">
      <c r="A47" s="714"/>
      <c r="B47" s="716"/>
      <c r="C47" s="432"/>
      <c r="D47" s="433" t="s">
        <v>403</v>
      </c>
      <c r="E47" s="432"/>
      <c r="F47" s="714"/>
      <c r="G47" s="434">
        <v>2020730010007</v>
      </c>
      <c r="H47" s="435" t="s">
        <v>428</v>
      </c>
      <c r="I47" s="710" t="s">
        <v>466</v>
      </c>
      <c r="J47" s="454" t="s">
        <v>467</v>
      </c>
      <c r="K47" s="466"/>
      <c r="L47" s="467"/>
      <c r="M47" s="447"/>
      <c r="N47" s="446"/>
      <c r="O47" s="446"/>
      <c r="P47" s="446"/>
      <c r="Q47" s="447"/>
      <c r="R47" s="444">
        <v>205347496</v>
      </c>
      <c r="S47" s="447"/>
      <c r="T47" s="441">
        <f t="shared" si="0"/>
        <v>205347496</v>
      </c>
      <c r="U47" s="469"/>
      <c r="V47" s="470"/>
      <c r="W47" s="451"/>
      <c r="X47" s="450"/>
      <c r="Y47" s="450"/>
      <c r="Z47" s="450"/>
      <c r="AA47" s="442"/>
      <c r="AB47" s="444">
        <v>63102986</v>
      </c>
      <c r="AC47" s="451"/>
      <c r="AD47" s="442">
        <f t="shared" si="1"/>
        <v>63102986</v>
      </c>
      <c r="AE47" s="485">
        <v>126067496</v>
      </c>
      <c r="AF47" s="486" t="s">
        <v>463</v>
      </c>
    </row>
    <row r="48" spans="1:32" ht="105" x14ac:dyDescent="0.2">
      <c r="A48" s="714"/>
      <c r="B48" s="716"/>
      <c r="C48" s="432"/>
      <c r="D48" s="433" t="s">
        <v>403</v>
      </c>
      <c r="E48" s="432"/>
      <c r="F48" s="714"/>
      <c r="G48" s="434">
        <v>2020730010007</v>
      </c>
      <c r="H48" s="435" t="s">
        <v>428</v>
      </c>
      <c r="I48" s="712"/>
      <c r="J48" s="454" t="s">
        <v>468</v>
      </c>
      <c r="K48" s="466"/>
      <c r="L48" s="467"/>
      <c r="M48" s="447"/>
      <c r="N48" s="446"/>
      <c r="O48" s="446"/>
      <c r="P48" s="446"/>
      <c r="Q48" s="447"/>
      <c r="R48" s="445"/>
      <c r="S48" s="447"/>
      <c r="T48" s="441">
        <f t="shared" si="0"/>
        <v>0</v>
      </c>
      <c r="U48" s="469"/>
      <c r="V48" s="470"/>
      <c r="W48" s="451"/>
      <c r="X48" s="450"/>
      <c r="Y48" s="450"/>
      <c r="Z48" s="450"/>
      <c r="AA48" s="442"/>
      <c r="AB48" s="448"/>
      <c r="AC48" s="451"/>
      <c r="AD48" s="442">
        <f t="shared" si="1"/>
        <v>0</v>
      </c>
    </row>
    <row r="49" spans="1:32" ht="60" x14ac:dyDescent="0.2">
      <c r="A49" s="714"/>
      <c r="B49" s="716"/>
      <c r="C49" s="432"/>
      <c r="D49" s="433" t="s">
        <v>403</v>
      </c>
      <c r="E49" s="432"/>
      <c r="F49" s="714"/>
      <c r="G49" s="434">
        <v>2020730010007</v>
      </c>
      <c r="H49" s="435" t="s">
        <v>428</v>
      </c>
      <c r="I49" s="712"/>
      <c r="J49" s="454" t="s">
        <v>469</v>
      </c>
      <c r="K49" s="466"/>
      <c r="L49" s="467"/>
      <c r="M49" s="447"/>
      <c r="N49" s="446"/>
      <c r="O49" s="446"/>
      <c r="P49" s="446"/>
      <c r="Q49" s="447"/>
      <c r="R49" s="475"/>
      <c r="S49" s="447"/>
      <c r="T49" s="441">
        <f t="shared" si="0"/>
        <v>0</v>
      </c>
      <c r="U49" s="469"/>
      <c r="V49" s="470"/>
      <c r="W49" s="451"/>
      <c r="X49" s="450"/>
      <c r="Y49" s="450"/>
      <c r="Z49" s="450"/>
      <c r="AA49" s="442"/>
      <c r="AB49" s="471"/>
      <c r="AC49" s="451"/>
      <c r="AD49" s="442">
        <f t="shared" si="1"/>
        <v>0</v>
      </c>
    </row>
    <row r="50" spans="1:32" ht="75" x14ac:dyDescent="0.2">
      <c r="A50" s="714"/>
      <c r="B50" s="716"/>
      <c r="C50" s="432"/>
      <c r="D50" s="433" t="s">
        <v>403</v>
      </c>
      <c r="E50" s="432"/>
      <c r="F50" s="714"/>
      <c r="G50" s="434">
        <v>2020730010007</v>
      </c>
      <c r="H50" s="435" t="s">
        <v>428</v>
      </c>
      <c r="I50" s="712"/>
      <c r="J50" s="454" t="s">
        <v>470</v>
      </c>
      <c r="K50" s="466"/>
      <c r="L50" s="467"/>
      <c r="M50" s="447"/>
      <c r="N50" s="446"/>
      <c r="O50" s="446"/>
      <c r="P50" s="446"/>
      <c r="Q50" s="447"/>
      <c r="R50" s="444">
        <v>5640000</v>
      </c>
      <c r="S50" s="447"/>
      <c r="T50" s="441">
        <f t="shared" si="0"/>
        <v>5640000</v>
      </c>
      <c r="U50" s="469"/>
      <c r="V50" s="470"/>
      <c r="W50" s="451"/>
      <c r="X50" s="450"/>
      <c r="Y50" s="450"/>
      <c r="Z50" s="450"/>
      <c r="AA50" s="442"/>
      <c r="AB50" s="444">
        <v>4230000</v>
      </c>
      <c r="AC50" s="451"/>
      <c r="AD50" s="442">
        <f t="shared" si="1"/>
        <v>4230000</v>
      </c>
    </row>
    <row r="51" spans="1:32" ht="90" x14ac:dyDescent="0.2">
      <c r="A51" s="714"/>
      <c r="B51" s="716"/>
      <c r="C51" s="432"/>
      <c r="D51" s="433" t="s">
        <v>403</v>
      </c>
      <c r="E51" s="432"/>
      <c r="F51" s="714"/>
      <c r="G51" s="434">
        <v>2020730010007</v>
      </c>
      <c r="H51" s="435" t="s">
        <v>428</v>
      </c>
      <c r="I51" s="712"/>
      <c r="J51" s="454" t="s">
        <v>471</v>
      </c>
      <c r="K51" s="466"/>
      <c r="L51" s="467"/>
      <c r="M51" s="447"/>
      <c r="N51" s="446"/>
      <c r="O51" s="446"/>
      <c r="P51" s="446"/>
      <c r="Q51" s="447"/>
      <c r="R51" s="475">
        <v>400249628</v>
      </c>
      <c r="S51" s="447"/>
      <c r="T51" s="441">
        <f t="shared" si="0"/>
        <v>400249628</v>
      </c>
      <c r="U51" s="469"/>
      <c r="V51" s="470"/>
      <c r="W51" s="451"/>
      <c r="X51" s="450"/>
      <c r="Y51" s="450"/>
      <c r="Z51" s="450"/>
      <c r="AA51" s="442"/>
      <c r="AB51" s="471">
        <v>398077856</v>
      </c>
      <c r="AC51" s="451"/>
      <c r="AD51" s="442">
        <f t="shared" si="1"/>
        <v>398077856</v>
      </c>
      <c r="AE51" s="482">
        <v>31890000</v>
      </c>
      <c r="AF51" s="487" t="s">
        <v>472</v>
      </c>
    </row>
    <row r="52" spans="1:32" ht="120" x14ac:dyDescent="0.2">
      <c r="A52" s="714"/>
      <c r="B52" s="716"/>
      <c r="C52" s="432"/>
      <c r="D52" s="433" t="s">
        <v>403</v>
      </c>
      <c r="E52" s="432"/>
      <c r="F52" s="714"/>
      <c r="G52" s="434">
        <v>2020730010007</v>
      </c>
      <c r="H52" s="435" t="s">
        <v>428</v>
      </c>
      <c r="I52" s="711"/>
      <c r="J52" s="454" t="s">
        <v>473</v>
      </c>
      <c r="K52" s="466"/>
      <c r="L52" s="467"/>
      <c r="M52" s="447"/>
      <c r="N52" s="446"/>
      <c r="O52" s="446"/>
      <c r="P52" s="446"/>
      <c r="Q52" s="447"/>
      <c r="R52" s="475">
        <v>8857872</v>
      </c>
      <c r="S52" s="447"/>
      <c r="T52" s="441">
        <f t="shared" si="0"/>
        <v>8857872</v>
      </c>
      <c r="U52" s="469"/>
      <c r="V52" s="470"/>
      <c r="W52" s="451"/>
      <c r="X52" s="476"/>
      <c r="Y52" s="450"/>
      <c r="Z52" s="450"/>
      <c r="AA52" s="442"/>
      <c r="AB52" s="488">
        <v>8857872</v>
      </c>
      <c r="AC52" s="451"/>
      <c r="AD52" s="442">
        <f t="shared" si="1"/>
        <v>8857872</v>
      </c>
    </row>
    <row r="53" spans="1:32" ht="75" x14ac:dyDescent="0.2">
      <c r="A53" s="714"/>
      <c r="B53" s="716"/>
      <c r="C53" s="432"/>
      <c r="D53" s="433" t="s">
        <v>403</v>
      </c>
      <c r="E53" s="432"/>
      <c r="F53" s="714"/>
      <c r="G53" s="434">
        <v>2020730010007</v>
      </c>
      <c r="H53" s="435" t="s">
        <v>428</v>
      </c>
      <c r="I53" s="710" t="s">
        <v>474</v>
      </c>
      <c r="J53" s="454" t="s">
        <v>475</v>
      </c>
      <c r="K53" s="466"/>
      <c r="L53" s="467"/>
      <c r="M53" s="447"/>
      <c r="N53" s="446"/>
      <c r="O53" s="446"/>
      <c r="P53" s="446"/>
      <c r="Q53" s="447"/>
      <c r="R53" s="475">
        <v>528042150</v>
      </c>
      <c r="S53" s="447"/>
      <c r="T53" s="441">
        <f t="shared" si="0"/>
        <v>528042150</v>
      </c>
      <c r="U53" s="469"/>
      <c r="V53" s="470"/>
      <c r="W53" s="451"/>
      <c r="X53" s="476"/>
      <c r="Y53" s="450"/>
      <c r="Z53" s="450"/>
      <c r="AA53" s="442"/>
      <c r="AB53" s="488">
        <v>521832150</v>
      </c>
      <c r="AC53" s="451"/>
      <c r="AD53" s="442">
        <f t="shared" si="1"/>
        <v>521832150</v>
      </c>
      <c r="AE53" s="482">
        <v>271259890</v>
      </c>
      <c r="AF53" s="487" t="s">
        <v>472</v>
      </c>
    </row>
    <row r="54" spans="1:32" ht="120" x14ac:dyDescent="0.2">
      <c r="A54" s="714"/>
      <c r="B54" s="716"/>
      <c r="C54" s="432"/>
      <c r="D54" s="433" t="s">
        <v>403</v>
      </c>
      <c r="E54" s="432"/>
      <c r="F54" s="714"/>
      <c r="G54" s="434">
        <v>2020730010007</v>
      </c>
      <c r="H54" s="435" t="s">
        <v>428</v>
      </c>
      <c r="I54" s="712"/>
      <c r="J54" s="454" t="s">
        <v>476</v>
      </c>
      <c r="K54" s="466"/>
      <c r="L54" s="467"/>
      <c r="M54" s="447"/>
      <c r="N54" s="446"/>
      <c r="O54" s="446"/>
      <c r="P54" s="446"/>
      <c r="Q54" s="447"/>
      <c r="R54" s="445"/>
      <c r="S54" s="447"/>
      <c r="T54" s="441">
        <f t="shared" si="0"/>
        <v>0</v>
      </c>
      <c r="U54" s="469"/>
      <c r="V54" s="470"/>
      <c r="W54" s="451"/>
      <c r="X54" s="476"/>
      <c r="Y54" s="450"/>
      <c r="Z54" s="450"/>
      <c r="AA54" s="442"/>
      <c r="AB54" s="489"/>
      <c r="AC54" s="451"/>
      <c r="AD54" s="442">
        <f t="shared" si="1"/>
        <v>0</v>
      </c>
    </row>
    <row r="55" spans="1:32" ht="120" x14ac:dyDescent="0.2">
      <c r="A55" s="714"/>
      <c r="B55" s="716"/>
      <c r="C55" s="432"/>
      <c r="D55" s="433" t="s">
        <v>403</v>
      </c>
      <c r="E55" s="432"/>
      <c r="F55" s="714"/>
      <c r="G55" s="434">
        <v>2020730010007</v>
      </c>
      <c r="H55" s="435" t="s">
        <v>428</v>
      </c>
      <c r="I55" s="712"/>
      <c r="J55" s="454" t="s">
        <v>477</v>
      </c>
      <c r="K55" s="466"/>
      <c r="L55" s="467"/>
      <c r="M55" s="447"/>
      <c r="N55" s="446"/>
      <c r="O55" s="446"/>
      <c r="P55" s="446"/>
      <c r="Q55" s="447"/>
      <c r="R55" s="475">
        <v>8280000</v>
      </c>
      <c r="S55" s="447"/>
      <c r="T55" s="441">
        <f t="shared" si="0"/>
        <v>8280000</v>
      </c>
      <c r="U55" s="469"/>
      <c r="V55" s="470"/>
      <c r="W55" s="451"/>
      <c r="X55" s="450"/>
      <c r="Y55" s="450"/>
      <c r="Z55" s="450"/>
      <c r="AA55" s="442"/>
      <c r="AB55" s="471">
        <v>8280000</v>
      </c>
      <c r="AC55" s="451"/>
      <c r="AD55" s="442">
        <f t="shared" si="1"/>
        <v>8280000</v>
      </c>
      <c r="AE55" s="490">
        <v>8280000</v>
      </c>
      <c r="AF55" s="487" t="s">
        <v>463</v>
      </c>
    </row>
    <row r="56" spans="1:32" ht="180" x14ac:dyDescent="0.2">
      <c r="A56" s="714"/>
      <c r="B56" s="716"/>
      <c r="C56" s="432"/>
      <c r="D56" s="433" t="s">
        <v>403</v>
      </c>
      <c r="E56" s="432"/>
      <c r="F56" s="714"/>
      <c r="G56" s="434">
        <v>2020730010007</v>
      </c>
      <c r="H56" s="435" t="s">
        <v>428</v>
      </c>
      <c r="I56" s="712"/>
      <c r="J56" s="454" t="s">
        <v>478</v>
      </c>
      <c r="K56" s="466"/>
      <c r="L56" s="467"/>
      <c r="M56" s="447"/>
      <c r="N56" s="446"/>
      <c r="O56" s="446"/>
      <c r="P56" s="446"/>
      <c r="Q56" s="447"/>
      <c r="R56" s="444">
        <v>25875000</v>
      </c>
      <c r="S56" s="447"/>
      <c r="T56" s="441">
        <f t="shared" si="0"/>
        <v>25875000</v>
      </c>
      <c r="U56" s="469"/>
      <c r="V56" s="470"/>
      <c r="W56" s="451"/>
      <c r="X56" s="450"/>
      <c r="Y56" s="450"/>
      <c r="Z56" s="450"/>
      <c r="AA56" s="442"/>
      <c r="AB56" s="444">
        <v>25875000</v>
      </c>
      <c r="AC56" s="451"/>
      <c r="AD56" s="442">
        <f t="shared" si="1"/>
        <v>25875000</v>
      </c>
      <c r="AE56" s="490">
        <v>25875000</v>
      </c>
      <c r="AF56" s="487" t="s">
        <v>463</v>
      </c>
    </row>
    <row r="57" spans="1:32" ht="90" x14ac:dyDescent="0.2">
      <c r="A57" s="714"/>
      <c r="B57" s="716"/>
      <c r="C57" s="432"/>
      <c r="D57" s="433" t="s">
        <v>403</v>
      </c>
      <c r="E57" s="432"/>
      <c r="F57" s="714"/>
      <c r="G57" s="434">
        <v>2020730010007</v>
      </c>
      <c r="H57" s="435" t="s">
        <v>428</v>
      </c>
      <c r="I57" s="712"/>
      <c r="J57" s="454" t="s">
        <v>479</v>
      </c>
      <c r="K57" s="466"/>
      <c r="L57" s="467"/>
      <c r="M57" s="447"/>
      <c r="N57" s="449">
        <v>10020000</v>
      </c>
      <c r="O57" s="449"/>
      <c r="P57" s="449"/>
      <c r="Q57" s="447"/>
      <c r="R57" s="475"/>
      <c r="S57" s="447"/>
      <c r="T57" s="441">
        <f t="shared" si="0"/>
        <v>10020000</v>
      </c>
      <c r="U57" s="469"/>
      <c r="V57" s="470"/>
      <c r="W57" s="451"/>
      <c r="X57" s="452">
        <v>10020000</v>
      </c>
      <c r="Y57" s="452"/>
      <c r="Z57" s="452"/>
      <c r="AA57" s="442"/>
      <c r="AB57" s="471"/>
      <c r="AC57" s="451"/>
      <c r="AD57" s="442">
        <f t="shared" si="1"/>
        <v>10020000</v>
      </c>
    </row>
    <row r="58" spans="1:32" ht="60" x14ac:dyDescent="0.2">
      <c r="A58" s="714"/>
      <c r="B58" s="716"/>
      <c r="C58" s="432"/>
      <c r="D58" s="433" t="s">
        <v>403</v>
      </c>
      <c r="E58" s="432"/>
      <c r="F58" s="714"/>
      <c r="G58" s="434">
        <v>2020730010007</v>
      </c>
      <c r="H58" s="435" t="s">
        <v>428</v>
      </c>
      <c r="I58" s="711"/>
      <c r="J58" s="454" t="s">
        <v>480</v>
      </c>
      <c r="K58" s="466"/>
      <c r="L58" s="467"/>
      <c r="M58" s="447"/>
      <c r="N58" s="446"/>
      <c r="O58" s="446"/>
      <c r="P58" s="446"/>
      <c r="Q58" s="447"/>
      <c r="R58" s="445"/>
      <c r="S58" s="447"/>
      <c r="T58" s="441">
        <f t="shared" si="0"/>
        <v>0</v>
      </c>
      <c r="U58" s="469"/>
      <c r="V58" s="470"/>
      <c r="W58" s="451"/>
      <c r="X58" s="450"/>
      <c r="Y58" s="450"/>
      <c r="Z58" s="450"/>
      <c r="AA58" s="442"/>
      <c r="AB58" s="448"/>
      <c r="AC58" s="451"/>
      <c r="AD58" s="442">
        <f t="shared" si="1"/>
        <v>0</v>
      </c>
    </row>
    <row r="59" spans="1:32" ht="120" x14ac:dyDescent="0.2">
      <c r="A59" s="714"/>
      <c r="B59" s="716"/>
      <c r="C59" s="432"/>
      <c r="D59" s="433" t="s">
        <v>403</v>
      </c>
      <c r="E59" s="432"/>
      <c r="F59" s="714"/>
      <c r="G59" s="434">
        <v>2020730010007</v>
      </c>
      <c r="H59" s="435" t="s">
        <v>428</v>
      </c>
      <c r="I59" s="710" t="s">
        <v>481</v>
      </c>
      <c r="J59" s="454" t="s">
        <v>482</v>
      </c>
      <c r="K59" s="466"/>
      <c r="L59" s="467"/>
      <c r="M59" s="447"/>
      <c r="N59" s="446"/>
      <c r="O59" s="446"/>
      <c r="P59" s="446"/>
      <c r="Q59" s="447"/>
      <c r="R59" s="445"/>
      <c r="S59" s="447"/>
      <c r="T59" s="441">
        <f t="shared" si="0"/>
        <v>0</v>
      </c>
      <c r="U59" s="469"/>
      <c r="V59" s="470"/>
      <c r="W59" s="451"/>
      <c r="X59" s="450"/>
      <c r="Y59" s="450"/>
      <c r="Z59" s="450"/>
      <c r="AA59" s="442"/>
      <c r="AB59" s="448"/>
      <c r="AC59" s="451"/>
      <c r="AD59" s="442">
        <f t="shared" si="1"/>
        <v>0</v>
      </c>
    </row>
    <row r="60" spans="1:32" ht="75" x14ac:dyDescent="0.2">
      <c r="A60" s="714"/>
      <c r="B60" s="716"/>
      <c r="C60" s="432"/>
      <c r="D60" s="433" t="s">
        <v>403</v>
      </c>
      <c r="E60" s="432"/>
      <c r="F60" s="714"/>
      <c r="G60" s="434">
        <v>2020730010007</v>
      </c>
      <c r="H60" s="435" t="s">
        <v>428</v>
      </c>
      <c r="I60" s="712"/>
      <c r="J60" s="454" t="s">
        <v>483</v>
      </c>
      <c r="K60" s="466"/>
      <c r="L60" s="467"/>
      <c r="M60" s="447"/>
      <c r="N60" s="446"/>
      <c r="O60" s="446"/>
      <c r="P60" s="446"/>
      <c r="Q60" s="447"/>
      <c r="R60" s="445"/>
      <c r="S60" s="447"/>
      <c r="T60" s="441">
        <f t="shared" si="0"/>
        <v>0</v>
      </c>
      <c r="U60" s="469"/>
      <c r="V60" s="470"/>
      <c r="W60" s="451"/>
      <c r="X60" s="450"/>
      <c r="Y60" s="450"/>
      <c r="Z60" s="450"/>
      <c r="AA60" s="442"/>
      <c r="AB60" s="448"/>
      <c r="AC60" s="451"/>
      <c r="AD60" s="442">
        <f t="shared" si="1"/>
        <v>0</v>
      </c>
    </row>
    <row r="61" spans="1:32" ht="105" x14ac:dyDescent="0.2">
      <c r="A61" s="714"/>
      <c r="B61" s="716"/>
      <c r="C61" s="432"/>
      <c r="D61" s="433" t="s">
        <v>403</v>
      </c>
      <c r="E61" s="432"/>
      <c r="F61" s="714"/>
      <c r="G61" s="434">
        <v>2020730010007</v>
      </c>
      <c r="H61" s="435" t="s">
        <v>428</v>
      </c>
      <c r="I61" s="711"/>
      <c r="J61" s="454" t="s">
        <v>484</v>
      </c>
      <c r="K61" s="466"/>
      <c r="L61" s="467"/>
      <c r="M61" s="447"/>
      <c r="N61" s="449">
        <v>17400000</v>
      </c>
      <c r="O61" s="449"/>
      <c r="P61" s="449"/>
      <c r="Q61" s="447"/>
      <c r="R61" s="491">
        <v>83450000</v>
      </c>
      <c r="S61" s="447"/>
      <c r="T61" s="441">
        <f t="shared" si="0"/>
        <v>100850000</v>
      </c>
      <c r="U61" s="469"/>
      <c r="V61" s="470"/>
      <c r="W61" s="451"/>
      <c r="X61" s="452">
        <v>17400000</v>
      </c>
      <c r="Y61" s="452"/>
      <c r="Z61" s="452"/>
      <c r="AA61" s="442"/>
      <c r="AB61" s="471">
        <v>63600000</v>
      </c>
      <c r="AC61" s="451"/>
      <c r="AD61" s="442">
        <f t="shared" si="1"/>
        <v>81000000</v>
      </c>
    </row>
    <row r="62" spans="1:32" ht="75" x14ac:dyDescent="0.2">
      <c r="A62" s="714"/>
      <c r="B62" s="716"/>
      <c r="C62" s="432"/>
      <c r="D62" s="433" t="s">
        <v>403</v>
      </c>
      <c r="E62" s="432"/>
      <c r="F62" s="714"/>
      <c r="G62" s="434">
        <v>2020730010007</v>
      </c>
      <c r="H62" s="435" t="s">
        <v>428</v>
      </c>
      <c r="I62" s="710" t="s">
        <v>485</v>
      </c>
      <c r="J62" s="454" t="s">
        <v>486</v>
      </c>
      <c r="K62" s="466"/>
      <c r="L62" s="467"/>
      <c r="M62" s="447"/>
      <c r="N62" s="446">
        <v>7200000</v>
      </c>
      <c r="O62" s="446"/>
      <c r="P62" s="446"/>
      <c r="Q62" s="447"/>
      <c r="R62" s="492">
        <v>54000000</v>
      </c>
      <c r="S62" s="447"/>
      <c r="T62" s="441">
        <f t="shared" si="0"/>
        <v>61200000</v>
      </c>
      <c r="U62" s="469"/>
      <c r="V62" s="470"/>
      <c r="W62" s="451"/>
      <c r="X62" s="450">
        <v>6000000</v>
      </c>
      <c r="Y62" s="450"/>
      <c r="Z62" s="450"/>
      <c r="AA62" s="442"/>
      <c r="AB62" s="493">
        <v>43200000</v>
      </c>
      <c r="AC62" s="451"/>
      <c r="AD62" s="442">
        <f t="shared" si="1"/>
        <v>49200000</v>
      </c>
    </row>
    <row r="63" spans="1:32" ht="90" x14ac:dyDescent="0.2">
      <c r="A63" s="714"/>
      <c r="B63" s="716"/>
      <c r="C63" s="432"/>
      <c r="D63" s="433" t="s">
        <v>403</v>
      </c>
      <c r="E63" s="432"/>
      <c r="F63" s="714"/>
      <c r="G63" s="434">
        <v>2020730010007</v>
      </c>
      <c r="H63" s="435" t="s">
        <v>428</v>
      </c>
      <c r="I63" s="711"/>
      <c r="J63" s="454" t="s">
        <v>487</v>
      </c>
      <c r="K63" s="466"/>
      <c r="L63" s="467"/>
      <c r="M63" s="447"/>
      <c r="N63" s="446"/>
      <c r="O63" s="446"/>
      <c r="P63" s="446"/>
      <c r="Q63" s="447"/>
      <c r="R63" s="445"/>
      <c r="S63" s="447"/>
      <c r="T63" s="441">
        <f t="shared" si="0"/>
        <v>0</v>
      </c>
      <c r="U63" s="469"/>
      <c r="V63" s="470"/>
      <c r="W63" s="451"/>
      <c r="X63" s="450"/>
      <c r="Y63" s="450"/>
      <c r="Z63" s="450"/>
      <c r="AA63" s="442"/>
      <c r="AB63" s="448"/>
      <c r="AC63" s="451"/>
      <c r="AD63" s="442">
        <f t="shared" si="1"/>
        <v>0</v>
      </c>
    </row>
    <row r="64" spans="1:32" ht="90" x14ac:dyDescent="0.2">
      <c r="A64" s="714"/>
      <c r="B64" s="716"/>
      <c r="C64" s="432"/>
      <c r="D64" s="433" t="s">
        <v>403</v>
      </c>
      <c r="E64" s="432"/>
      <c r="F64" s="714"/>
      <c r="G64" s="434">
        <v>2020730010007</v>
      </c>
      <c r="H64" s="435" t="s">
        <v>428</v>
      </c>
      <c r="I64" s="710" t="s">
        <v>488</v>
      </c>
      <c r="J64" s="454" t="s">
        <v>489</v>
      </c>
      <c r="K64" s="466"/>
      <c r="L64" s="467"/>
      <c r="M64" s="447"/>
      <c r="N64" s="446">
        <v>7357503</v>
      </c>
      <c r="O64" s="446"/>
      <c r="P64" s="446"/>
      <c r="Q64" s="447"/>
      <c r="R64" s="444">
        <v>98248000</v>
      </c>
      <c r="S64" s="447"/>
      <c r="T64" s="441">
        <f t="shared" si="0"/>
        <v>105605503</v>
      </c>
      <c r="U64" s="469"/>
      <c r="V64" s="470"/>
      <c r="W64" s="451"/>
      <c r="X64" s="450">
        <v>6383333</v>
      </c>
      <c r="Y64" s="450"/>
      <c r="Z64" s="450"/>
      <c r="AA64" s="442"/>
      <c r="AB64" s="444">
        <v>73937287</v>
      </c>
      <c r="AC64" s="451"/>
      <c r="AD64" s="442">
        <f t="shared" si="1"/>
        <v>80320620</v>
      </c>
    </row>
    <row r="65" spans="1:32" ht="45" x14ac:dyDescent="0.2">
      <c r="A65" s="714"/>
      <c r="B65" s="716"/>
      <c r="C65" s="432"/>
      <c r="D65" s="433" t="s">
        <v>403</v>
      </c>
      <c r="E65" s="432"/>
      <c r="F65" s="714"/>
      <c r="G65" s="434">
        <v>2020730010007</v>
      </c>
      <c r="H65" s="435" t="s">
        <v>428</v>
      </c>
      <c r="I65" s="712"/>
      <c r="J65" s="454" t="s">
        <v>490</v>
      </c>
      <c r="K65" s="466"/>
      <c r="L65" s="467"/>
      <c r="M65" s="447"/>
      <c r="N65" s="446"/>
      <c r="O65" s="446"/>
      <c r="P65" s="446"/>
      <c r="Q65" s="447"/>
      <c r="R65" s="444">
        <v>25050000</v>
      </c>
      <c r="S65" s="447"/>
      <c r="T65" s="441">
        <f t="shared" si="0"/>
        <v>25050000</v>
      </c>
      <c r="U65" s="469"/>
      <c r="V65" s="470"/>
      <c r="W65" s="451"/>
      <c r="X65" s="450"/>
      <c r="Y65" s="450"/>
      <c r="Z65" s="450"/>
      <c r="AA65" s="442"/>
      <c r="AB65" s="444">
        <v>23380000</v>
      </c>
      <c r="AC65" s="451"/>
      <c r="AD65" s="442">
        <f t="shared" si="1"/>
        <v>23380000</v>
      </c>
    </row>
    <row r="66" spans="1:32" ht="105" x14ac:dyDescent="0.2">
      <c r="A66" s="714"/>
      <c r="B66" s="716"/>
      <c r="C66" s="432"/>
      <c r="D66" s="433" t="s">
        <v>403</v>
      </c>
      <c r="E66" s="432"/>
      <c r="F66" s="714"/>
      <c r="G66" s="434">
        <v>2020730010007</v>
      </c>
      <c r="H66" s="435" t="s">
        <v>428</v>
      </c>
      <c r="I66" s="712"/>
      <c r="J66" s="454" t="s">
        <v>491</v>
      </c>
      <c r="K66" s="466"/>
      <c r="L66" s="467"/>
      <c r="M66" s="447"/>
      <c r="N66" s="446"/>
      <c r="O66" s="446"/>
      <c r="P66" s="446"/>
      <c r="Q66" s="447"/>
      <c r="R66" s="444">
        <v>22400000</v>
      </c>
      <c r="S66" s="447"/>
      <c r="T66" s="441">
        <f t="shared" si="0"/>
        <v>22400000</v>
      </c>
      <c r="U66" s="469"/>
      <c r="V66" s="470"/>
      <c r="W66" s="451"/>
      <c r="X66" s="450"/>
      <c r="Y66" s="450"/>
      <c r="Z66" s="450"/>
      <c r="AA66" s="442"/>
      <c r="AB66" s="444"/>
      <c r="AC66" s="451"/>
      <c r="AD66" s="442">
        <f t="shared" si="1"/>
        <v>0</v>
      </c>
    </row>
    <row r="67" spans="1:32" ht="75" x14ac:dyDescent="0.2">
      <c r="A67" s="714"/>
      <c r="B67" s="716"/>
      <c r="C67" s="432"/>
      <c r="D67" s="433" t="s">
        <v>403</v>
      </c>
      <c r="E67" s="432"/>
      <c r="F67" s="714"/>
      <c r="G67" s="434">
        <v>2020730010007</v>
      </c>
      <c r="H67" s="435" t="s">
        <v>428</v>
      </c>
      <c r="I67" s="711"/>
      <c r="J67" s="454" t="s">
        <v>492</v>
      </c>
      <c r="K67" s="466"/>
      <c r="L67" s="467"/>
      <c r="M67" s="447"/>
      <c r="N67" s="446"/>
      <c r="O67" s="446"/>
      <c r="P67" s="446"/>
      <c r="Q67" s="447"/>
      <c r="R67" s="444">
        <v>228042182</v>
      </c>
      <c r="S67" s="447"/>
      <c r="T67" s="441">
        <f t="shared" si="0"/>
        <v>228042182</v>
      </c>
      <c r="U67" s="469"/>
      <c r="V67" s="470"/>
      <c r="W67" s="451"/>
      <c r="X67" s="450"/>
      <c r="Y67" s="450"/>
      <c r="Z67" s="450"/>
      <c r="AA67" s="442"/>
      <c r="AB67" s="444">
        <v>228040000</v>
      </c>
      <c r="AC67" s="451"/>
      <c r="AD67" s="442">
        <f t="shared" si="1"/>
        <v>228040000</v>
      </c>
      <c r="AE67" s="494">
        <v>138562685</v>
      </c>
      <c r="AF67" s="495" t="s">
        <v>463</v>
      </c>
    </row>
    <row r="68" spans="1:32" ht="90" x14ac:dyDescent="0.2">
      <c r="A68" s="714"/>
      <c r="B68" s="716"/>
      <c r="C68" s="432"/>
      <c r="D68" s="433" t="s">
        <v>403</v>
      </c>
      <c r="E68" s="432"/>
      <c r="F68" s="714"/>
      <c r="G68" s="434">
        <v>2020730010007</v>
      </c>
      <c r="H68" s="435" t="s">
        <v>428</v>
      </c>
      <c r="I68" s="710" t="s">
        <v>493</v>
      </c>
      <c r="J68" s="454" t="s">
        <v>494</v>
      </c>
      <c r="K68" s="466"/>
      <c r="L68" s="467"/>
      <c r="M68" s="447"/>
      <c r="N68" s="446"/>
      <c r="O68" s="446"/>
      <c r="P68" s="446"/>
      <c r="Q68" s="447"/>
      <c r="R68" s="445"/>
      <c r="S68" s="447"/>
      <c r="T68" s="441">
        <f t="shared" ref="T68:T131" si="2">SUM(K68:S68)</f>
        <v>0</v>
      </c>
      <c r="U68" s="469"/>
      <c r="V68" s="470"/>
      <c r="W68" s="451"/>
      <c r="X68" s="450"/>
      <c r="Y68" s="450"/>
      <c r="Z68" s="450"/>
      <c r="AA68" s="442"/>
      <c r="AB68" s="448"/>
      <c r="AC68" s="451"/>
      <c r="AD68" s="442">
        <f t="shared" ref="AD68:AD131" si="3">SUM(U68:AC68)</f>
        <v>0</v>
      </c>
    </row>
    <row r="69" spans="1:32" ht="135" x14ac:dyDescent="0.2">
      <c r="A69" s="714"/>
      <c r="B69" s="716"/>
      <c r="C69" s="432"/>
      <c r="D69" s="433" t="s">
        <v>403</v>
      </c>
      <c r="E69" s="432"/>
      <c r="F69" s="714"/>
      <c r="G69" s="434">
        <v>2020730010007</v>
      </c>
      <c r="H69" s="435" t="s">
        <v>428</v>
      </c>
      <c r="I69" s="712"/>
      <c r="J69" s="454" t="s">
        <v>495</v>
      </c>
      <c r="K69" s="466"/>
      <c r="L69" s="467"/>
      <c r="M69" s="447"/>
      <c r="N69" s="446"/>
      <c r="O69" s="446"/>
      <c r="P69" s="446"/>
      <c r="Q69" s="447"/>
      <c r="R69" s="444">
        <v>83873493</v>
      </c>
      <c r="S69" s="447"/>
      <c r="T69" s="441">
        <f t="shared" si="2"/>
        <v>83873493</v>
      </c>
      <c r="U69" s="469"/>
      <c r="V69" s="470"/>
      <c r="W69" s="451"/>
      <c r="X69" s="450"/>
      <c r="Y69" s="450"/>
      <c r="Z69" s="450"/>
      <c r="AA69" s="442"/>
      <c r="AB69" s="444">
        <v>83873493</v>
      </c>
      <c r="AC69" s="451"/>
      <c r="AD69" s="442">
        <f t="shared" si="3"/>
        <v>83873493</v>
      </c>
      <c r="AE69" s="496">
        <v>83873493</v>
      </c>
      <c r="AF69" s="487" t="s">
        <v>463</v>
      </c>
    </row>
    <row r="70" spans="1:32" ht="105" x14ac:dyDescent="0.2">
      <c r="A70" s="714"/>
      <c r="B70" s="716"/>
      <c r="C70" s="432"/>
      <c r="D70" s="433" t="s">
        <v>403</v>
      </c>
      <c r="E70" s="432"/>
      <c r="F70" s="714"/>
      <c r="G70" s="434">
        <v>2020730010007</v>
      </c>
      <c r="H70" s="435" t="s">
        <v>428</v>
      </c>
      <c r="I70" s="712"/>
      <c r="J70" s="454" t="s">
        <v>496</v>
      </c>
      <c r="K70" s="466"/>
      <c r="L70" s="467"/>
      <c r="M70" s="447"/>
      <c r="N70" s="446"/>
      <c r="O70" s="446"/>
      <c r="P70" s="446"/>
      <c r="Q70" s="447"/>
      <c r="R70" s="444">
        <v>151461493</v>
      </c>
      <c r="S70" s="447"/>
      <c r="T70" s="441">
        <f t="shared" si="2"/>
        <v>151461493</v>
      </c>
      <c r="U70" s="469"/>
      <c r="V70" s="470"/>
      <c r="W70" s="451"/>
      <c r="X70" s="450"/>
      <c r="Y70" s="450"/>
      <c r="Z70" s="450"/>
      <c r="AA70" s="442"/>
      <c r="AB70" s="444">
        <v>151102755</v>
      </c>
      <c r="AC70" s="451"/>
      <c r="AD70" s="442">
        <f t="shared" si="3"/>
        <v>151102755</v>
      </c>
    </row>
    <row r="71" spans="1:32" ht="120" x14ac:dyDescent="0.2">
      <c r="A71" s="714"/>
      <c r="B71" s="716"/>
      <c r="C71" s="432"/>
      <c r="D71" s="433" t="s">
        <v>403</v>
      </c>
      <c r="E71" s="432"/>
      <c r="F71" s="714"/>
      <c r="G71" s="434">
        <v>2020730010007</v>
      </c>
      <c r="H71" s="435" t="s">
        <v>428</v>
      </c>
      <c r="I71" s="711"/>
      <c r="J71" s="454" t="s">
        <v>497</v>
      </c>
      <c r="K71" s="466"/>
      <c r="L71" s="467"/>
      <c r="M71" s="447"/>
      <c r="N71" s="446"/>
      <c r="O71" s="446"/>
      <c r="P71" s="446"/>
      <c r="Q71" s="447"/>
      <c r="R71" s="444">
        <v>32108000</v>
      </c>
      <c r="S71" s="447"/>
      <c r="T71" s="441">
        <f t="shared" si="2"/>
        <v>32108000</v>
      </c>
      <c r="U71" s="469"/>
      <c r="V71" s="470"/>
      <c r="W71" s="451"/>
      <c r="X71" s="450"/>
      <c r="Y71" s="450"/>
      <c r="Z71" s="450"/>
      <c r="AA71" s="442"/>
      <c r="AB71" s="444">
        <v>32108000</v>
      </c>
      <c r="AC71" s="451"/>
      <c r="AD71" s="442">
        <f t="shared" si="3"/>
        <v>32108000</v>
      </c>
      <c r="AE71" s="482">
        <v>8501630</v>
      </c>
      <c r="AF71" s="487" t="s">
        <v>463</v>
      </c>
    </row>
    <row r="72" spans="1:32" ht="90" x14ac:dyDescent="0.2">
      <c r="A72" s="714"/>
      <c r="B72" s="716"/>
      <c r="C72" s="432"/>
      <c r="D72" s="433" t="s">
        <v>403</v>
      </c>
      <c r="E72" s="432"/>
      <c r="F72" s="714"/>
      <c r="G72" s="434">
        <v>2020730010007</v>
      </c>
      <c r="H72" s="435" t="s">
        <v>428</v>
      </c>
      <c r="I72" s="710" t="s">
        <v>498</v>
      </c>
      <c r="J72" s="454" t="s">
        <v>499</v>
      </c>
      <c r="K72" s="466"/>
      <c r="L72" s="467"/>
      <c r="M72" s="447"/>
      <c r="N72" s="449">
        <v>21600000</v>
      </c>
      <c r="O72" s="449"/>
      <c r="P72" s="449"/>
      <c r="Q72" s="447"/>
      <c r="R72" s="444">
        <v>9000000</v>
      </c>
      <c r="S72" s="447"/>
      <c r="T72" s="441">
        <f t="shared" si="2"/>
        <v>30600000</v>
      </c>
      <c r="U72" s="469"/>
      <c r="V72" s="470"/>
      <c r="W72" s="451"/>
      <c r="X72" s="452">
        <v>21600000</v>
      </c>
      <c r="Y72" s="452"/>
      <c r="Z72" s="452"/>
      <c r="AA72" s="442"/>
      <c r="AB72" s="448">
        <v>6000000</v>
      </c>
      <c r="AC72" s="451"/>
      <c r="AD72" s="442">
        <f t="shared" si="3"/>
        <v>27600000</v>
      </c>
    </row>
    <row r="73" spans="1:32" ht="45" x14ac:dyDescent="0.2">
      <c r="A73" s="714"/>
      <c r="B73" s="716"/>
      <c r="C73" s="432"/>
      <c r="D73" s="433" t="s">
        <v>403</v>
      </c>
      <c r="E73" s="432"/>
      <c r="F73" s="714"/>
      <c r="G73" s="434">
        <v>2020730010007</v>
      </c>
      <c r="H73" s="435" t="s">
        <v>428</v>
      </c>
      <c r="I73" s="712"/>
      <c r="J73" s="454" t="s">
        <v>500</v>
      </c>
      <c r="K73" s="466"/>
      <c r="L73" s="467"/>
      <c r="M73" s="447"/>
      <c r="N73" s="449">
        <v>96000000</v>
      </c>
      <c r="O73" s="449"/>
      <c r="P73" s="449"/>
      <c r="Q73" s="447"/>
      <c r="R73" s="475">
        <v>236850000</v>
      </c>
      <c r="S73" s="447"/>
      <c r="T73" s="441">
        <f t="shared" si="2"/>
        <v>332850000</v>
      </c>
      <c r="U73" s="469"/>
      <c r="V73" s="470"/>
      <c r="W73" s="451"/>
      <c r="X73" s="452">
        <v>96000000</v>
      </c>
      <c r="Y73" s="452"/>
      <c r="Z73" s="452"/>
      <c r="AA73" s="442"/>
      <c r="AB73" s="471">
        <v>194700000</v>
      </c>
      <c r="AC73" s="451"/>
      <c r="AD73" s="442">
        <f t="shared" si="3"/>
        <v>290700000</v>
      </c>
    </row>
    <row r="74" spans="1:32" ht="60" x14ac:dyDescent="0.2">
      <c r="A74" s="714"/>
      <c r="B74" s="716"/>
      <c r="C74" s="432"/>
      <c r="D74" s="433" t="s">
        <v>403</v>
      </c>
      <c r="E74" s="432"/>
      <c r="F74" s="714"/>
      <c r="G74" s="434">
        <v>2020730010007</v>
      </c>
      <c r="H74" s="435" t="s">
        <v>428</v>
      </c>
      <c r="I74" s="712"/>
      <c r="J74" s="454" t="s">
        <v>501</v>
      </c>
      <c r="K74" s="466"/>
      <c r="L74" s="467"/>
      <c r="M74" s="447"/>
      <c r="N74" s="449">
        <v>28500000</v>
      </c>
      <c r="O74" s="449"/>
      <c r="P74" s="449"/>
      <c r="Q74" s="447"/>
      <c r="R74" s="491">
        <v>9500000</v>
      </c>
      <c r="S74" s="447"/>
      <c r="T74" s="441">
        <f t="shared" si="2"/>
        <v>38000000</v>
      </c>
      <c r="U74" s="469"/>
      <c r="V74" s="470"/>
      <c r="W74" s="451"/>
      <c r="X74" s="452">
        <v>28500000</v>
      </c>
      <c r="Y74" s="452"/>
      <c r="Z74" s="452"/>
      <c r="AA74" s="442"/>
      <c r="AB74" s="471">
        <v>7916666</v>
      </c>
      <c r="AC74" s="451"/>
      <c r="AD74" s="442">
        <f t="shared" si="3"/>
        <v>36416666</v>
      </c>
    </row>
    <row r="75" spans="1:32" ht="75" x14ac:dyDescent="0.2">
      <c r="A75" s="714"/>
      <c r="B75" s="716"/>
      <c r="C75" s="432"/>
      <c r="D75" s="433" t="s">
        <v>403</v>
      </c>
      <c r="E75" s="432"/>
      <c r="F75" s="714"/>
      <c r="G75" s="434">
        <v>2020730010007</v>
      </c>
      <c r="H75" s="435" t="s">
        <v>428</v>
      </c>
      <c r="I75" s="711"/>
      <c r="J75" s="454" t="s">
        <v>502</v>
      </c>
      <c r="K75" s="466"/>
      <c r="L75" s="467"/>
      <c r="M75" s="447"/>
      <c r="N75" s="449">
        <v>89867497</v>
      </c>
      <c r="O75" s="449"/>
      <c r="P75" s="449"/>
      <c r="Q75" s="447"/>
      <c r="R75" s="491">
        <v>13332503</v>
      </c>
      <c r="S75" s="447"/>
      <c r="T75" s="441">
        <f t="shared" si="2"/>
        <v>103200000</v>
      </c>
      <c r="U75" s="469"/>
      <c r="V75" s="470"/>
      <c r="W75" s="451"/>
      <c r="X75" s="497">
        <v>84900000</v>
      </c>
      <c r="Y75" s="450"/>
      <c r="Z75" s="450"/>
      <c r="AA75" s="442"/>
      <c r="AB75" s="471">
        <v>8550000</v>
      </c>
      <c r="AC75" s="451"/>
      <c r="AD75" s="442">
        <f t="shared" si="3"/>
        <v>93450000</v>
      </c>
    </row>
    <row r="76" spans="1:32" ht="30" x14ac:dyDescent="0.2">
      <c r="A76" s="714"/>
      <c r="B76" s="716"/>
      <c r="C76" s="432"/>
      <c r="D76" s="433" t="s">
        <v>403</v>
      </c>
      <c r="E76" s="432"/>
      <c r="F76" s="714"/>
      <c r="G76" s="434">
        <v>2020730010007</v>
      </c>
      <c r="H76" s="435" t="s">
        <v>428</v>
      </c>
      <c r="I76" s="710" t="s">
        <v>503</v>
      </c>
      <c r="J76" s="454" t="s">
        <v>504</v>
      </c>
      <c r="K76" s="466"/>
      <c r="L76" s="467"/>
      <c r="M76" s="447"/>
      <c r="N76" s="449"/>
      <c r="O76" s="449"/>
      <c r="P76" s="449"/>
      <c r="Q76" s="447"/>
      <c r="R76" s="491">
        <v>110756000</v>
      </c>
      <c r="S76" s="447"/>
      <c r="T76" s="441">
        <f t="shared" si="2"/>
        <v>110756000</v>
      </c>
      <c r="U76" s="469"/>
      <c r="V76" s="470"/>
      <c r="W76" s="451"/>
      <c r="X76" s="450"/>
      <c r="Y76" s="450"/>
      <c r="Z76" s="450"/>
      <c r="AA76" s="442"/>
      <c r="AB76" s="471">
        <v>107992000</v>
      </c>
      <c r="AC76" s="451"/>
      <c r="AD76" s="442">
        <f t="shared" si="3"/>
        <v>107992000</v>
      </c>
    </row>
    <row r="77" spans="1:32" ht="30" x14ac:dyDescent="0.2">
      <c r="A77" s="714"/>
      <c r="B77" s="716"/>
      <c r="C77" s="432"/>
      <c r="D77" s="433" t="s">
        <v>403</v>
      </c>
      <c r="E77" s="432"/>
      <c r="F77" s="714"/>
      <c r="G77" s="434">
        <v>2020730010007</v>
      </c>
      <c r="H77" s="435" t="s">
        <v>428</v>
      </c>
      <c r="I77" s="711"/>
      <c r="J77" s="454" t="s">
        <v>505</v>
      </c>
      <c r="K77" s="466"/>
      <c r="L77" s="467"/>
      <c r="M77" s="447"/>
      <c r="N77" s="449"/>
      <c r="O77" s="449"/>
      <c r="P77" s="449"/>
      <c r="Q77" s="447"/>
      <c r="R77" s="444"/>
      <c r="S77" s="447"/>
      <c r="T77" s="441">
        <f t="shared" si="2"/>
        <v>0</v>
      </c>
      <c r="U77" s="469"/>
      <c r="V77" s="470"/>
      <c r="W77" s="451"/>
      <c r="X77" s="450"/>
      <c r="Y77" s="450"/>
      <c r="Z77" s="450"/>
      <c r="AA77" s="442"/>
      <c r="AB77" s="448"/>
      <c r="AC77" s="451"/>
      <c r="AD77" s="442">
        <f t="shared" si="3"/>
        <v>0</v>
      </c>
    </row>
    <row r="78" spans="1:32" ht="75" x14ac:dyDescent="0.2">
      <c r="A78" s="714"/>
      <c r="B78" s="716"/>
      <c r="C78" s="432"/>
      <c r="D78" s="433" t="s">
        <v>403</v>
      </c>
      <c r="E78" s="432"/>
      <c r="F78" s="714"/>
      <c r="G78" s="434">
        <v>2020730010007</v>
      </c>
      <c r="H78" s="435" t="s">
        <v>428</v>
      </c>
      <c r="I78" s="710" t="s">
        <v>506</v>
      </c>
      <c r="J78" s="454" t="s">
        <v>507</v>
      </c>
      <c r="K78" s="466"/>
      <c r="L78" s="467"/>
      <c r="M78" s="447"/>
      <c r="N78" s="449"/>
      <c r="O78" s="449"/>
      <c r="P78" s="449"/>
      <c r="Q78" s="447"/>
      <c r="R78" s="444">
        <v>85200000</v>
      </c>
      <c r="S78" s="447"/>
      <c r="T78" s="441">
        <f t="shared" si="2"/>
        <v>85200000</v>
      </c>
      <c r="U78" s="469"/>
      <c r="V78" s="470"/>
      <c r="W78" s="451"/>
      <c r="X78" s="450"/>
      <c r="Y78" s="450"/>
      <c r="Z78" s="450"/>
      <c r="AA78" s="442"/>
      <c r="AB78" s="444">
        <v>85200000</v>
      </c>
      <c r="AC78" s="451"/>
      <c r="AD78" s="442">
        <f t="shared" si="3"/>
        <v>85200000</v>
      </c>
    </row>
    <row r="79" spans="1:32" ht="30" x14ac:dyDescent="0.2">
      <c r="A79" s="714"/>
      <c r="B79" s="716"/>
      <c r="C79" s="432"/>
      <c r="D79" s="433" t="s">
        <v>403</v>
      </c>
      <c r="E79" s="432"/>
      <c r="F79" s="714"/>
      <c r="G79" s="434">
        <v>2020730010007</v>
      </c>
      <c r="H79" s="435" t="s">
        <v>428</v>
      </c>
      <c r="I79" s="711"/>
      <c r="J79" s="454" t="s">
        <v>505</v>
      </c>
      <c r="K79" s="466"/>
      <c r="L79" s="467"/>
      <c r="M79" s="447"/>
      <c r="N79" s="446"/>
      <c r="O79" s="446"/>
      <c r="P79" s="446"/>
      <c r="Q79" s="447"/>
      <c r="R79" s="445"/>
      <c r="S79" s="447"/>
      <c r="T79" s="441">
        <f t="shared" si="2"/>
        <v>0</v>
      </c>
      <c r="U79" s="469"/>
      <c r="V79" s="470"/>
      <c r="W79" s="451"/>
      <c r="X79" s="450"/>
      <c r="Y79" s="450"/>
      <c r="Z79" s="450"/>
      <c r="AA79" s="442"/>
      <c r="AB79" s="448"/>
      <c r="AC79" s="451"/>
      <c r="AD79" s="442">
        <f t="shared" si="3"/>
        <v>0</v>
      </c>
    </row>
    <row r="80" spans="1:32" ht="45" x14ac:dyDescent="0.2">
      <c r="A80" s="714"/>
      <c r="B80" s="716"/>
      <c r="C80" s="432"/>
      <c r="D80" s="433" t="s">
        <v>403</v>
      </c>
      <c r="E80" s="432"/>
      <c r="F80" s="714"/>
      <c r="G80" s="434">
        <v>2020730010007</v>
      </c>
      <c r="H80" s="435" t="s">
        <v>428</v>
      </c>
      <c r="I80" s="710" t="s">
        <v>508</v>
      </c>
      <c r="J80" s="454" t="s">
        <v>509</v>
      </c>
      <c r="K80" s="466"/>
      <c r="L80" s="467"/>
      <c r="M80" s="447"/>
      <c r="N80" s="446"/>
      <c r="O80" s="446"/>
      <c r="P80" s="446"/>
      <c r="Q80" s="447"/>
      <c r="R80" s="444">
        <v>85200000</v>
      </c>
      <c r="S80" s="447"/>
      <c r="T80" s="441">
        <f t="shared" si="2"/>
        <v>85200000</v>
      </c>
      <c r="U80" s="469"/>
      <c r="V80" s="470"/>
      <c r="W80" s="451"/>
      <c r="X80" s="450"/>
      <c r="Y80" s="450"/>
      <c r="Z80" s="450"/>
      <c r="AA80" s="442"/>
      <c r="AB80" s="444">
        <v>85200000</v>
      </c>
      <c r="AC80" s="451"/>
      <c r="AD80" s="442">
        <f t="shared" si="3"/>
        <v>85200000</v>
      </c>
    </row>
    <row r="81" spans="1:30" ht="30" x14ac:dyDescent="0.2">
      <c r="A81" s="714"/>
      <c r="B81" s="716"/>
      <c r="C81" s="432"/>
      <c r="D81" s="433" t="s">
        <v>403</v>
      </c>
      <c r="E81" s="432"/>
      <c r="F81" s="714"/>
      <c r="G81" s="434">
        <v>2020730010007</v>
      </c>
      <c r="H81" s="435" t="s">
        <v>428</v>
      </c>
      <c r="I81" s="711"/>
      <c r="J81" s="454" t="s">
        <v>505</v>
      </c>
      <c r="K81" s="466"/>
      <c r="L81" s="467"/>
      <c r="M81" s="447"/>
      <c r="N81" s="446"/>
      <c r="O81" s="446"/>
      <c r="P81" s="446"/>
      <c r="Q81" s="447"/>
      <c r="R81" s="445"/>
      <c r="S81" s="447"/>
      <c r="T81" s="441">
        <f t="shared" si="2"/>
        <v>0</v>
      </c>
      <c r="U81" s="469"/>
      <c r="V81" s="470"/>
      <c r="W81" s="451"/>
      <c r="X81" s="450"/>
      <c r="Y81" s="450"/>
      <c r="Z81" s="450"/>
      <c r="AA81" s="442"/>
      <c r="AB81" s="448"/>
      <c r="AC81" s="451"/>
      <c r="AD81" s="442">
        <f t="shared" si="3"/>
        <v>0</v>
      </c>
    </row>
    <row r="82" spans="1:30" ht="90" x14ac:dyDescent="0.2">
      <c r="A82" s="714"/>
      <c r="B82" s="716"/>
      <c r="C82" s="432"/>
      <c r="D82" s="433" t="s">
        <v>403</v>
      </c>
      <c r="E82" s="432"/>
      <c r="F82" s="714"/>
      <c r="G82" s="434">
        <v>2020730010007</v>
      </c>
      <c r="H82" s="435" t="s">
        <v>428</v>
      </c>
      <c r="I82" s="710" t="s">
        <v>510</v>
      </c>
      <c r="J82" s="454" t="s">
        <v>511</v>
      </c>
      <c r="K82" s="466"/>
      <c r="L82" s="467"/>
      <c r="M82" s="447"/>
      <c r="N82" s="446"/>
      <c r="O82" s="446"/>
      <c r="P82" s="446"/>
      <c r="Q82" s="447"/>
      <c r="R82" s="498">
        <v>116394000</v>
      </c>
      <c r="S82" s="447"/>
      <c r="T82" s="441">
        <f t="shared" si="2"/>
        <v>116394000</v>
      </c>
      <c r="U82" s="469"/>
      <c r="V82" s="470"/>
      <c r="W82" s="451"/>
      <c r="X82" s="450"/>
      <c r="Y82" s="450"/>
      <c r="Z82" s="450"/>
      <c r="AA82" s="442"/>
      <c r="AB82" s="499"/>
      <c r="AC82" s="451"/>
      <c r="AD82" s="442">
        <f t="shared" si="3"/>
        <v>0</v>
      </c>
    </row>
    <row r="83" spans="1:30" ht="60" x14ac:dyDescent="0.2">
      <c r="A83" s="714"/>
      <c r="B83" s="716"/>
      <c r="C83" s="432"/>
      <c r="D83" s="433" t="s">
        <v>403</v>
      </c>
      <c r="E83" s="432"/>
      <c r="F83" s="714"/>
      <c r="G83" s="434">
        <v>2020730010007</v>
      </c>
      <c r="H83" s="435" t="s">
        <v>428</v>
      </c>
      <c r="I83" s="712"/>
      <c r="J83" s="454" t="s">
        <v>512</v>
      </c>
      <c r="K83" s="466"/>
      <c r="L83" s="467"/>
      <c r="M83" s="447"/>
      <c r="N83" s="446"/>
      <c r="O83" s="446"/>
      <c r="P83" s="446"/>
      <c r="Q83" s="447"/>
      <c r="R83" s="500"/>
      <c r="S83" s="447"/>
      <c r="T83" s="441">
        <f t="shared" si="2"/>
        <v>0</v>
      </c>
      <c r="U83" s="469"/>
      <c r="V83" s="470"/>
      <c r="W83" s="451"/>
      <c r="X83" s="450"/>
      <c r="Y83" s="450"/>
      <c r="Z83" s="450"/>
      <c r="AA83" s="442"/>
      <c r="AB83" s="501"/>
      <c r="AC83" s="451"/>
      <c r="AD83" s="442">
        <f t="shared" si="3"/>
        <v>0</v>
      </c>
    </row>
    <row r="84" spans="1:30" ht="60" x14ac:dyDescent="0.2">
      <c r="A84" s="714"/>
      <c r="B84" s="716"/>
      <c r="C84" s="432"/>
      <c r="D84" s="433" t="s">
        <v>403</v>
      </c>
      <c r="E84" s="432"/>
      <c r="F84" s="714"/>
      <c r="G84" s="434">
        <v>2020730010007</v>
      </c>
      <c r="H84" s="435" t="s">
        <v>428</v>
      </c>
      <c r="I84" s="712"/>
      <c r="J84" s="473" t="s">
        <v>513</v>
      </c>
      <c r="K84" s="474"/>
      <c r="L84" s="467"/>
      <c r="M84" s="447"/>
      <c r="N84" s="446"/>
      <c r="O84" s="446"/>
      <c r="P84" s="446"/>
      <c r="Q84" s="447"/>
      <c r="R84" s="500"/>
      <c r="S84" s="447"/>
      <c r="T84" s="441">
        <f t="shared" si="2"/>
        <v>0</v>
      </c>
      <c r="U84" s="469"/>
      <c r="V84" s="470"/>
      <c r="W84" s="451"/>
      <c r="X84" s="450"/>
      <c r="Y84" s="450"/>
      <c r="Z84" s="450"/>
      <c r="AA84" s="442"/>
      <c r="AB84" s="501"/>
      <c r="AC84" s="451"/>
      <c r="AD84" s="442">
        <f t="shared" si="3"/>
        <v>0</v>
      </c>
    </row>
    <row r="85" spans="1:30" ht="60" x14ac:dyDescent="0.2">
      <c r="A85" s="714"/>
      <c r="B85" s="716"/>
      <c r="C85" s="432"/>
      <c r="D85" s="433" t="s">
        <v>403</v>
      </c>
      <c r="E85" s="432"/>
      <c r="F85" s="714"/>
      <c r="G85" s="434">
        <v>2020730010007</v>
      </c>
      <c r="H85" s="435" t="s">
        <v>428</v>
      </c>
      <c r="I85" s="711"/>
      <c r="J85" s="454" t="s">
        <v>514</v>
      </c>
      <c r="K85" s="466"/>
      <c r="L85" s="467"/>
      <c r="M85" s="447"/>
      <c r="N85" s="446"/>
      <c r="O85" s="446"/>
      <c r="P85" s="446"/>
      <c r="Q85" s="447"/>
      <c r="R85" s="445"/>
      <c r="S85" s="447"/>
      <c r="T85" s="441">
        <f t="shared" si="2"/>
        <v>0</v>
      </c>
      <c r="U85" s="469"/>
      <c r="V85" s="470"/>
      <c r="W85" s="451"/>
      <c r="X85" s="450"/>
      <c r="Y85" s="450"/>
      <c r="Z85" s="450"/>
      <c r="AA85" s="442"/>
      <c r="AB85" s="448"/>
      <c r="AC85" s="451"/>
      <c r="AD85" s="442">
        <f t="shared" si="3"/>
        <v>0</v>
      </c>
    </row>
    <row r="86" spans="1:30" ht="45" x14ac:dyDescent="0.2">
      <c r="A86" s="714"/>
      <c r="B86" s="716"/>
      <c r="C86" s="432"/>
      <c r="D86" s="433" t="s">
        <v>403</v>
      </c>
      <c r="E86" s="432"/>
      <c r="F86" s="714"/>
      <c r="G86" s="434">
        <v>2020730010007</v>
      </c>
      <c r="H86" s="435" t="s">
        <v>428</v>
      </c>
      <c r="I86" s="710" t="s">
        <v>515</v>
      </c>
      <c r="J86" s="454" t="s">
        <v>516</v>
      </c>
      <c r="K86" s="466"/>
      <c r="L86" s="467"/>
      <c r="M86" s="447"/>
      <c r="N86" s="446"/>
      <c r="O86" s="446"/>
      <c r="P86" s="446"/>
      <c r="Q86" s="447"/>
      <c r="R86" s="475"/>
      <c r="S86" s="447"/>
      <c r="T86" s="441">
        <f t="shared" si="2"/>
        <v>0</v>
      </c>
      <c r="U86" s="469"/>
      <c r="V86" s="470"/>
      <c r="W86" s="451"/>
      <c r="X86" s="450"/>
      <c r="Y86" s="450"/>
      <c r="Z86" s="450"/>
      <c r="AA86" s="442"/>
      <c r="AB86" s="471"/>
      <c r="AC86" s="451"/>
      <c r="AD86" s="442">
        <f t="shared" si="3"/>
        <v>0</v>
      </c>
    </row>
    <row r="87" spans="1:30" ht="30" x14ac:dyDescent="0.2">
      <c r="A87" s="714"/>
      <c r="B87" s="716"/>
      <c r="C87" s="432"/>
      <c r="D87" s="433" t="s">
        <v>403</v>
      </c>
      <c r="E87" s="432"/>
      <c r="F87" s="714"/>
      <c r="G87" s="434">
        <v>2020730010007</v>
      </c>
      <c r="H87" s="435" t="s">
        <v>428</v>
      </c>
      <c r="I87" s="711"/>
      <c r="J87" s="454" t="s">
        <v>505</v>
      </c>
      <c r="K87" s="466"/>
      <c r="L87" s="467"/>
      <c r="M87" s="447"/>
      <c r="N87" s="446"/>
      <c r="O87" s="446"/>
      <c r="P87" s="446"/>
      <c r="Q87" s="447"/>
      <c r="R87" s="445"/>
      <c r="S87" s="447"/>
      <c r="T87" s="441">
        <f t="shared" si="2"/>
        <v>0</v>
      </c>
      <c r="U87" s="469"/>
      <c r="V87" s="470"/>
      <c r="W87" s="451"/>
      <c r="X87" s="450"/>
      <c r="Y87" s="450"/>
      <c r="Z87" s="450"/>
      <c r="AA87" s="442"/>
      <c r="AB87" s="448"/>
      <c r="AC87" s="451"/>
      <c r="AD87" s="442">
        <f t="shared" si="3"/>
        <v>0</v>
      </c>
    </row>
    <row r="88" spans="1:30" ht="75" x14ac:dyDescent="0.2">
      <c r="A88" s="714"/>
      <c r="B88" s="716"/>
      <c r="C88" s="432"/>
      <c r="D88" s="433" t="s">
        <v>403</v>
      </c>
      <c r="E88" s="432"/>
      <c r="F88" s="714"/>
      <c r="G88" s="434">
        <v>2020730010007</v>
      </c>
      <c r="H88" s="435" t="s">
        <v>428</v>
      </c>
      <c r="I88" s="710" t="s">
        <v>517</v>
      </c>
      <c r="J88" s="454" t="s">
        <v>518</v>
      </c>
      <c r="K88" s="466"/>
      <c r="L88" s="467"/>
      <c r="M88" s="447"/>
      <c r="N88" s="446"/>
      <c r="O88" s="446"/>
      <c r="P88" s="446"/>
      <c r="Q88" s="447"/>
      <c r="R88" s="475">
        <v>21600000</v>
      </c>
      <c r="S88" s="447"/>
      <c r="T88" s="441">
        <f t="shared" si="2"/>
        <v>21600000</v>
      </c>
      <c r="U88" s="469"/>
      <c r="V88" s="470"/>
      <c r="W88" s="451"/>
      <c r="X88" s="450"/>
      <c r="Y88" s="450"/>
      <c r="Z88" s="450"/>
      <c r="AA88" s="442"/>
      <c r="AB88" s="471">
        <v>21600000</v>
      </c>
      <c r="AC88" s="451"/>
      <c r="AD88" s="442">
        <f t="shared" si="3"/>
        <v>21600000</v>
      </c>
    </row>
    <row r="89" spans="1:30" ht="60" x14ac:dyDescent="0.2">
      <c r="A89" s="714"/>
      <c r="B89" s="716"/>
      <c r="C89" s="432"/>
      <c r="D89" s="433" t="s">
        <v>403</v>
      </c>
      <c r="E89" s="432"/>
      <c r="F89" s="714"/>
      <c r="G89" s="434">
        <v>2020730010007</v>
      </c>
      <c r="H89" s="435" t="s">
        <v>428</v>
      </c>
      <c r="I89" s="711"/>
      <c r="J89" s="454" t="s">
        <v>519</v>
      </c>
      <c r="K89" s="466"/>
      <c r="L89" s="467"/>
      <c r="M89" s="447"/>
      <c r="N89" s="446"/>
      <c r="O89" s="446"/>
      <c r="P89" s="446"/>
      <c r="Q89" s="447"/>
      <c r="R89" s="445"/>
      <c r="S89" s="447"/>
      <c r="T89" s="441">
        <f t="shared" si="2"/>
        <v>0</v>
      </c>
      <c r="U89" s="469"/>
      <c r="V89" s="470"/>
      <c r="W89" s="451"/>
      <c r="X89" s="450"/>
      <c r="Y89" s="450"/>
      <c r="Z89" s="450"/>
      <c r="AA89" s="442"/>
      <c r="AB89" s="448"/>
      <c r="AC89" s="451"/>
      <c r="AD89" s="442">
        <f t="shared" si="3"/>
        <v>0</v>
      </c>
    </row>
    <row r="90" spans="1:30" ht="45" x14ac:dyDescent="0.2">
      <c r="A90" s="714"/>
      <c r="B90" s="716"/>
      <c r="C90" s="432"/>
      <c r="D90" s="433" t="s">
        <v>403</v>
      </c>
      <c r="E90" s="432"/>
      <c r="F90" s="714"/>
      <c r="G90" s="434">
        <v>2020730010007</v>
      </c>
      <c r="H90" s="435" t="s">
        <v>428</v>
      </c>
      <c r="I90" s="710" t="s">
        <v>520</v>
      </c>
      <c r="J90" s="454" t="s">
        <v>521</v>
      </c>
      <c r="K90" s="466"/>
      <c r="L90" s="467"/>
      <c r="M90" s="447"/>
      <c r="N90" s="446"/>
      <c r="O90" s="446"/>
      <c r="P90" s="446"/>
      <c r="Q90" s="447"/>
      <c r="R90" s="444">
        <v>12800000</v>
      </c>
      <c r="S90" s="447"/>
      <c r="T90" s="441">
        <f t="shared" si="2"/>
        <v>12800000</v>
      </c>
      <c r="U90" s="469"/>
      <c r="V90" s="470"/>
      <c r="W90" s="451"/>
      <c r="X90" s="450"/>
      <c r="Y90" s="450"/>
      <c r="Z90" s="450"/>
      <c r="AA90" s="442"/>
      <c r="AB90" s="444">
        <v>11988950</v>
      </c>
      <c r="AC90" s="451"/>
      <c r="AD90" s="442">
        <f t="shared" si="3"/>
        <v>11988950</v>
      </c>
    </row>
    <row r="91" spans="1:30" ht="30" x14ac:dyDescent="0.2">
      <c r="A91" s="714"/>
      <c r="B91" s="716"/>
      <c r="C91" s="432"/>
      <c r="D91" s="433" t="s">
        <v>403</v>
      </c>
      <c r="E91" s="432"/>
      <c r="F91" s="714"/>
      <c r="G91" s="434">
        <v>2020730010007</v>
      </c>
      <c r="H91" s="435" t="s">
        <v>428</v>
      </c>
      <c r="I91" s="711"/>
      <c r="J91" s="454" t="s">
        <v>505</v>
      </c>
      <c r="K91" s="466"/>
      <c r="L91" s="467"/>
      <c r="M91" s="447"/>
      <c r="N91" s="446"/>
      <c r="O91" s="446"/>
      <c r="P91" s="446"/>
      <c r="Q91" s="447"/>
      <c r="R91" s="445"/>
      <c r="S91" s="447"/>
      <c r="T91" s="441">
        <f t="shared" si="2"/>
        <v>0</v>
      </c>
      <c r="U91" s="469"/>
      <c r="V91" s="470"/>
      <c r="W91" s="451"/>
      <c r="X91" s="450"/>
      <c r="Y91" s="450"/>
      <c r="Z91" s="450"/>
      <c r="AA91" s="442"/>
      <c r="AB91" s="448"/>
      <c r="AC91" s="451"/>
      <c r="AD91" s="442">
        <f t="shared" si="3"/>
        <v>0</v>
      </c>
    </row>
    <row r="92" spans="1:30" ht="45" x14ac:dyDescent="0.2">
      <c r="A92" s="714"/>
      <c r="B92" s="716"/>
      <c r="C92" s="432"/>
      <c r="D92" s="433" t="s">
        <v>403</v>
      </c>
      <c r="E92" s="432"/>
      <c r="F92" s="714"/>
      <c r="G92" s="434">
        <v>2020730010007</v>
      </c>
      <c r="H92" s="435" t="s">
        <v>428</v>
      </c>
      <c r="I92" s="710" t="s">
        <v>522</v>
      </c>
      <c r="J92" s="454" t="s">
        <v>523</v>
      </c>
      <c r="K92" s="466"/>
      <c r="L92" s="467"/>
      <c r="M92" s="447"/>
      <c r="N92" s="446"/>
      <c r="O92" s="446"/>
      <c r="P92" s="446"/>
      <c r="Q92" s="447"/>
      <c r="R92" s="445"/>
      <c r="S92" s="447"/>
      <c r="T92" s="441">
        <f t="shared" si="2"/>
        <v>0</v>
      </c>
      <c r="U92" s="469"/>
      <c r="V92" s="470"/>
      <c r="W92" s="451"/>
      <c r="X92" s="450"/>
      <c r="Y92" s="450"/>
      <c r="Z92" s="450"/>
      <c r="AA92" s="442"/>
      <c r="AB92" s="448"/>
      <c r="AC92" s="451"/>
      <c r="AD92" s="442">
        <f t="shared" si="3"/>
        <v>0</v>
      </c>
    </row>
    <row r="93" spans="1:30" ht="90" x14ac:dyDescent="0.2">
      <c r="A93" s="714"/>
      <c r="B93" s="716"/>
      <c r="C93" s="432"/>
      <c r="D93" s="433" t="s">
        <v>403</v>
      </c>
      <c r="E93" s="432"/>
      <c r="F93" s="714"/>
      <c r="G93" s="434">
        <v>2020730010007</v>
      </c>
      <c r="H93" s="435" t="s">
        <v>428</v>
      </c>
      <c r="I93" s="712"/>
      <c r="J93" s="454" t="s">
        <v>524</v>
      </c>
      <c r="K93" s="466"/>
      <c r="L93" s="467"/>
      <c r="M93" s="447"/>
      <c r="N93" s="446"/>
      <c r="O93" s="446"/>
      <c r="P93" s="446"/>
      <c r="Q93" s="447"/>
      <c r="R93" s="498">
        <v>69013405</v>
      </c>
      <c r="S93" s="447"/>
      <c r="T93" s="441">
        <f t="shared" si="2"/>
        <v>69013405</v>
      </c>
      <c r="U93" s="469"/>
      <c r="V93" s="470"/>
      <c r="W93" s="451"/>
      <c r="X93" s="450"/>
      <c r="Y93" s="450"/>
      <c r="Z93" s="450"/>
      <c r="AA93" s="442"/>
      <c r="AB93" s="499">
        <v>3383333</v>
      </c>
      <c r="AC93" s="451"/>
      <c r="AD93" s="442">
        <f t="shared" si="3"/>
        <v>3383333</v>
      </c>
    </row>
    <row r="94" spans="1:30" ht="120" x14ac:dyDescent="0.2">
      <c r="A94" s="714"/>
      <c r="B94" s="716"/>
      <c r="C94" s="432"/>
      <c r="D94" s="433" t="s">
        <v>403</v>
      </c>
      <c r="E94" s="432"/>
      <c r="F94" s="714"/>
      <c r="G94" s="434">
        <v>2020730010007</v>
      </c>
      <c r="H94" s="435" t="s">
        <v>428</v>
      </c>
      <c r="I94" s="712"/>
      <c r="J94" s="454" t="s">
        <v>525</v>
      </c>
      <c r="K94" s="466"/>
      <c r="L94" s="467"/>
      <c r="M94" s="447"/>
      <c r="N94" s="446"/>
      <c r="O94" s="446"/>
      <c r="P94" s="446"/>
      <c r="Q94" s="447"/>
      <c r="R94" s="500"/>
      <c r="S94" s="447"/>
      <c r="T94" s="441">
        <f t="shared" si="2"/>
        <v>0</v>
      </c>
      <c r="U94" s="469"/>
      <c r="V94" s="470"/>
      <c r="W94" s="451"/>
      <c r="X94" s="450"/>
      <c r="Y94" s="450"/>
      <c r="Z94" s="450"/>
      <c r="AA94" s="442"/>
      <c r="AB94" s="501"/>
      <c r="AC94" s="451"/>
      <c r="AD94" s="442">
        <f t="shared" si="3"/>
        <v>0</v>
      </c>
    </row>
    <row r="95" spans="1:30" ht="45" x14ac:dyDescent="0.2">
      <c r="A95" s="714"/>
      <c r="B95" s="716"/>
      <c r="C95" s="432"/>
      <c r="D95" s="433" t="s">
        <v>403</v>
      </c>
      <c r="E95" s="432"/>
      <c r="F95" s="714"/>
      <c r="G95" s="434">
        <v>2020730010007</v>
      </c>
      <c r="H95" s="435" t="s">
        <v>428</v>
      </c>
      <c r="I95" s="711"/>
      <c r="J95" s="454" t="s">
        <v>526</v>
      </c>
      <c r="K95" s="466"/>
      <c r="L95" s="467"/>
      <c r="M95" s="447"/>
      <c r="N95" s="446"/>
      <c r="O95" s="446"/>
      <c r="P95" s="446"/>
      <c r="Q95" s="447"/>
      <c r="R95" s="460"/>
      <c r="S95" s="447"/>
      <c r="T95" s="441">
        <f t="shared" si="2"/>
        <v>0</v>
      </c>
      <c r="U95" s="469"/>
      <c r="V95" s="470"/>
      <c r="W95" s="451"/>
      <c r="X95" s="450"/>
      <c r="Y95" s="450"/>
      <c r="Z95" s="450"/>
      <c r="AA95" s="442"/>
      <c r="AB95" s="461"/>
      <c r="AC95" s="451"/>
      <c r="AD95" s="442">
        <f t="shared" si="3"/>
        <v>0</v>
      </c>
    </row>
    <row r="96" spans="1:30" ht="45" x14ac:dyDescent="0.2">
      <c r="A96" s="714"/>
      <c r="B96" s="716"/>
      <c r="C96" s="432"/>
      <c r="D96" s="433" t="s">
        <v>403</v>
      </c>
      <c r="E96" s="432"/>
      <c r="F96" s="714"/>
      <c r="G96" s="434">
        <v>2020730010007</v>
      </c>
      <c r="H96" s="435" t="s">
        <v>428</v>
      </c>
      <c r="I96" s="710" t="s">
        <v>527</v>
      </c>
      <c r="J96" s="454" t="s">
        <v>528</v>
      </c>
      <c r="K96" s="466"/>
      <c r="L96" s="467"/>
      <c r="M96" s="447"/>
      <c r="N96" s="446"/>
      <c r="O96" s="446"/>
      <c r="P96" s="446"/>
      <c r="Q96" s="447"/>
      <c r="R96" s="475">
        <v>14400000</v>
      </c>
      <c r="S96" s="447"/>
      <c r="T96" s="441">
        <f t="shared" si="2"/>
        <v>14400000</v>
      </c>
      <c r="U96" s="469"/>
      <c r="V96" s="470"/>
      <c r="W96" s="451"/>
      <c r="X96" s="450"/>
      <c r="Y96" s="450"/>
      <c r="Z96" s="450"/>
      <c r="AA96" s="442"/>
      <c r="AB96" s="471">
        <v>10800000</v>
      </c>
      <c r="AC96" s="451"/>
      <c r="AD96" s="442">
        <f t="shared" si="3"/>
        <v>10800000</v>
      </c>
    </row>
    <row r="97" spans="1:30" ht="45" x14ac:dyDescent="0.2">
      <c r="A97" s="714"/>
      <c r="B97" s="716"/>
      <c r="C97" s="432"/>
      <c r="D97" s="433" t="s">
        <v>403</v>
      </c>
      <c r="E97" s="432"/>
      <c r="F97" s="714"/>
      <c r="G97" s="434">
        <v>2020730010007</v>
      </c>
      <c r="H97" s="435" t="s">
        <v>428</v>
      </c>
      <c r="I97" s="712"/>
      <c r="J97" s="454" t="s">
        <v>529</v>
      </c>
      <c r="K97" s="466"/>
      <c r="L97" s="467"/>
      <c r="M97" s="447"/>
      <c r="N97" s="446"/>
      <c r="O97" s="446"/>
      <c r="P97" s="446"/>
      <c r="Q97" s="447"/>
      <c r="R97" s="445"/>
      <c r="S97" s="447"/>
      <c r="T97" s="441">
        <f t="shared" si="2"/>
        <v>0</v>
      </c>
      <c r="U97" s="469"/>
      <c r="V97" s="470"/>
      <c r="W97" s="451"/>
      <c r="X97" s="450"/>
      <c r="Y97" s="450"/>
      <c r="Z97" s="450"/>
      <c r="AA97" s="442"/>
      <c r="AB97" s="448"/>
      <c r="AC97" s="451"/>
      <c r="AD97" s="442">
        <f t="shared" si="3"/>
        <v>0</v>
      </c>
    </row>
    <row r="98" spans="1:30" ht="60" x14ac:dyDescent="0.2">
      <c r="A98" s="714"/>
      <c r="B98" s="716"/>
      <c r="C98" s="432"/>
      <c r="D98" s="433" t="s">
        <v>403</v>
      </c>
      <c r="E98" s="432"/>
      <c r="F98" s="714"/>
      <c r="G98" s="434">
        <v>2020730010007</v>
      </c>
      <c r="H98" s="435" t="s">
        <v>428</v>
      </c>
      <c r="I98" s="711"/>
      <c r="J98" s="454" t="s">
        <v>530</v>
      </c>
      <c r="K98" s="466"/>
      <c r="L98" s="467"/>
      <c r="M98" s="447"/>
      <c r="N98" s="446"/>
      <c r="O98" s="446"/>
      <c r="P98" s="446"/>
      <c r="Q98" s="447"/>
      <c r="R98" s="475">
        <v>6426000</v>
      </c>
      <c r="S98" s="447"/>
      <c r="T98" s="441">
        <f t="shared" si="2"/>
        <v>6426000</v>
      </c>
      <c r="U98" s="469"/>
      <c r="V98" s="470"/>
      <c r="W98" s="451"/>
      <c r="X98" s="450"/>
      <c r="Y98" s="450"/>
      <c r="Z98" s="450"/>
      <c r="AA98" s="442"/>
      <c r="AB98" s="471">
        <v>6426000</v>
      </c>
      <c r="AC98" s="451"/>
      <c r="AD98" s="442">
        <f t="shared" si="3"/>
        <v>6426000</v>
      </c>
    </row>
    <row r="99" spans="1:30" ht="75" x14ac:dyDescent="0.2">
      <c r="A99" s="714"/>
      <c r="B99" s="716"/>
      <c r="C99" s="432"/>
      <c r="D99" s="433" t="s">
        <v>403</v>
      </c>
      <c r="E99" s="432"/>
      <c r="F99" s="714"/>
      <c r="G99" s="434">
        <v>2020730010007</v>
      </c>
      <c r="H99" s="435" t="s">
        <v>428</v>
      </c>
      <c r="I99" s="710" t="s">
        <v>531</v>
      </c>
      <c r="J99" s="454" t="s">
        <v>532</v>
      </c>
      <c r="K99" s="466"/>
      <c r="L99" s="467"/>
      <c r="M99" s="447"/>
      <c r="N99" s="446"/>
      <c r="O99" s="446"/>
      <c r="P99" s="446"/>
      <c r="Q99" s="447"/>
      <c r="R99" s="475">
        <v>28050000</v>
      </c>
      <c r="S99" s="447"/>
      <c r="T99" s="441">
        <f t="shared" si="2"/>
        <v>28050000</v>
      </c>
      <c r="U99" s="469"/>
      <c r="V99" s="470"/>
      <c r="W99" s="451"/>
      <c r="X99" s="450"/>
      <c r="Y99" s="450"/>
      <c r="Z99" s="450"/>
      <c r="AA99" s="442"/>
      <c r="AB99" s="471">
        <v>18275000</v>
      </c>
      <c r="AC99" s="451"/>
      <c r="AD99" s="442">
        <f t="shared" si="3"/>
        <v>18275000</v>
      </c>
    </row>
    <row r="100" spans="1:30" ht="120" x14ac:dyDescent="0.2">
      <c r="A100" s="714"/>
      <c r="B100" s="716"/>
      <c r="C100" s="432"/>
      <c r="D100" s="433" t="s">
        <v>403</v>
      </c>
      <c r="E100" s="432"/>
      <c r="F100" s="714"/>
      <c r="G100" s="434">
        <v>2020730010007</v>
      </c>
      <c r="H100" s="435" t="s">
        <v>428</v>
      </c>
      <c r="I100" s="711"/>
      <c r="J100" s="454" t="s">
        <v>533</v>
      </c>
      <c r="K100" s="466"/>
      <c r="L100" s="467"/>
      <c r="M100" s="447"/>
      <c r="N100" s="446"/>
      <c r="O100" s="446"/>
      <c r="P100" s="446"/>
      <c r="Q100" s="447"/>
      <c r="R100" s="445"/>
      <c r="S100" s="447"/>
      <c r="T100" s="441">
        <f t="shared" si="2"/>
        <v>0</v>
      </c>
      <c r="U100" s="469"/>
      <c r="V100" s="470"/>
      <c r="W100" s="451"/>
      <c r="X100" s="450"/>
      <c r="Y100" s="450"/>
      <c r="Z100" s="450"/>
      <c r="AA100" s="442"/>
      <c r="AB100" s="448"/>
      <c r="AC100" s="451"/>
      <c r="AD100" s="442">
        <f t="shared" si="3"/>
        <v>0</v>
      </c>
    </row>
    <row r="101" spans="1:30" ht="75" x14ac:dyDescent="0.2">
      <c r="A101" s="714"/>
      <c r="B101" s="716"/>
      <c r="C101" s="432"/>
      <c r="D101" s="433" t="s">
        <v>403</v>
      </c>
      <c r="E101" s="432"/>
      <c r="F101" s="714"/>
      <c r="G101" s="434">
        <v>2020730010007</v>
      </c>
      <c r="H101" s="435" t="s">
        <v>428</v>
      </c>
      <c r="I101" s="710" t="s">
        <v>534</v>
      </c>
      <c r="J101" s="473" t="s">
        <v>535</v>
      </c>
      <c r="K101" s="474"/>
      <c r="L101" s="467"/>
      <c r="M101" s="447"/>
      <c r="N101" s="446"/>
      <c r="O101" s="446"/>
      <c r="P101" s="446"/>
      <c r="Q101" s="447"/>
      <c r="R101" s="475"/>
      <c r="S101" s="447"/>
      <c r="T101" s="441">
        <f t="shared" si="2"/>
        <v>0</v>
      </c>
      <c r="U101" s="469"/>
      <c r="V101" s="470"/>
      <c r="W101" s="451"/>
      <c r="X101" s="450"/>
      <c r="Y101" s="450"/>
      <c r="Z101" s="450"/>
      <c r="AA101" s="442"/>
      <c r="AB101" s="471"/>
      <c r="AC101" s="451"/>
      <c r="AD101" s="442">
        <f t="shared" si="3"/>
        <v>0</v>
      </c>
    </row>
    <row r="102" spans="1:30" ht="75" x14ac:dyDescent="0.2">
      <c r="A102" s="714"/>
      <c r="B102" s="716"/>
      <c r="C102" s="432"/>
      <c r="D102" s="433" t="s">
        <v>403</v>
      </c>
      <c r="E102" s="432"/>
      <c r="F102" s="714"/>
      <c r="G102" s="434">
        <v>2020730010007</v>
      </c>
      <c r="H102" s="435" t="s">
        <v>428</v>
      </c>
      <c r="I102" s="712"/>
      <c r="J102" s="454" t="s">
        <v>536</v>
      </c>
      <c r="K102" s="466"/>
      <c r="L102" s="467"/>
      <c r="M102" s="447"/>
      <c r="N102" s="446">
        <v>37929999</v>
      </c>
      <c r="O102" s="446"/>
      <c r="P102" s="446"/>
      <c r="Q102" s="447"/>
      <c r="R102" s="444">
        <v>224555211</v>
      </c>
      <c r="S102" s="447"/>
      <c r="T102" s="441">
        <f t="shared" si="2"/>
        <v>262485210</v>
      </c>
      <c r="U102" s="469"/>
      <c r="V102" s="470"/>
      <c r="W102" s="451"/>
      <c r="X102" s="450">
        <v>37929999</v>
      </c>
      <c r="Y102" s="450"/>
      <c r="Z102" s="450"/>
      <c r="AA102" s="442"/>
      <c r="AB102" s="448">
        <v>122051522</v>
      </c>
      <c r="AC102" s="451"/>
      <c r="AD102" s="442">
        <f t="shared" si="3"/>
        <v>159981521</v>
      </c>
    </row>
    <row r="103" spans="1:30" ht="105" x14ac:dyDescent="0.2">
      <c r="A103" s="714"/>
      <c r="B103" s="716"/>
      <c r="C103" s="432"/>
      <c r="D103" s="433" t="s">
        <v>403</v>
      </c>
      <c r="E103" s="432"/>
      <c r="F103" s="714"/>
      <c r="G103" s="434">
        <v>2020730010007</v>
      </c>
      <c r="H103" s="435" t="s">
        <v>428</v>
      </c>
      <c r="I103" s="712"/>
      <c r="J103" s="454" t="s">
        <v>537</v>
      </c>
      <c r="K103" s="466"/>
      <c r="L103" s="467"/>
      <c r="M103" s="447"/>
      <c r="N103" s="446"/>
      <c r="O103" s="446"/>
      <c r="P103" s="446"/>
      <c r="Q103" s="447"/>
      <c r="R103" s="475">
        <v>12044305</v>
      </c>
      <c r="S103" s="447"/>
      <c r="T103" s="441">
        <f t="shared" si="2"/>
        <v>12044305</v>
      </c>
      <c r="U103" s="469"/>
      <c r="V103" s="470"/>
      <c r="W103" s="451"/>
      <c r="X103" s="450"/>
      <c r="Y103" s="450"/>
      <c r="Z103" s="450"/>
      <c r="AA103" s="442"/>
      <c r="AB103" s="471">
        <v>12044305</v>
      </c>
      <c r="AC103" s="451"/>
      <c r="AD103" s="442">
        <f t="shared" si="3"/>
        <v>12044305</v>
      </c>
    </row>
    <row r="104" spans="1:30" ht="105" x14ac:dyDescent="0.2">
      <c r="A104" s="714"/>
      <c r="B104" s="716"/>
      <c r="C104" s="432"/>
      <c r="D104" s="433" t="s">
        <v>403</v>
      </c>
      <c r="E104" s="432"/>
      <c r="F104" s="714"/>
      <c r="G104" s="434">
        <v>2020730010007</v>
      </c>
      <c r="H104" s="435" t="s">
        <v>428</v>
      </c>
      <c r="I104" s="711"/>
      <c r="J104" s="454" t="s">
        <v>538</v>
      </c>
      <c r="K104" s="466"/>
      <c r="L104" s="467"/>
      <c r="M104" s="447"/>
      <c r="N104" s="446"/>
      <c r="O104" s="446"/>
      <c r="P104" s="446"/>
      <c r="Q104" s="447"/>
      <c r="R104" s="475">
        <v>16127940</v>
      </c>
      <c r="S104" s="447"/>
      <c r="T104" s="441">
        <f t="shared" si="2"/>
        <v>16127940</v>
      </c>
      <c r="U104" s="469"/>
      <c r="V104" s="470"/>
      <c r="W104" s="451"/>
      <c r="X104" s="450"/>
      <c r="Y104" s="450"/>
      <c r="Z104" s="450"/>
      <c r="AA104" s="442"/>
      <c r="AB104" s="471">
        <v>16127940</v>
      </c>
      <c r="AC104" s="451"/>
      <c r="AD104" s="442">
        <f t="shared" si="3"/>
        <v>16127940</v>
      </c>
    </row>
    <row r="105" spans="1:30" ht="105" x14ac:dyDescent="0.2">
      <c r="A105" s="714"/>
      <c r="B105" s="716"/>
      <c r="C105" s="432"/>
      <c r="D105" s="433" t="s">
        <v>403</v>
      </c>
      <c r="E105" s="432"/>
      <c r="F105" s="714"/>
      <c r="G105" s="434">
        <v>2020730010007</v>
      </c>
      <c r="H105" s="435" t="s">
        <v>428</v>
      </c>
      <c r="I105" s="710" t="s">
        <v>539</v>
      </c>
      <c r="J105" s="454" t="s">
        <v>540</v>
      </c>
      <c r="K105" s="466"/>
      <c r="L105" s="467"/>
      <c r="M105" s="447"/>
      <c r="N105" s="446"/>
      <c r="O105" s="446"/>
      <c r="P105" s="446"/>
      <c r="Q105" s="447"/>
      <c r="R105" s="475">
        <v>14400000</v>
      </c>
      <c r="S105" s="447"/>
      <c r="T105" s="441">
        <f t="shared" si="2"/>
        <v>14400000</v>
      </c>
      <c r="U105" s="469"/>
      <c r="V105" s="470"/>
      <c r="W105" s="451"/>
      <c r="X105" s="450"/>
      <c r="Y105" s="450"/>
      <c r="Z105" s="450"/>
      <c r="AA105" s="442"/>
      <c r="AB105" s="488">
        <v>7200000</v>
      </c>
      <c r="AC105" s="451"/>
      <c r="AD105" s="442">
        <f t="shared" si="3"/>
        <v>7200000</v>
      </c>
    </row>
    <row r="106" spans="1:30" ht="60" x14ac:dyDescent="0.2">
      <c r="A106" s="714"/>
      <c r="B106" s="716"/>
      <c r="C106" s="432"/>
      <c r="D106" s="433" t="s">
        <v>403</v>
      </c>
      <c r="E106" s="432"/>
      <c r="F106" s="714"/>
      <c r="G106" s="434">
        <v>2020730010007</v>
      </c>
      <c r="H106" s="435" t="s">
        <v>428</v>
      </c>
      <c r="I106" s="711"/>
      <c r="J106" s="454" t="s">
        <v>541</v>
      </c>
      <c r="K106" s="466"/>
      <c r="L106" s="467"/>
      <c r="M106" s="447"/>
      <c r="N106" s="446"/>
      <c r="O106" s="446"/>
      <c r="P106" s="446"/>
      <c r="Q106" s="447"/>
      <c r="R106" s="445"/>
      <c r="S106" s="447"/>
      <c r="T106" s="441">
        <f t="shared" si="2"/>
        <v>0</v>
      </c>
      <c r="U106" s="469"/>
      <c r="V106" s="470"/>
      <c r="W106" s="451"/>
      <c r="X106" s="450"/>
      <c r="Y106" s="450"/>
      <c r="Z106" s="450"/>
      <c r="AA106" s="442"/>
      <c r="AB106" s="448"/>
      <c r="AC106" s="451"/>
      <c r="AD106" s="442">
        <f t="shared" si="3"/>
        <v>0</v>
      </c>
    </row>
    <row r="107" spans="1:30" ht="135" x14ac:dyDescent="0.2">
      <c r="A107" s="714"/>
      <c r="B107" s="716"/>
      <c r="C107" s="432"/>
      <c r="D107" s="433" t="s">
        <v>403</v>
      </c>
      <c r="E107" s="432"/>
      <c r="F107" s="714"/>
      <c r="G107" s="434">
        <v>2020730010007</v>
      </c>
      <c r="H107" s="435" t="s">
        <v>428</v>
      </c>
      <c r="I107" s="710" t="s">
        <v>542</v>
      </c>
      <c r="J107" s="454" t="s">
        <v>543</v>
      </c>
      <c r="K107" s="466"/>
      <c r="L107" s="467"/>
      <c r="M107" s="447"/>
      <c r="N107" s="446"/>
      <c r="O107" s="446"/>
      <c r="P107" s="446"/>
      <c r="Q107" s="447"/>
      <c r="R107" s="475"/>
      <c r="S107" s="447"/>
      <c r="T107" s="441">
        <f t="shared" si="2"/>
        <v>0</v>
      </c>
      <c r="U107" s="469"/>
      <c r="V107" s="470"/>
      <c r="W107" s="451"/>
      <c r="X107" s="450"/>
      <c r="Y107" s="450"/>
      <c r="Z107" s="450"/>
      <c r="AA107" s="442"/>
      <c r="AB107" s="471"/>
      <c r="AC107" s="451"/>
      <c r="AD107" s="442">
        <f t="shared" si="3"/>
        <v>0</v>
      </c>
    </row>
    <row r="108" spans="1:30" ht="195" x14ac:dyDescent="0.2">
      <c r="A108" s="714"/>
      <c r="B108" s="716"/>
      <c r="C108" s="432"/>
      <c r="D108" s="433" t="s">
        <v>403</v>
      </c>
      <c r="E108" s="432"/>
      <c r="F108" s="714"/>
      <c r="G108" s="434">
        <v>2020730010007</v>
      </c>
      <c r="H108" s="435" t="s">
        <v>428</v>
      </c>
      <c r="I108" s="712"/>
      <c r="J108" s="454" t="s">
        <v>544</v>
      </c>
      <c r="K108" s="466"/>
      <c r="L108" s="467"/>
      <c r="M108" s="447"/>
      <c r="N108" s="446"/>
      <c r="O108" s="446"/>
      <c r="P108" s="446"/>
      <c r="Q108" s="447"/>
      <c r="R108" s="444"/>
      <c r="S108" s="447"/>
      <c r="T108" s="441">
        <f t="shared" si="2"/>
        <v>0</v>
      </c>
      <c r="U108" s="469"/>
      <c r="V108" s="470"/>
      <c r="W108" s="451"/>
      <c r="X108" s="450"/>
      <c r="Y108" s="450"/>
      <c r="Z108" s="450"/>
      <c r="AA108" s="442"/>
      <c r="AB108" s="444"/>
      <c r="AC108" s="451"/>
      <c r="AD108" s="442">
        <f t="shared" si="3"/>
        <v>0</v>
      </c>
    </row>
    <row r="109" spans="1:30" ht="165" x14ac:dyDescent="0.2">
      <c r="A109" s="714"/>
      <c r="B109" s="716"/>
      <c r="C109" s="432"/>
      <c r="D109" s="433" t="s">
        <v>403</v>
      </c>
      <c r="E109" s="432"/>
      <c r="F109" s="714"/>
      <c r="G109" s="434">
        <v>2020730010007</v>
      </c>
      <c r="H109" s="435" t="s">
        <v>428</v>
      </c>
      <c r="I109" s="711"/>
      <c r="J109" s="454" t="s">
        <v>545</v>
      </c>
      <c r="K109" s="466"/>
      <c r="L109" s="467"/>
      <c r="M109" s="447"/>
      <c r="N109" s="446"/>
      <c r="O109" s="446"/>
      <c r="P109" s="446"/>
      <c r="Q109" s="447"/>
      <c r="R109" s="475">
        <v>9012639</v>
      </c>
      <c r="S109" s="447"/>
      <c r="T109" s="441">
        <f t="shared" si="2"/>
        <v>9012639</v>
      </c>
      <c r="U109" s="469"/>
      <c r="V109" s="470"/>
      <c r="W109" s="451"/>
      <c r="X109" s="450"/>
      <c r="Y109" s="450"/>
      <c r="Z109" s="450"/>
      <c r="AA109" s="442"/>
      <c r="AB109" s="471">
        <v>9012639</v>
      </c>
      <c r="AC109" s="451"/>
      <c r="AD109" s="442">
        <f t="shared" si="3"/>
        <v>9012639</v>
      </c>
    </row>
    <row r="110" spans="1:30" ht="150" x14ac:dyDescent="0.2">
      <c r="A110" s="714"/>
      <c r="B110" s="716"/>
      <c r="C110" s="432"/>
      <c r="D110" s="433" t="s">
        <v>403</v>
      </c>
      <c r="E110" s="432"/>
      <c r="F110" s="714"/>
      <c r="G110" s="434">
        <v>2020730010007</v>
      </c>
      <c r="H110" s="435" t="s">
        <v>428</v>
      </c>
      <c r="I110" s="710" t="s">
        <v>546</v>
      </c>
      <c r="J110" s="454" t="s">
        <v>547</v>
      </c>
      <c r="K110" s="466"/>
      <c r="L110" s="467"/>
      <c r="M110" s="447"/>
      <c r="N110" s="446"/>
      <c r="O110" s="446"/>
      <c r="P110" s="446"/>
      <c r="Q110" s="447"/>
      <c r="R110" s="444">
        <v>128025000</v>
      </c>
      <c r="S110" s="447"/>
      <c r="T110" s="441">
        <f t="shared" si="2"/>
        <v>128025000</v>
      </c>
      <c r="U110" s="469"/>
      <c r="V110" s="470"/>
      <c r="W110" s="451"/>
      <c r="X110" s="450"/>
      <c r="Y110" s="450"/>
      <c r="Z110" s="450"/>
      <c r="AA110" s="442"/>
      <c r="AB110" s="479">
        <v>114050000</v>
      </c>
      <c r="AC110" s="451"/>
      <c r="AD110" s="442">
        <f t="shared" si="3"/>
        <v>114050000</v>
      </c>
    </row>
    <row r="111" spans="1:30" ht="105" x14ac:dyDescent="0.2">
      <c r="A111" s="714"/>
      <c r="B111" s="716"/>
      <c r="C111" s="432"/>
      <c r="D111" s="433" t="s">
        <v>403</v>
      </c>
      <c r="E111" s="432"/>
      <c r="F111" s="714"/>
      <c r="G111" s="434">
        <v>2020730010007</v>
      </c>
      <c r="H111" s="435" t="s">
        <v>428</v>
      </c>
      <c r="I111" s="711"/>
      <c r="J111" s="454" t="s">
        <v>548</v>
      </c>
      <c r="K111" s="466"/>
      <c r="L111" s="467"/>
      <c r="M111" s="447"/>
      <c r="N111" s="446"/>
      <c r="O111" s="446"/>
      <c r="P111" s="446"/>
      <c r="Q111" s="447"/>
      <c r="R111" s="475">
        <v>11600000</v>
      </c>
      <c r="S111" s="447"/>
      <c r="T111" s="441">
        <f t="shared" si="2"/>
        <v>11600000</v>
      </c>
      <c r="U111" s="469"/>
      <c r="V111" s="470"/>
      <c r="W111" s="451"/>
      <c r="X111" s="450"/>
      <c r="Y111" s="450"/>
      <c r="Z111" s="450"/>
      <c r="AA111" s="442"/>
      <c r="AB111" s="471">
        <v>4833333</v>
      </c>
      <c r="AC111" s="451"/>
      <c r="AD111" s="442">
        <f t="shared" si="3"/>
        <v>4833333</v>
      </c>
    </row>
    <row r="112" spans="1:30" ht="120" x14ac:dyDescent="0.2">
      <c r="A112" s="714"/>
      <c r="B112" s="716"/>
      <c r="C112" s="432"/>
      <c r="D112" s="433" t="s">
        <v>403</v>
      </c>
      <c r="E112" s="432"/>
      <c r="F112" s="714"/>
      <c r="G112" s="434">
        <v>2020730010007</v>
      </c>
      <c r="H112" s="435" t="s">
        <v>428</v>
      </c>
      <c r="I112" s="710" t="s">
        <v>549</v>
      </c>
      <c r="J112" s="454" t="s">
        <v>550</v>
      </c>
      <c r="K112" s="466"/>
      <c r="L112" s="467"/>
      <c r="M112" s="447"/>
      <c r="N112" s="446"/>
      <c r="O112" s="446"/>
      <c r="P112" s="446"/>
      <c r="Q112" s="447"/>
      <c r="R112" s="445"/>
      <c r="S112" s="447"/>
      <c r="T112" s="441">
        <f t="shared" si="2"/>
        <v>0</v>
      </c>
      <c r="U112" s="469"/>
      <c r="V112" s="470"/>
      <c r="W112" s="451"/>
      <c r="X112" s="450"/>
      <c r="Y112" s="450"/>
      <c r="Z112" s="450"/>
      <c r="AA112" s="442"/>
      <c r="AB112" s="448"/>
      <c r="AC112" s="451"/>
      <c r="AD112" s="442">
        <f t="shared" si="3"/>
        <v>0</v>
      </c>
    </row>
    <row r="113" spans="1:30" ht="45" x14ac:dyDescent="0.2">
      <c r="A113" s="714"/>
      <c r="B113" s="716"/>
      <c r="C113" s="432"/>
      <c r="D113" s="433" t="s">
        <v>403</v>
      </c>
      <c r="E113" s="432"/>
      <c r="F113" s="714"/>
      <c r="G113" s="434">
        <v>2020730010007</v>
      </c>
      <c r="H113" s="435" t="s">
        <v>428</v>
      </c>
      <c r="I113" s="712"/>
      <c r="J113" s="454" t="s">
        <v>551</v>
      </c>
      <c r="K113" s="466"/>
      <c r="L113" s="467"/>
      <c r="M113" s="447"/>
      <c r="N113" s="446"/>
      <c r="O113" s="446"/>
      <c r="P113" s="446"/>
      <c r="Q113" s="447"/>
      <c r="R113" s="445"/>
      <c r="S113" s="447"/>
      <c r="T113" s="441">
        <f t="shared" si="2"/>
        <v>0</v>
      </c>
      <c r="U113" s="469"/>
      <c r="V113" s="470"/>
      <c r="W113" s="451"/>
      <c r="X113" s="450"/>
      <c r="Y113" s="450"/>
      <c r="Z113" s="450"/>
      <c r="AA113" s="442"/>
      <c r="AB113" s="448"/>
      <c r="AC113" s="451"/>
      <c r="AD113" s="442">
        <f t="shared" si="3"/>
        <v>0</v>
      </c>
    </row>
    <row r="114" spans="1:30" ht="90" x14ac:dyDescent="0.2">
      <c r="A114" s="714"/>
      <c r="B114" s="716"/>
      <c r="C114" s="432"/>
      <c r="D114" s="433" t="s">
        <v>403</v>
      </c>
      <c r="E114" s="432"/>
      <c r="F114" s="714"/>
      <c r="G114" s="434">
        <v>2020730010007</v>
      </c>
      <c r="H114" s="435" t="s">
        <v>428</v>
      </c>
      <c r="I114" s="712"/>
      <c r="J114" s="454" t="s">
        <v>552</v>
      </c>
      <c r="K114" s="466"/>
      <c r="L114" s="467"/>
      <c r="M114" s="447"/>
      <c r="N114" s="446"/>
      <c r="O114" s="446"/>
      <c r="P114" s="446"/>
      <c r="Q114" s="447"/>
      <c r="R114" s="445"/>
      <c r="S114" s="447"/>
      <c r="T114" s="441">
        <f t="shared" si="2"/>
        <v>0</v>
      </c>
      <c r="U114" s="469"/>
      <c r="V114" s="470"/>
      <c r="W114" s="451"/>
      <c r="X114" s="450"/>
      <c r="Y114" s="450"/>
      <c r="Z114" s="450"/>
      <c r="AA114" s="442"/>
      <c r="AB114" s="448"/>
      <c r="AC114" s="451"/>
      <c r="AD114" s="442">
        <f t="shared" si="3"/>
        <v>0</v>
      </c>
    </row>
    <row r="115" spans="1:30" ht="60" x14ac:dyDescent="0.2">
      <c r="A115" s="714"/>
      <c r="B115" s="716"/>
      <c r="C115" s="432"/>
      <c r="D115" s="433" t="s">
        <v>403</v>
      </c>
      <c r="E115" s="432"/>
      <c r="F115" s="714"/>
      <c r="G115" s="434">
        <v>2020730010007</v>
      </c>
      <c r="H115" s="435" t="s">
        <v>428</v>
      </c>
      <c r="I115" s="712"/>
      <c r="J115" s="454" t="s">
        <v>553</v>
      </c>
      <c r="K115" s="466"/>
      <c r="L115" s="467"/>
      <c r="M115" s="447"/>
      <c r="N115" s="446"/>
      <c r="O115" s="446"/>
      <c r="P115" s="446"/>
      <c r="Q115" s="447"/>
      <c r="R115" s="444">
        <v>10020000</v>
      </c>
      <c r="S115" s="447"/>
      <c r="T115" s="441">
        <f t="shared" si="2"/>
        <v>10020000</v>
      </c>
      <c r="U115" s="469"/>
      <c r="V115" s="470"/>
      <c r="W115" s="451"/>
      <c r="X115" s="450"/>
      <c r="Y115" s="450"/>
      <c r="Z115" s="450"/>
      <c r="AA115" s="442"/>
      <c r="AB115" s="444">
        <v>10020000</v>
      </c>
      <c r="AC115" s="451"/>
      <c r="AD115" s="442">
        <f t="shared" si="3"/>
        <v>10020000</v>
      </c>
    </row>
    <row r="116" spans="1:30" ht="135" x14ac:dyDescent="0.2">
      <c r="A116" s="714"/>
      <c r="B116" s="716"/>
      <c r="C116" s="432"/>
      <c r="D116" s="433" t="s">
        <v>403</v>
      </c>
      <c r="E116" s="432"/>
      <c r="F116" s="714"/>
      <c r="G116" s="434">
        <v>2020730010007</v>
      </c>
      <c r="H116" s="435" t="s">
        <v>428</v>
      </c>
      <c r="I116" s="712"/>
      <c r="J116" s="454" t="s">
        <v>554</v>
      </c>
      <c r="K116" s="466"/>
      <c r="L116" s="467"/>
      <c r="M116" s="447"/>
      <c r="N116" s="446"/>
      <c r="O116" s="446"/>
      <c r="P116" s="446"/>
      <c r="Q116" s="447"/>
      <c r="R116" s="445"/>
      <c r="S116" s="447"/>
      <c r="T116" s="441">
        <f t="shared" si="2"/>
        <v>0</v>
      </c>
      <c r="U116" s="469"/>
      <c r="V116" s="470"/>
      <c r="W116" s="451"/>
      <c r="X116" s="450"/>
      <c r="Y116" s="450"/>
      <c r="Z116" s="450"/>
      <c r="AA116" s="442"/>
      <c r="AB116" s="448"/>
      <c r="AC116" s="451"/>
      <c r="AD116" s="442">
        <f t="shared" si="3"/>
        <v>0</v>
      </c>
    </row>
    <row r="117" spans="1:30" ht="120" x14ac:dyDescent="0.2">
      <c r="A117" s="714"/>
      <c r="B117" s="716"/>
      <c r="C117" s="432"/>
      <c r="D117" s="433" t="s">
        <v>403</v>
      </c>
      <c r="E117" s="432"/>
      <c r="F117" s="714"/>
      <c r="G117" s="434">
        <v>2020730010007</v>
      </c>
      <c r="H117" s="435" t="s">
        <v>428</v>
      </c>
      <c r="I117" s="711"/>
      <c r="J117" s="454" t="s">
        <v>555</v>
      </c>
      <c r="K117" s="466"/>
      <c r="L117" s="467"/>
      <c r="M117" s="447"/>
      <c r="N117" s="446"/>
      <c r="O117" s="446"/>
      <c r="P117" s="446"/>
      <c r="Q117" s="447"/>
      <c r="R117" s="475">
        <v>9012639</v>
      </c>
      <c r="S117" s="447"/>
      <c r="T117" s="441">
        <f t="shared" si="2"/>
        <v>9012639</v>
      </c>
      <c r="U117" s="469"/>
      <c r="V117" s="470"/>
      <c r="W117" s="451"/>
      <c r="X117" s="450"/>
      <c r="Y117" s="450"/>
      <c r="Z117" s="450"/>
      <c r="AA117" s="442"/>
      <c r="AB117" s="471">
        <v>9012639</v>
      </c>
      <c r="AC117" s="451"/>
      <c r="AD117" s="442">
        <f t="shared" si="3"/>
        <v>9012639</v>
      </c>
    </row>
    <row r="118" spans="1:30" ht="195" x14ac:dyDescent="0.2">
      <c r="A118" s="714"/>
      <c r="B118" s="716"/>
      <c r="C118" s="432"/>
      <c r="D118" s="433" t="s">
        <v>403</v>
      </c>
      <c r="E118" s="432"/>
      <c r="F118" s="714"/>
      <c r="G118" s="434">
        <v>2020730010007</v>
      </c>
      <c r="H118" s="435" t="s">
        <v>428</v>
      </c>
      <c r="I118" s="710" t="s">
        <v>556</v>
      </c>
      <c r="J118" s="454" t="s">
        <v>557</v>
      </c>
      <c r="K118" s="466"/>
      <c r="L118" s="467"/>
      <c r="M118" s="502"/>
      <c r="N118" s="446"/>
      <c r="O118" s="446"/>
      <c r="P118" s="446"/>
      <c r="Q118" s="446"/>
      <c r="R118" s="475">
        <v>9012639</v>
      </c>
      <c r="S118" s="447"/>
      <c r="T118" s="441">
        <f t="shared" si="2"/>
        <v>9012639</v>
      </c>
      <c r="U118" s="469"/>
      <c r="V118" s="470"/>
      <c r="W118" s="503"/>
      <c r="X118" s="450"/>
      <c r="Y118" s="450"/>
      <c r="Z118" s="450"/>
      <c r="AA118" s="450"/>
      <c r="AB118" s="471">
        <v>9012639</v>
      </c>
      <c r="AC118" s="451"/>
      <c r="AD118" s="442">
        <f t="shared" si="3"/>
        <v>9012639</v>
      </c>
    </row>
    <row r="119" spans="1:30" ht="120" x14ac:dyDescent="0.2">
      <c r="A119" s="714"/>
      <c r="B119" s="716"/>
      <c r="C119" s="432"/>
      <c r="D119" s="433" t="s">
        <v>403</v>
      </c>
      <c r="E119" s="432"/>
      <c r="F119" s="714"/>
      <c r="G119" s="434">
        <v>2020730010007</v>
      </c>
      <c r="H119" s="435" t="s">
        <v>428</v>
      </c>
      <c r="I119" s="711"/>
      <c r="J119" s="454" t="s">
        <v>558</v>
      </c>
      <c r="K119" s="466"/>
      <c r="L119" s="467"/>
      <c r="M119" s="447"/>
      <c r="N119" s="446"/>
      <c r="O119" s="446"/>
      <c r="P119" s="446"/>
      <c r="Q119" s="447"/>
      <c r="R119" s="445"/>
      <c r="S119" s="447"/>
      <c r="T119" s="441">
        <f t="shared" si="2"/>
        <v>0</v>
      </c>
      <c r="U119" s="469"/>
      <c r="V119" s="470"/>
      <c r="W119" s="451"/>
      <c r="X119" s="450"/>
      <c r="Y119" s="450"/>
      <c r="Z119" s="450"/>
      <c r="AA119" s="442"/>
      <c r="AB119" s="448"/>
      <c r="AC119" s="451"/>
      <c r="AD119" s="442">
        <f t="shared" si="3"/>
        <v>0</v>
      </c>
    </row>
    <row r="120" spans="1:30" ht="150" x14ac:dyDescent="0.2">
      <c r="A120" s="714"/>
      <c r="B120" s="716"/>
      <c r="C120" s="432"/>
      <c r="D120" s="433" t="s">
        <v>403</v>
      </c>
      <c r="E120" s="432"/>
      <c r="F120" s="714"/>
      <c r="G120" s="434">
        <v>2020730010007</v>
      </c>
      <c r="H120" s="435" t="s">
        <v>428</v>
      </c>
      <c r="I120" s="710" t="s">
        <v>559</v>
      </c>
      <c r="J120" s="454" t="s">
        <v>560</v>
      </c>
      <c r="K120" s="466"/>
      <c r="L120" s="437"/>
      <c r="M120" s="447"/>
      <c r="N120" s="446"/>
      <c r="O120" s="446"/>
      <c r="P120" s="446"/>
      <c r="Q120" s="446"/>
      <c r="R120" s="504">
        <v>55150000</v>
      </c>
      <c r="S120" s="447"/>
      <c r="T120" s="441">
        <f t="shared" si="2"/>
        <v>55150000</v>
      </c>
      <c r="U120" s="469"/>
      <c r="V120" s="505"/>
      <c r="W120" s="451"/>
      <c r="X120" s="450"/>
      <c r="Y120" s="450"/>
      <c r="Z120" s="450"/>
      <c r="AA120" s="450"/>
      <c r="AB120" s="444">
        <v>45700000</v>
      </c>
      <c r="AC120" s="451"/>
      <c r="AD120" s="442">
        <f t="shared" si="3"/>
        <v>45700000</v>
      </c>
    </row>
    <row r="121" spans="1:30" ht="180" x14ac:dyDescent="0.2">
      <c r="A121" s="714"/>
      <c r="B121" s="716"/>
      <c r="C121" s="432"/>
      <c r="D121" s="433" t="s">
        <v>403</v>
      </c>
      <c r="E121" s="432"/>
      <c r="F121" s="714"/>
      <c r="G121" s="434">
        <v>2020730010007</v>
      </c>
      <c r="H121" s="435" t="s">
        <v>428</v>
      </c>
      <c r="I121" s="712"/>
      <c r="J121" s="454" t="s">
        <v>561</v>
      </c>
      <c r="K121" s="466"/>
      <c r="L121" s="506"/>
      <c r="M121" s="447"/>
      <c r="N121" s="446"/>
      <c r="O121" s="446"/>
      <c r="P121" s="446"/>
      <c r="Q121" s="447"/>
      <c r="R121" s="475">
        <v>23331071</v>
      </c>
      <c r="S121" s="447"/>
      <c r="T121" s="441">
        <f t="shared" si="2"/>
        <v>23331071</v>
      </c>
      <c r="U121" s="469"/>
      <c r="V121" s="507"/>
      <c r="W121" s="451"/>
      <c r="X121" s="450"/>
      <c r="Y121" s="450"/>
      <c r="Z121" s="450"/>
      <c r="AA121" s="442"/>
      <c r="AB121" s="471">
        <v>23331050</v>
      </c>
      <c r="AC121" s="451"/>
      <c r="AD121" s="442">
        <f t="shared" si="3"/>
        <v>23331050</v>
      </c>
    </row>
    <row r="122" spans="1:30" ht="120" x14ac:dyDescent="0.2">
      <c r="A122" s="714"/>
      <c r="B122" s="716"/>
      <c r="C122" s="432"/>
      <c r="D122" s="433" t="s">
        <v>403</v>
      </c>
      <c r="E122" s="432"/>
      <c r="F122" s="714"/>
      <c r="G122" s="434">
        <v>2020730010007</v>
      </c>
      <c r="H122" s="435" t="s">
        <v>428</v>
      </c>
      <c r="I122" s="711"/>
      <c r="J122" s="454" t="s">
        <v>562</v>
      </c>
      <c r="K122" s="466"/>
      <c r="L122" s="467"/>
      <c r="M122" s="447"/>
      <c r="N122" s="446"/>
      <c r="O122" s="446"/>
      <c r="P122" s="446"/>
      <c r="Q122" s="447"/>
      <c r="R122" s="445"/>
      <c r="S122" s="447"/>
      <c r="T122" s="441">
        <f t="shared" si="2"/>
        <v>0</v>
      </c>
      <c r="U122" s="469"/>
      <c r="V122" s="470"/>
      <c r="W122" s="451"/>
      <c r="X122" s="450"/>
      <c r="Y122" s="450"/>
      <c r="Z122" s="450"/>
      <c r="AA122" s="442"/>
      <c r="AB122" s="448"/>
      <c r="AC122" s="451"/>
      <c r="AD122" s="442">
        <f t="shared" si="3"/>
        <v>0</v>
      </c>
    </row>
    <row r="123" spans="1:30" ht="90" x14ac:dyDescent="0.2">
      <c r="A123" s="714"/>
      <c r="B123" s="716"/>
      <c r="C123" s="432"/>
      <c r="D123" s="433" t="s">
        <v>403</v>
      </c>
      <c r="E123" s="432"/>
      <c r="F123" s="714"/>
      <c r="G123" s="434">
        <v>2020730010007</v>
      </c>
      <c r="H123" s="435" t="s">
        <v>428</v>
      </c>
      <c r="I123" s="710" t="s">
        <v>563</v>
      </c>
      <c r="J123" s="454" t="s">
        <v>564</v>
      </c>
      <c r="K123" s="466"/>
      <c r="L123" s="467"/>
      <c r="M123" s="447"/>
      <c r="N123" s="446"/>
      <c r="O123" s="446"/>
      <c r="P123" s="446"/>
      <c r="Q123" s="446"/>
      <c r="R123" s="475">
        <v>34200000</v>
      </c>
      <c r="S123" s="447"/>
      <c r="T123" s="441">
        <f t="shared" si="2"/>
        <v>34200000</v>
      </c>
      <c r="U123" s="469"/>
      <c r="V123" s="470"/>
      <c r="W123" s="451"/>
      <c r="X123" s="450"/>
      <c r="Y123" s="450"/>
      <c r="Z123" s="450"/>
      <c r="AA123" s="450"/>
      <c r="AB123" s="471">
        <v>32400000</v>
      </c>
      <c r="AC123" s="451"/>
      <c r="AD123" s="442">
        <f t="shared" si="3"/>
        <v>32400000</v>
      </c>
    </row>
    <row r="124" spans="1:30" ht="120" x14ac:dyDescent="0.2">
      <c r="A124" s="714"/>
      <c r="B124" s="716"/>
      <c r="C124" s="432"/>
      <c r="D124" s="433" t="s">
        <v>403</v>
      </c>
      <c r="E124" s="432"/>
      <c r="F124" s="714"/>
      <c r="G124" s="434">
        <v>2020730010007</v>
      </c>
      <c r="H124" s="435" t="s">
        <v>428</v>
      </c>
      <c r="I124" s="711"/>
      <c r="J124" s="454" t="s">
        <v>565</v>
      </c>
      <c r="K124" s="466"/>
      <c r="L124" s="467"/>
      <c r="M124" s="447"/>
      <c r="N124" s="446"/>
      <c r="O124" s="446"/>
      <c r="P124" s="446"/>
      <c r="Q124" s="447"/>
      <c r="R124" s="445"/>
      <c r="S124" s="447"/>
      <c r="T124" s="441">
        <f t="shared" si="2"/>
        <v>0</v>
      </c>
      <c r="U124" s="469"/>
      <c r="V124" s="470"/>
      <c r="W124" s="451"/>
      <c r="X124" s="450"/>
      <c r="Y124" s="450"/>
      <c r="Z124" s="450"/>
      <c r="AA124" s="442"/>
      <c r="AB124" s="448"/>
      <c r="AC124" s="451"/>
      <c r="AD124" s="442">
        <f t="shared" si="3"/>
        <v>0</v>
      </c>
    </row>
    <row r="125" spans="1:30" ht="30" x14ac:dyDescent="0.2">
      <c r="A125" s="714"/>
      <c r="B125" s="716"/>
      <c r="C125" s="432"/>
      <c r="D125" s="433" t="s">
        <v>403</v>
      </c>
      <c r="E125" s="432"/>
      <c r="F125" s="714"/>
      <c r="G125" s="434">
        <v>2020730010007</v>
      </c>
      <c r="H125" s="435" t="s">
        <v>428</v>
      </c>
      <c r="I125" s="710" t="s">
        <v>566</v>
      </c>
      <c r="J125" s="454" t="s">
        <v>567</v>
      </c>
      <c r="K125" s="466"/>
      <c r="L125" s="508"/>
      <c r="M125" s="447"/>
      <c r="N125" s="446">
        <v>73575000</v>
      </c>
      <c r="O125" s="446"/>
      <c r="P125" s="446"/>
      <c r="Q125" s="446"/>
      <c r="R125" s="475"/>
      <c r="S125" s="447"/>
      <c r="T125" s="441">
        <f t="shared" si="2"/>
        <v>73575000</v>
      </c>
      <c r="U125" s="469"/>
      <c r="V125" s="509"/>
      <c r="W125" s="451"/>
      <c r="X125" s="471">
        <v>28438332</v>
      </c>
      <c r="Y125" s="450"/>
      <c r="Z125" s="450"/>
      <c r="AA125" s="450"/>
      <c r="AC125" s="451"/>
      <c r="AD125" s="442">
        <f t="shared" si="3"/>
        <v>28438332</v>
      </c>
    </row>
    <row r="126" spans="1:30" ht="30" x14ac:dyDescent="0.2">
      <c r="A126" s="714"/>
      <c r="B126" s="716"/>
      <c r="C126" s="432"/>
      <c r="D126" s="433" t="s">
        <v>403</v>
      </c>
      <c r="E126" s="432"/>
      <c r="F126" s="714"/>
      <c r="G126" s="434">
        <v>2020730010007</v>
      </c>
      <c r="H126" s="435" t="s">
        <v>428</v>
      </c>
      <c r="I126" s="711"/>
      <c r="J126" s="454" t="s">
        <v>568</v>
      </c>
      <c r="K126" s="466"/>
      <c r="L126" s="467"/>
      <c r="M126" s="447"/>
      <c r="N126" s="446"/>
      <c r="O126" s="446"/>
      <c r="P126" s="446"/>
      <c r="Q126" s="447"/>
      <c r="R126" s="445"/>
      <c r="S126" s="447"/>
      <c r="T126" s="441">
        <f t="shared" si="2"/>
        <v>0</v>
      </c>
      <c r="U126" s="469"/>
      <c r="V126" s="470"/>
      <c r="W126" s="451"/>
      <c r="X126" s="450"/>
      <c r="Y126" s="450"/>
      <c r="Z126" s="450"/>
      <c r="AA126" s="442"/>
      <c r="AB126" s="448"/>
      <c r="AC126" s="451"/>
      <c r="AD126" s="442">
        <f t="shared" si="3"/>
        <v>0</v>
      </c>
    </row>
    <row r="127" spans="1:30" ht="60" x14ac:dyDescent="0.2">
      <c r="A127" s="714"/>
      <c r="B127" s="716"/>
      <c r="C127" s="432"/>
      <c r="D127" s="433" t="s">
        <v>403</v>
      </c>
      <c r="E127" s="432"/>
      <c r="F127" s="714"/>
      <c r="G127" s="434">
        <v>2020730010007</v>
      </c>
      <c r="H127" s="435" t="s">
        <v>428</v>
      </c>
      <c r="I127" s="710" t="s">
        <v>569</v>
      </c>
      <c r="J127" s="454" t="s">
        <v>570</v>
      </c>
      <c r="K127" s="466"/>
      <c r="L127" s="467"/>
      <c r="M127" s="447"/>
      <c r="N127" s="446">
        <v>19125000</v>
      </c>
      <c r="O127" s="446"/>
      <c r="P127" s="446"/>
      <c r="Q127" s="447"/>
      <c r="R127" s="475"/>
      <c r="S127" s="447"/>
      <c r="T127" s="441">
        <f t="shared" si="2"/>
        <v>19125000</v>
      </c>
      <c r="U127" s="469"/>
      <c r="V127" s="470"/>
      <c r="W127" s="451"/>
      <c r="X127" s="450">
        <v>5400000</v>
      </c>
      <c r="Y127" s="450"/>
      <c r="Z127" s="450"/>
      <c r="AA127" s="442"/>
      <c r="AB127" s="471"/>
      <c r="AC127" s="451"/>
      <c r="AD127" s="442">
        <f t="shared" si="3"/>
        <v>5400000</v>
      </c>
    </row>
    <row r="128" spans="1:30" ht="60" x14ac:dyDescent="0.2">
      <c r="A128" s="714"/>
      <c r="B128" s="716"/>
      <c r="C128" s="432"/>
      <c r="D128" s="433" t="s">
        <v>403</v>
      </c>
      <c r="E128" s="432"/>
      <c r="F128" s="714"/>
      <c r="G128" s="434">
        <v>2020730010007</v>
      </c>
      <c r="H128" s="435" t="s">
        <v>428</v>
      </c>
      <c r="I128" s="711"/>
      <c r="J128" s="454" t="s">
        <v>571</v>
      </c>
      <c r="K128" s="466"/>
      <c r="L128" s="467"/>
      <c r="M128" s="447"/>
      <c r="N128" s="446"/>
      <c r="O128" s="446"/>
      <c r="P128" s="446"/>
      <c r="Q128" s="447"/>
      <c r="R128" s="445"/>
      <c r="S128" s="447"/>
      <c r="T128" s="441">
        <f t="shared" si="2"/>
        <v>0</v>
      </c>
      <c r="U128" s="469"/>
      <c r="V128" s="470"/>
      <c r="W128" s="451"/>
      <c r="X128" s="450"/>
      <c r="Y128" s="450"/>
      <c r="Z128" s="450"/>
      <c r="AA128" s="442"/>
      <c r="AB128" s="448"/>
      <c r="AC128" s="451"/>
      <c r="AD128" s="442">
        <f t="shared" si="3"/>
        <v>0</v>
      </c>
    </row>
    <row r="129" spans="1:30" ht="120" x14ac:dyDescent="0.2">
      <c r="A129" s="714"/>
      <c r="B129" s="716"/>
      <c r="C129" s="432"/>
      <c r="D129" s="433" t="s">
        <v>403</v>
      </c>
      <c r="E129" s="432"/>
      <c r="F129" s="714"/>
      <c r="G129" s="434">
        <v>2020730010007</v>
      </c>
      <c r="H129" s="435" t="s">
        <v>428</v>
      </c>
      <c r="I129" s="710" t="s">
        <v>572</v>
      </c>
      <c r="J129" s="454" t="s">
        <v>573</v>
      </c>
      <c r="K129" s="466"/>
      <c r="L129" s="508"/>
      <c r="M129" s="439"/>
      <c r="N129" s="439"/>
      <c r="O129" s="439"/>
      <c r="P129" s="439"/>
      <c r="Q129" s="446"/>
      <c r="R129" s="475">
        <v>132709182</v>
      </c>
      <c r="S129" s="439"/>
      <c r="T129" s="441">
        <f t="shared" si="2"/>
        <v>132709182</v>
      </c>
      <c r="U129" s="469"/>
      <c r="V129" s="509"/>
      <c r="W129" s="510"/>
      <c r="X129" s="510"/>
      <c r="Y129" s="510"/>
      <c r="Z129" s="510"/>
      <c r="AA129" s="511"/>
      <c r="AB129" s="471">
        <v>92152835</v>
      </c>
      <c r="AC129" s="510"/>
      <c r="AD129" s="442">
        <f t="shared" si="3"/>
        <v>92152835</v>
      </c>
    </row>
    <row r="130" spans="1:30" ht="30" x14ac:dyDescent="0.2">
      <c r="A130" s="714"/>
      <c r="B130" s="716"/>
      <c r="C130" s="432"/>
      <c r="D130" s="433" t="s">
        <v>403</v>
      </c>
      <c r="E130" s="432"/>
      <c r="F130" s="714"/>
      <c r="G130" s="434">
        <v>2020730010007</v>
      </c>
      <c r="H130" s="435" t="s">
        <v>428</v>
      </c>
      <c r="I130" s="711"/>
      <c r="J130" s="454" t="s">
        <v>505</v>
      </c>
      <c r="K130" s="466"/>
      <c r="L130" s="512"/>
      <c r="M130" s="513"/>
      <c r="N130" s="513"/>
      <c r="O130" s="513"/>
      <c r="P130" s="513"/>
      <c r="Q130" s="439"/>
      <c r="R130" s="439"/>
      <c r="S130" s="439"/>
      <c r="T130" s="441">
        <f t="shared" si="2"/>
        <v>0</v>
      </c>
      <c r="U130" s="469"/>
      <c r="V130" s="514"/>
      <c r="W130" s="515"/>
      <c r="X130" s="515"/>
      <c r="Y130" s="515"/>
      <c r="Z130" s="515"/>
      <c r="AA130" s="510"/>
      <c r="AB130" s="510"/>
      <c r="AC130" s="510"/>
      <c r="AD130" s="442">
        <f t="shared" si="3"/>
        <v>0</v>
      </c>
    </row>
    <row r="131" spans="1:30" ht="90" x14ac:dyDescent="0.2">
      <c r="A131" s="714"/>
      <c r="B131" s="716"/>
      <c r="C131" s="432"/>
      <c r="D131" s="433" t="s">
        <v>403</v>
      </c>
      <c r="E131" s="432"/>
      <c r="F131" s="714"/>
      <c r="G131" s="434">
        <v>2020730010007</v>
      </c>
      <c r="H131" s="435" t="s">
        <v>428</v>
      </c>
      <c r="I131" s="710" t="s">
        <v>574</v>
      </c>
      <c r="J131" s="454" t="s">
        <v>575</v>
      </c>
      <c r="K131" s="466"/>
      <c r="L131" s="508"/>
      <c r="M131" s="439"/>
      <c r="N131" s="439"/>
      <c r="O131" s="439"/>
      <c r="P131" s="439"/>
      <c r="Q131" s="439"/>
      <c r="R131" s="439"/>
      <c r="S131" s="439"/>
      <c r="T131" s="441">
        <f t="shared" si="2"/>
        <v>0</v>
      </c>
      <c r="U131" s="469"/>
      <c r="V131" s="509"/>
      <c r="W131" s="510"/>
      <c r="X131" s="510"/>
      <c r="Y131" s="510"/>
      <c r="Z131" s="510"/>
      <c r="AA131" s="510"/>
      <c r="AB131" s="510"/>
      <c r="AC131" s="510"/>
      <c r="AD131" s="442">
        <f t="shared" si="3"/>
        <v>0</v>
      </c>
    </row>
    <row r="132" spans="1:30" ht="60" x14ac:dyDescent="0.2">
      <c r="A132" s="714"/>
      <c r="B132" s="716"/>
      <c r="C132" s="432"/>
      <c r="D132" s="433" t="s">
        <v>403</v>
      </c>
      <c r="E132" s="432"/>
      <c r="F132" s="714"/>
      <c r="G132" s="434">
        <v>2020730010007</v>
      </c>
      <c r="H132" s="435" t="s">
        <v>428</v>
      </c>
      <c r="I132" s="712"/>
      <c r="J132" s="454" t="s">
        <v>576</v>
      </c>
      <c r="K132" s="466"/>
      <c r="L132" s="508"/>
      <c r="M132" s="439"/>
      <c r="N132" s="439"/>
      <c r="O132" s="439"/>
      <c r="P132" s="439"/>
      <c r="Q132" s="513"/>
      <c r="R132" s="513"/>
      <c r="S132" s="513"/>
      <c r="T132" s="441">
        <f t="shared" ref="T132:T195" si="4">SUM(K132:S132)</f>
        <v>0</v>
      </c>
      <c r="U132" s="469"/>
      <c r="V132" s="509"/>
      <c r="W132" s="510"/>
      <c r="X132" s="510"/>
      <c r="Y132" s="510"/>
      <c r="Z132" s="510"/>
      <c r="AA132" s="515"/>
      <c r="AB132" s="515"/>
      <c r="AC132" s="515"/>
      <c r="AD132" s="442">
        <f t="shared" ref="AD132:AD195" si="5">SUM(U132:AC132)</f>
        <v>0</v>
      </c>
    </row>
    <row r="133" spans="1:30" ht="105" x14ac:dyDescent="0.2">
      <c r="A133" s="714"/>
      <c r="B133" s="716"/>
      <c r="C133" s="432"/>
      <c r="D133" s="433" t="s">
        <v>403</v>
      </c>
      <c r="E133" s="432"/>
      <c r="F133" s="714"/>
      <c r="G133" s="434">
        <v>2020730010007</v>
      </c>
      <c r="H133" s="435" t="s">
        <v>428</v>
      </c>
      <c r="I133" s="711"/>
      <c r="J133" s="454" t="s">
        <v>577</v>
      </c>
      <c r="K133" s="466"/>
      <c r="L133" s="508"/>
      <c r="M133" s="439"/>
      <c r="N133" s="439"/>
      <c r="O133" s="439"/>
      <c r="P133" s="439"/>
      <c r="Q133" s="439"/>
      <c r="R133" s="449">
        <v>90800000</v>
      </c>
      <c r="S133" s="439"/>
      <c r="T133" s="441">
        <f t="shared" si="4"/>
        <v>90800000</v>
      </c>
      <c r="U133" s="469"/>
      <c r="V133" s="509"/>
      <c r="W133" s="510"/>
      <c r="X133" s="510"/>
      <c r="Y133" s="510"/>
      <c r="Z133" s="510"/>
      <c r="AA133" s="510"/>
      <c r="AB133" s="451">
        <v>90769500</v>
      </c>
      <c r="AC133" s="510"/>
      <c r="AD133" s="442">
        <f t="shared" si="5"/>
        <v>90769500</v>
      </c>
    </row>
    <row r="134" spans="1:30" ht="90" x14ac:dyDescent="0.2">
      <c r="A134" s="714"/>
      <c r="B134" s="716" t="s">
        <v>427</v>
      </c>
      <c r="C134" s="432"/>
      <c r="D134" s="433" t="s">
        <v>403</v>
      </c>
      <c r="E134" s="432"/>
      <c r="F134" s="714"/>
      <c r="G134" s="434">
        <v>2020730010007</v>
      </c>
      <c r="H134" s="456" t="s">
        <v>578</v>
      </c>
      <c r="I134" s="710" t="s">
        <v>579</v>
      </c>
      <c r="J134" s="454" t="s">
        <v>580</v>
      </c>
      <c r="K134" s="459"/>
      <c r="L134" s="439"/>
      <c r="M134" s="439"/>
      <c r="N134" s="516"/>
      <c r="O134" s="516"/>
      <c r="P134" s="516"/>
      <c r="Q134" s="439"/>
      <c r="R134" s="449">
        <v>21600000</v>
      </c>
      <c r="S134" s="439"/>
      <c r="T134" s="441">
        <f t="shared" si="4"/>
        <v>21600000</v>
      </c>
      <c r="U134" s="442"/>
      <c r="V134" s="510"/>
      <c r="W134" s="510"/>
      <c r="X134" s="517"/>
      <c r="Y134" s="518"/>
      <c r="Z134" s="518"/>
      <c r="AA134" s="510"/>
      <c r="AB134" s="519">
        <v>21600000</v>
      </c>
      <c r="AC134" s="510"/>
      <c r="AD134" s="442">
        <f t="shared" si="5"/>
        <v>21600000</v>
      </c>
    </row>
    <row r="135" spans="1:30" ht="75" x14ac:dyDescent="0.2">
      <c r="A135" s="714"/>
      <c r="B135" s="716"/>
      <c r="C135" s="432"/>
      <c r="D135" s="433" t="s">
        <v>403</v>
      </c>
      <c r="E135" s="432"/>
      <c r="F135" s="714"/>
      <c r="G135" s="434">
        <v>2020730010007</v>
      </c>
      <c r="H135" s="456" t="s">
        <v>578</v>
      </c>
      <c r="I135" s="712"/>
      <c r="J135" s="454" t="s">
        <v>581</v>
      </c>
      <c r="K135" s="459"/>
      <c r="L135" s="439"/>
      <c r="M135" s="439"/>
      <c r="N135" s="516"/>
      <c r="O135" s="516"/>
      <c r="P135" s="516"/>
      <c r="Q135" s="439"/>
      <c r="R135" s="516"/>
      <c r="S135" s="439"/>
      <c r="T135" s="441">
        <f t="shared" si="4"/>
        <v>0</v>
      </c>
      <c r="U135" s="442"/>
      <c r="V135" s="510"/>
      <c r="W135" s="510"/>
      <c r="X135" s="517"/>
      <c r="Y135" s="518"/>
      <c r="Z135" s="518"/>
      <c r="AA135" s="510"/>
      <c r="AB135" s="517"/>
      <c r="AC135" s="510"/>
      <c r="AD135" s="442">
        <f t="shared" si="5"/>
        <v>0</v>
      </c>
    </row>
    <row r="136" spans="1:30" ht="135" x14ac:dyDescent="0.2">
      <c r="A136" s="714"/>
      <c r="B136" s="716"/>
      <c r="C136" s="432"/>
      <c r="D136" s="433" t="s">
        <v>403</v>
      </c>
      <c r="E136" s="432"/>
      <c r="F136" s="715"/>
      <c r="G136" s="434">
        <v>2020730010007</v>
      </c>
      <c r="H136" s="456" t="s">
        <v>578</v>
      </c>
      <c r="I136" s="711"/>
      <c r="J136" s="454" t="s">
        <v>582</v>
      </c>
      <c r="K136" s="459"/>
      <c r="L136" s="439"/>
      <c r="M136" s="439"/>
      <c r="N136" s="516"/>
      <c r="O136" s="516"/>
      <c r="P136" s="516"/>
      <c r="Q136" s="439"/>
      <c r="R136" s="449">
        <v>14087500</v>
      </c>
      <c r="S136" s="439"/>
      <c r="T136" s="441">
        <f t="shared" si="4"/>
        <v>14087500</v>
      </c>
      <c r="U136" s="442"/>
      <c r="V136" s="510"/>
      <c r="W136" s="510"/>
      <c r="X136" s="517"/>
      <c r="Y136" s="518"/>
      <c r="Z136" s="518"/>
      <c r="AA136" s="510"/>
      <c r="AB136" s="519">
        <v>14087500</v>
      </c>
      <c r="AC136" s="510"/>
      <c r="AD136" s="442">
        <f t="shared" si="5"/>
        <v>14087500</v>
      </c>
    </row>
    <row r="137" spans="1:30" ht="150" x14ac:dyDescent="0.2">
      <c r="A137" s="714"/>
      <c r="B137" s="716"/>
      <c r="C137" s="432"/>
      <c r="D137" s="433" t="s">
        <v>403</v>
      </c>
      <c r="E137" s="432"/>
      <c r="F137" s="713" t="s">
        <v>427</v>
      </c>
      <c r="G137" s="434">
        <v>2020730010006</v>
      </c>
      <c r="H137" s="456" t="s">
        <v>578</v>
      </c>
      <c r="I137" s="710" t="s">
        <v>583</v>
      </c>
      <c r="J137" s="473" t="s">
        <v>584</v>
      </c>
      <c r="K137" s="520"/>
      <c r="L137" s="439"/>
      <c r="M137" s="439"/>
      <c r="N137" s="516"/>
      <c r="O137" s="516"/>
      <c r="P137" s="516"/>
      <c r="Q137" s="439"/>
      <c r="R137" s="449">
        <v>14087500</v>
      </c>
      <c r="S137" s="439"/>
      <c r="T137" s="441">
        <f t="shared" si="4"/>
        <v>14087500</v>
      </c>
      <c r="U137" s="442"/>
      <c r="V137" s="510"/>
      <c r="W137" s="510"/>
      <c r="X137" s="517"/>
      <c r="Y137" s="518"/>
      <c r="Z137" s="518"/>
      <c r="AA137" s="510"/>
      <c r="AB137" s="519">
        <v>14087500</v>
      </c>
      <c r="AC137" s="510"/>
      <c r="AD137" s="442">
        <f t="shared" si="5"/>
        <v>14087500</v>
      </c>
    </row>
    <row r="138" spans="1:30" ht="150" x14ac:dyDescent="0.2">
      <c r="A138" s="714"/>
      <c r="B138" s="716"/>
      <c r="C138" s="432"/>
      <c r="D138" s="433" t="s">
        <v>403</v>
      </c>
      <c r="E138" s="432"/>
      <c r="F138" s="714"/>
      <c r="G138" s="434">
        <v>2020730010006</v>
      </c>
      <c r="H138" s="456" t="s">
        <v>578</v>
      </c>
      <c r="I138" s="712"/>
      <c r="J138" s="473" t="s">
        <v>585</v>
      </c>
      <c r="K138" s="520"/>
      <c r="L138" s="439"/>
      <c r="M138" s="439"/>
      <c r="N138" s="516"/>
      <c r="O138" s="516"/>
      <c r="P138" s="516"/>
      <c r="Q138" s="439"/>
      <c r="R138" s="449">
        <v>14087500</v>
      </c>
      <c r="S138" s="439"/>
      <c r="T138" s="441">
        <f t="shared" si="4"/>
        <v>14087500</v>
      </c>
      <c r="U138" s="442"/>
      <c r="V138" s="510"/>
      <c r="W138" s="510"/>
      <c r="X138" s="517"/>
      <c r="Y138" s="518"/>
      <c r="Z138" s="518"/>
      <c r="AA138" s="510"/>
      <c r="AB138" s="519">
        <v>14087500</v>
      </c>
      <c r="AC138" s="510"/>
      <c r="AD138" s="442">
        <f t="shared" si="5"/>
        <v>14087500</v>
      </c>
    </row>
    <row r="139" spans="1:30" ht="150" x14ac:dyDescent="0.2">
      <c r="A139" s="714"/>
      <c r="B139" s="716"/>
      <c r="C139" s="432"/>
      <c r="D139" s="433" t="s">
        <v>403</v>
      </c>
      <c r="E139" s="432"/>
      <c r="F139" s="714"/>
      <c r="G139" s="434">
        <v>2020730010006</v>
      </c>
      <c r="H139" s="456" t="s">
        <v>578</v>
      </c>
      <c r="I139" s="712"/>
      <c r="J139" s="473" t="s">
        <v>586</v>
      </c>
      <c r="K139" s="520"/>
      <c r="L139" s="439"/>
      <c r="M139" s="439"/>
      <c r="N139" s="516"/>
      <c r="O139" s="516"/>
      <c r="P139" s="516"/>
      <c r="Q139" s="439"/>
      <c r="R139" s="449">
        <v>14087500</v>
      </c>
      <c r="S139" s="439"/>
      <c r="T139" s="441">
        <f t="shared" si="4"/>
        <v>14087500</v>
      </c>
      <c r="U139" s="442"/>
      <c r="V139" s="510"/>
      <c r="W139" s="510"/>
      <c r="X139" s="517"/>
      <c r="Y139" s="518"/>
      <c r="Z139" s="518"/>
      <c r="AA139" s="510"/>
      <c r="AB139" s="519">
        <v>14087500</v>
      </c>
      <c r="AC139" s="510"/>
      <c r="AD139" s="442">
        <f t="shared" si="5"/>
        <v>14087500</v>
      </c>
    </row>
    <row r="140" spans="1:30" ht="120" x14ac:dyDescent="0.2">
      <c r="A140" s="714"/>
      <c r="B140" s="716"/>
      <c r="C140" s="432"/>
      <c r="D140" s="433" t="s">
        <v>403</v>
      </c>
      <c r="E140" s="432"/>
      <c r="F140" s="714"/>
      <c r="G140" s="434">
        <v>2020730010006</v>
      </c>
      <c r="H140" s="456" t="s">
        <v>578</v>
      </c>
      <c r="I140" s="711"/>
      <c r="J140" s="473" t="s">
        <v>587</v>
      </c>
      <c r="K140" s="520"/>
      <c r="L140" s="439"/>
      <c r="M140" s="439"/>
      <c r="N140" s="516"/>
      <c r="O140" s="516"/>
      <c r="P140" s="516"/>
      <c r="Q140" s="439"/>
      <c r="R140" s="491">
        <v>20855250</v>
      </c>
      <c r="S140" s="439"/>
      <c r="T140" s="441">
        <f t="shared" si="4"/>
        <v>20855250</v>
      </c>
      <c r="U140" s="442"/>
      <c r="V140" s="510"/>
      <c r="W140" s="510"/>
      <c r="X140" s="517"/>
      <c r="Y140" s="518"/>
      <c r="Z140" s="518"/>
      <c r="AA140" s="510"/>
      <c r="AB140" s="521">
        <v>20855250</v>
      </c>
      <c r="AC140" s="510"/>
      <c r="AD140" s="442">
        <f t="shared" si="5"/>
        <v>20855250</v>
      </c>
    </row>
    <row r="141" spans="1:30" ht="150" x14ac:dyDescent="0.2">
      <c r="A141" s="714"/>
      <c r="B141" s="716"/>
      <c r="C141" s="432"/>
      <c r="D141" s="433" t="s">
        <v>403</v>
      </c>
      <c r="E141" s="432"/>
      <c r="F141" s="714"/>
      <c r="G141" s="434">
        <v>2020730010006</v>
      </c>
      <c r="H141" s="456" t="s">
        <v>578</v>
      </c>
      <c r="I141" s="454" t="s">
        <v>588</v>
      </c>
      <c r="J141" s="454" t="s">
        <v>589</v>
      </c>
      <c r="K141" s="459"/>
      <c r="L141" s="439"/>
      <c r="M141" s="439"/>
      <c r="N141" s="516"/>
      <c r="O141" s="516"/>
      <c r="P141" s="516"/>
      <c r="Q141" s="439"/>
      <c r="R141" s="491">
        <v>20855250</v>
      </c>
      <c r="S141" s="439"/>
      <c r="T141" s="441">
        <f t="shared" si="4"/>
        <v>20855250</v>
      </c>
      <c r="U141" s="442"/>
      <c r="V141" s="510"/>
      <c r="W141" s="510"/>
      <c r="X141" s="517"/>
      <c r="Y141" s="518"/>
      <c r="Z141" s="518"/>
      <c r="AA141" s="510"/>
      <c r="AB141" s="521">
        <v>20855250</v>
      </c>
      <c r="AC141" s="510"/>
      <c r="AD141" s="442">
        <f t="shared" si="5"/>
        <v>20855250</v>
      </c>
    </row>
    <row r="142" spans="1:30" ht="90" x14ac:dyDescent="0.2">
      <c r="A142" s="714"/>
      <c r="B142" s="716"/>
      <c r="C142" s="432"/>
      <c r="D142" s="433" t="s">
        <v>403</v>
      </c>
      <c r="E142" s="432"/>
      <c r="F142" s="714"/>
      <c r="G142" s="434">
        <v>2020730010006</v>
      </c>
      <c r="H142" s="456" t="s">
        <v>578</v>
      </c>
      <c r="I142" s="710" t="s">
        <v>590</v>
      </c>
      <c r="J142" s="454" t="s">
        <v>591</v>
      </c>
      <c r="K142" s="459"/>
      <c r="L142" s="439"/>
      <c r="M142" s="439"/>
      <c r="N142" s="516"/>
      <c r="O142" s="516"/>
      <c r="P142" s="516"/>
      <c r="Q142" s="439"/>
      <c r="R142" s="449">
        <v>14400000</v>
      </c>
      <c r="S142" s="439"/>
      <c r="T142" s="441">
        <f t="shared" si="4"/>
        <v>14400000</v>
      </c>
      <c r="U142" s="442"/>
      <c r="V142" s="510"/>
      <c r="W142" s="510"/>
      <c r="X142" s="517"/>
      <c r="Y142" s="518"/>
      <c r="Z142" s="518"/>
      <c r="AA142" s="510"/>
      <c r="AB142" s="521">
        <v>8400000</v>
      </c>
      <c r="AC142" s="510"/>
      <c r="AD142" s="442">
        <f t="shared" si="5"/>
        <v>8400000</v>
      </c>
    </row>
    <row r="143" spans="1:30" ht="75" x14ac:dyDescent="0.2">
      <c r="A143" s="714"/>
      <c r="B143" s="716"/>
      <c r="C143" s="432"/>
      <c r="D143" s="433" t="s">
        <v>403</v>
      </c>
      <c r="E143" s="432"/>
      <c r="F143" s="714"/>
      <c r="G143" s="434">
        <v>2020730010006</v>
      </c>
      <c r="H143" s="456" t="s">
        <v>578</v>
      </c>
      <c r="I143" s="712"/>
      <c r="J143" s="454" t="s">
        <v>592</v>
      </c>
      <c r="K143" s="459"/>
      <c r="L143" s="439"/>
      <c r="M143" s="439"/>
      <c r="N143" s="516"/>
      <c r="O143" s="516"/>
      <c r="P143" s="516"/>
      <c r="Q143" s="439"/>
      <c r="R143" s="516"/>
      <c r="S143" s="439"/>
      <c r="T143" s="441">
        <f t="shared" si="4"/>
        <v>0</v>
      </c>
      <c r="U143" s="442"/>
      <c r="V143" s="510"/>
      <c r="W143" s="510"/>
      <c r="X143" s="517"/>
      <c r="Y143" s="518"/>
      <c r="Z143" s="518"/>
      <c r="AA143" s="510"/>
      <c r="AB143" s="517"/>
      <c r="AC143" s="510"/>
      <c r="AD143" s="442">
        <f t="shared" si="5"/>
        <v>0</v>
      </c>
    </row>
    <row r="144" spans="1:30" ht="75" x14ac:dyDescent="0.2">
      <c r="A144" s="714"/>
      <c r="B144" s="716"/>
      <c r="C144" s="432"/>
      <c r="D144" s="433" t="s">
        <v>403</v>
      </c>
      <c r="E144" s="432"/>
      <c r="F144" s="714"/>
      <c r="G144" s="434">
        <v>2020730010006</v>
      </c>
      <c r="H144" s="456" t="s">
        <v>578</v>
      </c>
      <c r="I144" s="712"/>
      <c r="J144" s="454" t="s">
        <v>593</v>
      </c>
      <c r="K144" s="459"/>
      <c r="L144" s="439"/>
      <c r="M144" s="439"/>
      <c r="N144" s="516"/>
      <c r="O144" s="516"/>
      <c r="P144" s="516"/>
      <c r="Q144" s="439"/>
      <c r="R144" s="516"/>
      <c r="S144" s="439"/>
      <c r="T144" s="441">
        <f t="shared" si="4"/>
        <v>0</v>
      </c>
      <c r="U144" s="442"/>
      <c r="V144" s="510"/>
      <c r="W144" s="510"/>
      <c r="X144" s="517"/>
      <c r="Y144" s="518"/>
      <c r="Z144" s="518"/>
      <c r="AA144" s="510"/>
      <c r="AB144" s="517"/>
      <c r="AC144" s="510"/>
      <c r="AD144" s="442">
        <f t="shared" si="5"/>
        <v>0</v>
      </c>
    </row>
    <row r="145" spans="1:30" ht="75" x14ac:dyDescent="0.2">
      <c r="A145" s="714"/>
      <c r="B145" s="716"/>
      <c r="C145" s="432"/>
      <c r="D145" s="433" t="s">
        <v>403</v>
      </c>
      <c r="E145" s="432"/>
      <c r="F145" s="714"/>
      <c r="G145" s="434">
        <v>2020730010006</v>
      </c>
      <c r="H145" s="456" t="s">
        <v>578</v>
      </c>
      <c r="I145" s="712"/>
      <c r="J145" s="454" t="s">
        <v>594</v>
      </c>
      <c r="K145" s="459"/>
      <c r="L145" s="439"/>
      <c r="M145" s="439"/>
      <c r="N145" s="449">
        <v>10020000</v>
      </c>
      <c r="O145" s="449"/>
      <c r="P145" s="449"/>
      <c r="Q145" s="439"/>
      <c r="R145" s="491"/>
      <c r="S145" s="439"/>
      <c r="T145" s="441">
        <f t="shared" si="4"/>
        <v>10020000</v>
      </c>
      <c r="U145" s="442"/>
      <c r="V145" s="510"/>
      <c r="W145" s="510"/>
      <c r="X145" s="519">
        <v>10020000</v>
      </c>
      <c r="Y145" s="449"/>
      <c r="Z145" s="449"/>
      <c r="AA145" s="510"/>
      <c r="AB145" s="521"/>
      <c r="AC145" s="510"/>
      <c r="AD145" s="442">
        <f t="shared" si="5"/>
        <v>10020000</v>
      </c>
    </row>
    <row r="146" spans="1:30" ht="60" x14ac:dyDescent="0.2">
      <c r="A146" s="714"/>
      <c r="B146" s="716"/>
      <c r="C146" s="432"/>
      <c r="D146" s="433" t="s">
        <v>403</v>
      </c>
      <c r="E146" s="432"/>
      <c r="F146" s="714"/>
      <c r="G146" s="434">
        <v>2020730010006</v>
      </c>
      <c r="H146" s="456" t="s">
        <v>578</v>
      </c>
      <c r="I146" s="712"/>
      <c r="J146" s="454" t="s">
        <v>595</v>
      </c>
      <c r="K146" s="459"/>
      <c r="L146" s="439"/>
      <c r="M146" s="439"/>
      <c r="N146" s="449">
        <v>4369000</v>
      </c>
      <c r="O146" s="449"/>
      <c r="P146" s="449"/>
      <c r="Q146" s="439"/>
      <c r="R146" s="491">
        <v>24131000</v>
      </c>
      <c r="S146" s="439"/>
      <c r="T146" s="441">
        <f t="shared" si="4"/>
        <v>28500000</v>
      </c>
      <c r="U146" s="442"/>
      <c r="V146" s="510"/>
      <c r="W146" s="510"/>
      <c r="X146" s="519">
        <v>4369000</v>
      </c>
      <c r="Y146" s="449"/>
      <c r="Z146" s="449"/>
      <c r="AA146" s="510"/>
      <c r="AB146" s="521">
        <v>24131000</v>
      </c>
      <c r="AC146" s="510"/>
      <c r="AD146" s="442">
        <f t="shared" si="5"/>
        <v>28500000</v>
      </c>
    </row>
    <row r="147" spans="1:30" ht="135" x14ac:dyDescent="0.2">
      <c r="A147" s="714"/>
      <c r="B147" s="716"/>
      <c r="C147" s="432"/>
      <c r="D147" s="433" t="s">
        <v>403</v>
      </c>
      <c r="E147" s="432"/>
      <c r="F147" s="714"/>
      <c r="G147" s="434">
        <v>2020730010006</v>
      </c>
      <c r="H147" s="456" t="s">
        <v>578</v>
      </c>
      <c r="I147" s="711"/>
      <c r="J147" s="454" t="s">
        <v>596</v>
      </c>
      <c r="K147" s="459"/>
      <c r="L147" s="439"/>
      <c r="M147" s="439"/>
      <c r="N147" s="516"/>
      <c r="O147" s="516"/>
      <c r="P147" s="516"/>
      <c r="Q147" s="439"/>
      <c r="R147" s="491">
        <v>44160000</v>
      </c>
      <c r="S147" s="439"/>
      <c r="T147" s="441">
        <f t="shared" si="4"/>
        <v>44160000</v>
      </c>
      <c r="U147" s="442"/>
      <c r="V147" s="510"/>
      <c r="W147" s="510"/>
      <c r="X147" s="517"/>
      <c r="Y147" s="518"/>
      <c r="Z147" s="518"/>
      <c r="AA147" s="510"/>
      <c r="AB147" s="521">
        <v>44160000</v>
      </c>
      <c r="AC147" s="510"/>
      <c r="AD147" s="442">
        <f t="shared" si="5"/>
        <v>44160000</v>
      </c>
    </row>
    <row r="148" spans="1:30" ht="60" x14ac:dyDescent="0.2">
      <c r="A148" s="714"/>
      <c r="B148" s="716"/>
      <c r="C148" s="432"/>
      <c r="D148" s="433" t="s">
        <v>403</v>
      </c>
      <c r="E148" s="432"/>
      <c r="F148" s="714"/>
      <c r="G148" s="434">
        <v>2020730010006</v>
      </c>
      <c r="H148" s="456" t="s">
        <v>578</v>
      </c>
      <c r="I148" s="710" t="s">
        <v>597</v>
      </c>
      <c r="J148" s="454" t="s">
        <v>598</v>
      </c>
      <c r="K148" s="459"/>
      <c r="L148" s="439"/>
      <c r="M148" s="439"/>
      <c r="N148" s="516"/>
      <c r="O148" s="516"/>
      <c r="P148" s="516"/>
      <c r="Q148" s="439"/>
      <c r="R148" s="516"/>
      <c r="S148" s="439"/>
      <c r="T148" s="441">
        <f t="shared" si="4"/>
        <v>0</v>
      </c>
      <c r="U148" s="442"/>
      <c r="V148" s="510"/>
      <c r="W148" s="510"/>
      <c r="X148" s="517"/>
      <c r="Y148" s="518"/>
      <c r="Z148" s="518"/>
      <c r="AA148" s="510"/>
      <c r="AB148" s="517"/>
      <c r="AC148" s="510"/>
      <c r="AD148" s="442">
        <f t="shared" si="5"/>
        <v>0</v>
      </c>
    </row>
    <row r="149" spans="1:30" ht="60" x14ac:dyDescent="0.2">
      <c r="A149" s="714"/>
      <c r="B149" s="716"/>
      <c r="C149" s="432"/>
      <c r="D149" s="433" t="s">
        <v>403</v>
      </c>
      <c r="E149" s="432"/>
      <c r="F149" s="714"/>
      <c r="G149" s="434">
        <v>2020730010006</v>
      </c>
      <c r="H149" s="456" t="s">
        <v>578</v>
      </c>
      <c r="I149" s="711"/>
      <c r="J149" s="473" t="s">
        <v>599</v>
      </c>
      <c r="K149" s="520"/>
      <c r="L149" s="439"/>
      <c r="M149" s="439"/>
      <c r="N149" s="516"/>
      <c r="O149" s="516"/>
      <c r="P149" s="516"/>
      <c r="Q149" s="439"/>
      <c r="R149" s="516"/>
      <c r="S149" s="439"/>
      <c r="T149" s="441">
        <f t="shared" si="4"/>
        <v>0</v>
      </c>
      <c r="U149" s="442"/>
      <c r="V149" s="510"/>
      <c r="W149" s="510"/>
      <c r="X149" s="517"/>
      <c r="Y149" s="518"/>
      <c r="Z149" s="518"/>
      <c r="AA149" s="510"/>
      <c r="AB149" s="517"/>
      <c r="AC149" s="510"/>
      <c r="AD149" s="442">
        <f t="shared" si="5"/>
        <v>0</v>
      </c>
    </row>
    <row r="150" spans="1:30" ht="120" x14ac:dyDescent="0.2">
      <c r="A150" s="714"/>
      <c r="B150" s="716"/>
      <c r="C150" s="432"/>
      <c r="D150" s="433" t="s">
        <v>403</v>
      </c>
      <c r="E150" s="432"/>
      <c r="F150" s="714"/>
      <c r="G150" s="434">
        <v>2020730010006</v>
      </c>
      <c r="H150" s="456" t="s">
        <v>578</v>
      </c>
      <c r="I150" s="454" t="s">
        <v>600</v>
      </c>
      <c r="J150" s="454" t="s">
        <v>601</v>
      </c>
      <c r="K150" s="459"/>
      <c r="L150" s="439"/>
      <c r="M150" s="439"/>
      <c r="N150" s="516"/>
      <c r="O150" s="516"/>
      <c r="P150" s="516"/>
      <c r="Q150" s="439"/>
      <c r="R150" s="516"/>
      <c r="S150" s="439"/>
      <c r="T150" s="441">
        <f t="shared" si="4"/>
        <v>0</v>
      </c>
      <c r="U150" s="442"/>
      <c r="V150" s="510"/>
      <c r="W150" s="510"/>
      <c r="X150" s="517"/>
      <c r="Y150" s="518"/>
      <c r="Z150" s="518"/>
      <c r="AA150" s="510"/>
      <c r="AB150" s="519"/>
      <c r="AC150" s="510"/>
      <c r="AD150" s="442">
        <f t="shared" si="5"/>
        <v>0</v>
      </c>
    </row>
    <row r="151" spans="1:30" ht="75" x14ac:dyDescent="0.2">
      <c r="A151" s="714"/>
      <c r="B151" s="716"/>
      <c r="C151" s="432"/>
      <c r="D151" s="433" t="s">
        <v>403</v>
      </c>
      <c r="E151" s="432"/>
      <c r="F151" s="714"/>
      <c r="G151" s="434">
        <v>2020730010006</v>
      </c>
      <c r="H151" s="456" t="s">
        <v>578</v>
      </c>
      <c r="I151" s="710" t="s">
        <v>602</v>
      </c>
      <c r="J151" s="454" t="s">
        <v>603</v>
      </c>
      <c r="K151" s="459"/>
      <c r="L151" s="439"/>
      <c r="M151" s="439"/>
      <c r="N151" s="516"/>
      <c r="O151" s="516"/>
      <c r="P151" s="516"/>
      <c r="Q151" s="439"/>
      <c r="R151" s="449">
        <v>14400000</v>
      </c>
      <c r="S151" s="439"/>
      <c r="T151" s="441">
        <f t="shared" si="4"/>
        <v>14400000</v>
      </c>
      <c r="U151" s="442"/>
      <c r="V151" s="510"/>
      <c r="W151" s="510"/>
      <c r="X151" s="517"/>
      <c r="Y151" s="518"/>
      <c r="Z151" s="518"/>
      <c r="AA151" s="510"/>
      <c r="AB151" s="519">
        <v>3600000</v>
      </c>
      <c r="AC151" s="510"/>
      <c r="AD151" s="442">
        <f t="shared" si="5"/>
        <v>3600000</v>
      </c>
    </row>
    <row r="152" spans="1:30" ht="75" x14ac:dyDescent="0.2">
      <c r="A152" s="714"/>
      <c r="B152" s="716"/>
      <c r="C152" s="432"/>
      <c r="D152" s="433" t="s">
        <v>403</v>
      </c>
      <c r="E152" s="432"/>
      <c r="F152" s="714"/>
      <c r="G152" s="434">
        <v>2020730010006</v>
      </c>
      <c r="H152" s="456" t="s">
        <v>578</v>
      </c>
      <c r="I152" s="712"/>
      <c r="J152" s="454" t="s">
        <v>604</v>
      </c>
      <c r="K152" s="459"/>
      <c r="L152" s="439"/>
      <c r="M152" s="439"/>
      <c r="N152" s="516"/>
      <c r="O152" s="516"/>
      <c r="P152" s="516"/>
      <c r="Q152" s="439"/>
      <c r="R152" s="516"/>
      <c r="S152" s="439"/>
      <c r="T152" s="441">
        <f t="shared" si="4"/>
        <v>0</v>
      </c>
      <c r="U152" s="442"/>
      <c r="V152" s="510"/>
      <c r="W152" s="510"/>
      <c r="X152" s="517"/>
      <c r="Y152" s="518"/>
      <c r="Z152" s="518"/>
      <c r="AA152" s="510"/>
      <c r="AB152" s="517"/>
      <c r="AC152" s="510"/>
      <c r="AD152" s="442">
        <f t="shared" si="5"/>
        <v>0</v>
      </c>
    </row>
    <row r="153" spans="1:30" ht="75" x14ac:dyDescent="0.2">
      <c r="A153" s="714"/>
      <c r="B153" s="716"/>
      <c r="C153" s="432"/>
      <c r="D153" s="433" t="s">
        <v>403</v>
      </c>
      <c r="E153" s="432"/>
      <c r="F153" s="714"/>
      <c r="G153" s="434">
        <v>2020730010006</v>
      </c>
      <c r="H153" s="456" t="s">
        <v>578</v>
      </c>
      <c r="I153" s="712"/>
      <c r="J153" s="454" t="s">
        <v>605</v>
      </c>
      <c r="K153" s="459"/>
      <c r="L153" s="439"/>
      <c r="M153" s="439"/>
      <c r="N153" s="516"/>
      <c r="O153" s="516"/>
      <c r="P153" s="516"/>
      <c r="Q153" s="439"/>
      <c r="R153" s="516"/>
      <c r="S153" s="439"/>
      <c r="T153" s="441">
        <f t="shared" si="4"/>
        <v>0</v>
      </c>
      <c r="U153" s="442"/>
      <c r="V153" s="510"/>
      <c r="W153" s="510"/>
      <c r="X153" s="517"/>
      <c r="Y153" s="518"/>
      <c r="Z153" s="518"/>
      <c r="AA153" s="510"/>
      <c r="AB153" s="517"/>
      <c r="AC153" s="510"/>
      <c r="AD153" s="442">
        <f t="shared" si="5"/>
        <v>0</v>
      </c>
    </row>
    <row r="154" spans="1:30" ht="120" x14ac:dyDescent="0.2">
      <c r="A154" s="714"/>
      <c r="B154" s="716"/>
      <c r="C154" s="432"/>
      <c r="D154" s="433" t="s">
        <v>403</v>
      </c>
      <c r="E154" s="432"/>
      <c r="F154" s="714"/>
      <c r="G154" s="434">
        <v>2020730010006</v>
      </c>
      <c r="H154" s="456" t="s">
        <v>578</v>
      </c>
      <c r="I154" s="711"/>
      <c r="J154" s="454" t="s">
        <v>606</v>
      </c>
      <c r="K154" s="459"/>
      <c r="L154" s="439"/>
      <c r="M154" s="439"/>
      <c r="N154" s="516"/>
      <c r="O154" s="516"/>
      <c r="P154" s="516"/>
      <c r="Q154" s="439"/>
      <c r="R154" s="449">
        <v>17250000</v>
      </c>
      <c r="S154" s="439"/>
      <c r="T154" s="441">
        <f t="shared" si="4"/>
        <v>17250000</v>
      </c>
      <c r="U154" s="442"/>
      <c r="V154" s="510"/>
      <c r="W154" s="510"/>
      <c r="X154" s="517"/>
      <c r="Y154" s="518"/>
      <c r="Z154" s="518"/>
      <c r="AA154" s="510"/>
      <c r="AB154" s="519">
        <v>17250000</v>
      </c>
      <c r="AC154" s="510"/>
      <c r="AD154" s="442">
        <f t="shared" si="5"/>
        <v>17250000</v>
      </c>
    </row>
    <row r="155" spans="1:30" ht="60" x14ac:dyDescent="0.2">
      <c r="A155" s="714"/>
      <c r="B155" s="716"/>
      <c r="C155" s="432"/>
      <c r="D155" s="433" t="s">
        <v>403</v>
      </c>
      <c r="E155" s="432"/>
      <c r="F155" s="714"/>
      <c r="G155" s="434">
        <v>2020730010006</v>
      </c>
      <c r="H155" s="456" t="s">
        <v>578</v>
      </c>
      <c r="I155" s="710" t="s">
        <v>607</v>
      </c>
      <c r="J155" s="454" t="s">
        <v>608</v>
      </c>
      <c r="K155" s="459"/>
      <c r="L155" s="439"/>
      <c r="M155" s="439"/>
      <c r="N155" s="516"/>
      <c r="O155" s="516"/>
      <c r="P155" s="516"/>
      <c r="Q155" s="439"/>
      <c r="R155" s="449">
        <v>21600000</v>
      </c>
      <c r="S155" s="439"/>
      <c r="T155" s="441">
        <f t="shared" si="4"/>
        <v>21600000</v>
      </c>
      <c r="U155" s="442"/>
      <c r="V155" s="510"/>
      <c r="W155" s="510"/>
      <c r="X155" s="517"/>
      <c r="Y155" s="518"/>
      <c r="Z155" s="518"/>
      <c r="AA155" s="510"/>
      <c r="AB155" s="519">
        <v>21600000</v>
      </c>
      <c r="AC155" s="510"/>
      <c r="AD155" s="442">
        <f t="shared" si="5"/>
        <v>21600000</v>
      </c>
    </row>
    <row r="156" spans="1:30" ht="105" x14ac:dyDescent="0.2">
      <c r="A156" s="714"/>
      <c r="B156" s="716"/>
      <c r="C156" s="432"/>
      <c r="D156" s="433" t="s">
        <v>403</v>
      </c>
      <c r="E156" s="432"/>
      <c r="F156" s="714"/>
      <c r="G156" s="434">
        <v>2020730010006</v>
      </c>
      <c r="H156" s="456" t="s">
        <v>578</v>
      </c>
      <c r="I156" s="712"/>
      <c r="J156" s="454" t="s">
        <v>609</v>
      </c>
      <c r="K156" s="459"/>
      <c r="L156" s="439"/>
      <c r="M156" s="439"/>
      <c r="N156" s="516"/>
      <c r="O156" s="516"/>
      <c r="P156" s="516"/>
      <c r="Q156" s="439"/>
      <c r="R156" s="516"/>
      <c r="S156" s="439"/>
      <c r="T156" s="441">
        <f t="shared" si="4"/>
        <v>0</v>
      </c>
      <c r="U156" s="442"/>
      <c r="V156" s="510"/>
      <c r="W156" s="510"/>
      <c r="X156" s="517"/>
      <c r="Y156" s="518"/>
      <c r="Z156" s="518"/>
      <c r="AA156" s="510"/>
      <c r="AB156" s="517"/>
      <c r="AC156" s="510"/>
      <c r="AD156" s="442">
        <f t="shared" si="5"/>
        <v>0</v>
      </c>
    </row>
    <row r="157" spans="1:30" ht="90" x14ac:dyDescent="0.2">
      <c r="A157" s="714"/>
      <c r="B157" s="716"/>
      <c r="C157" s="432"/>
      <c r="D157" s="433" t="s">
        <v>403</v>
      </c>
      <c r="E157" s="432"/>
      <c r="F157" s="714"/>
      <c r="G157" s="434">
        <v>2020730010006</v>
      </c>
      <c r="H157" s="456" t="s">
        <v>578</v>
      </c>
      <c r="I157" s="712"/>
      <c r="J157" s="454" t="s">
        <v>610</v>
      </c>
      <c r="K157" s="459"/>
      <c r="L157" s="439"/>
      <c r="M157" s="439"/>
      <c r="N157" s="516"/>
      <c r="O157" s="516"/>
      <c r="P157" s="516"/>
      <c r="Q157" s="439"/>
      <c r="R157" s="516"/>
      <c r="S157" s="439"/>
      <c r="T157" s="441">
        <f t="shared" si="4"/>
        <v>0</v>
      </c>
      <c r="U157" s="442"/>
      <c r="V157" s="510"/>
      <c r="W157" s="510"/>
      <c r="X157" s="517"/>
      <c r="Y157" s="518"/>
      <c r="Z157" s="518"/>
      <c r="AA157" s="510"/>
      <c r="AB157" s="517"/>
      <c r="AC157" s="510"/>
      <c r="AD157" s="442">
        <f t="shared" si="5"/>
        <v>0</v>
      </c>
    </row>
    <row r="158" spans="1:30" ht="105" x14ac:dyDescent="0.2">
      <c r="A158" s="714"/>
      <c r="B158" s="716"/>
      <c r="C158" s="432"/>
      <c r="D158" s="433" t="s">
        <v>403</v>
      </c>
      <c r="E158" s="432"/>
      <c r="F158" s="714"/>
      <c r="G158" s="434">
        <v>2020730010006</v>
      </c>
      <c r="H158" s="456" t="s">
        <v>578</v>
      </c>
      <c r="I158" s="712"/>
      <c r="J158" s="454" t="s">
        <v>611</v>
      </c>
      <c r="K158" s="459"/>
      <c r="L158" s="439"/>
      <c r="M158" s="439"/>
      <c r="N158" s="516"/>
      <c r="O158" s="516"/>
      <c r="P158" s="516"/>
      <c r="Q158" s="439"/>
      <c r="R158" s="516"/>
      <c r="S158" s="439"/>
      <c r="T158" s="441">
        <f t="shared" si="4"/>
        <v>0</v>
      </c>
      <c r="U158" s="442"/>
      <c r="V158" s="510"/>
      <c r="W158" s="510"/>
      <c r="X158" s="517"/>
      <c r="Y158" s="518"/>
      <c r="Z158" s="518"/>
      <c r="AA158" s="510"/>
      <c r="AB158" s="517"/>
      <c r="AC158" s="510"/>
      <c r="AD158" s="442">
        <f t="shared" si="5"/>
        <v>0</v>
      </c>
    </row>
    <row r="159" spans="1:30" ht="105" x14ac:dyDescent="0.2">
      <c r="A159" s="714"/>
      <c r="B159" s="716"/>
      <c r="C159" s="432"/>
      <c r="D159" s="433" t="s">
        <v>403</v>
      </c>
      <c r="E159" s="432"/>
      <c r="F159" s="714"/>
      <c r="G159" s="434">
        <v>2020730010006</v>
      </c>
      <c r="H159" s="456" t="s">
        <v>578</v>
      </c>
      <c r="I159" s="711"/>
      <c r="J159" s="454" t="s">
        <v>612</v>
      </c>
      <c r="K159" s="459"/>
      <c r="L159" s="439"/>
      <c r="M159" s="439"/>
      <c r="N159" s="516"/>
      <c r="O159" s="516"/>
      <c r="P159" s="516"/>
      <c r="Q159" s="439"/>
      <c r="R159" s="449">
        <v>17064850</v>
      </c>
      <c r="S159" s="439"/>
      <c r="T159" s="441">
        <f t="shared" si="4"/>
        <v>17064850</v>
      </c>
      <c r="U159" s="442"/>
      <c r="V159" s="510"/>
      <c r="W159" s="510"/>
      <c r="X159" s="517"/>
      <c r="Y159" s="518"/>
      <c r="Z159" s="518"/>
      <c r="AA159" s="510"/>
      <c r="AB159" s="519">
        <v>17060710</v>
      </c>
      <c r="AC159" s="510"/>
      <c r="AD159" s="442">
        <f t="shared" si="5"/>
        <v>17060710</v>
      </c>
    </row>
    <row r="160" spans="1:30" ht="90" x14ac:dyDescent="0.2">
      <c r="A160" s="714"/>
      <c r="B160" s="716"/>
      <c r="C160" s="432"/>
      <c r="D160" s="433" t="s">
        <v>403</v>
      </c>
      <c r="E160" s="432"/>
      <c r="F160" s="714"/>
      <c r="G160" s="434">
        <v>2020730010006</v>
      </c>
      <c r="H160" s="456" t="s">
        <v>578</v>
      </c>
      <c r="I160" s="710" t="s">
        <v>613</v>
      </c>
      <c r="J160" s="454" t="s">
        <v>614</v>
      </c>
      <c r="K160" s="459"/>
      <c r="L160" s="439"/>
      <c r="M160" s="439"/>
      <c r="N160" s="516"/>
      <c r="O160" s="516"/>
      <c r="P160" s="516"/>
      <c r="Q160" s="439"/>
      <c r="R160" s="516"/>
      <c r="S160" s="439"/>
      <c r="T160" s="441">
        <f t="shared" si="4"/>
        <v>0</v>
      </c>
      <c r="U160" s="442"/>
      <c r="V160" s="510"/>
      <c r="W160" s="510"/>
      <c r="X160" s="517"/>
      <c r="Y160" s="518"/>
      <c r="Z160" s="518"/>
      <c r="AA160" s="510"/>
      <c r="AB160" s="517"/>
      <c r="AC160" s="510"/>
      <c r="AD160" s="442">
        <f t="shared" si="5"/>
        <v>0</v>
      </c>
    </row>
    <row r="161" spans="1:32" ht="105" x14ac:dyDescent="0.2">
      <c r="A161" s="714"/>
      <c r="B161" s="716"/>
      <c r="C161" s="432"/>
      <c r="D161" s="433" t="s">
        <v>403</v>
      </c>
      <c r="E161" s="432"/>
      <c r="F161" s="714"/>
      <c r="G161" s="434">
        <v>2020730010006</v>
      </c>
      <c r="H161" s="456" t="s">
        <v>578</v>
      </c>
      <c r="I161" s="711"/>
      <c r="J161" s="454" t="s">
        <v>615</v>
      </c>
      <c r="K161" s="459"/>
      <c r="L161" s="439"/>
      <c r="M161" s="439"/>
      <c r="N161" s="516"/>
      <c r="O161" s="516"/>
      <c r="P161" s="516"/>
      <c r="Q161" s="439"/>
      <c r="R161" s="516"/>
      <c r="S161" s="439"/>
      <c r="T161" s="441">
        <f t="shared" si="4"/>
        <v>0</v>
      </c>
      <c r="U161" s="442"/>
      <c r="V161" s="510"/>
      <c r="W161" s="510"/>
      <c r="X161" s="517"/>
      <c r="Y161" s="518"/>
      <c r="Z161" s="518"/>
      <c r="AA161" s="510"/>
      <c r="AB161" s="517"/>
      <c r="AC161" s="510"/>
      <c r="AD161" s="442">
        <f t="shared" si="5"/>
        <v>0</v>
      </c>
    </row>
    <row r="162" spans="1:32" ht="90" x14ac:dyDescent="0.2">
      <c r="A162" s="714"/>
      <c r="B162" s="716"/>
      <c r="C162" s="432"/>
      <c r="D162" s="433" t="s">
        <v>403</v>
      </c>
      <c r="E162" s="432"/>
      <c r="F162" s="714"/>
      <c r="G162" s="434">
        <v>2020730010006</v>
      </c>
      <c r="H162" s="456" t="s">
        <v>578</v>
      </c>
      <c r="I162" s="710" t="s">
        <v>616</v>
      </c>
      <c r="J162" s="454" t="s">
        <v>617</v>
      </c>
      <c r="K162" s="459"/>
      <c r="L162" s="439"/>
      <c r="M162" s="439"/>
      <c r="N162" s="516"/>
      <c r="O162" s="516"/>
      <c r="P162" s="516"/>
      <c r="Q162" s="439"/>
      <c r="R162" s="491">
        <v>23750000</v>
      </c>
      <c r="S162" s="439"/>
      <c r="T162" s="441">
        <f t="shared" si="4"/>
        <v>23750000</v>
      </c>
      <c r="U162" s="442"/>
      <c r="V162" s="510"/>
      <c r="W162" s="510"/>
      <c r="X162" s="517"/>
      <c r="Y162" s="518"/>
      <c r="Z162" s="518"/>
      <c r="AA162" s="510"/>
      <c r="AB162" s="521">
        <v>30083330</v>
      </c>
      <c r="AC162" s="510"/>
      <c r="AD162" s="442">
        <f t="shared" si="5"/>
        <v>30083330</v>
      </c>
    </row>
    <row r="163" spans="1:32" ht="60" x14ac:dyDescent="0.2">
      <c r="A163" s="714"/>
      <c r="B163" s="716"/>
      <c r="C163" s="432"/>
      <c r="D163" s="433" t="s">
        <v>403</v>
      </c>
      <c r="E163" s="432"/>
      <c r="F163" s="714"/>
      <c r="G163" s="434">
        <v>2020730010006</v>
      </c>
      <c r="H163" s="456" t="s">
        <v>578</v>
      </c>
      <c r="I163" s="711"/>
      <c r="J163" s="454" t="s">
        <v>618</v>
      </c>
      <c r="K163" s="459"/>
      <c r="L163" s="439"/>
      <c r="M163" s="439"/>
      <c r="N163" s="516"/>
      <c r="O163" s="516"/>
      <c r="P163" s="516"/>
      <c r="Q163" s="439"/>
      <c r="R163" s="516"/>
      <c r="S163" s="439"/>
      <c r="T163" s="441">
        <f t="shared" si="4"/>
        <v>0</v>
      </c>
      <c r="U163" s="442"/>
      <c r="V163" s="510"/>
      <c r="W163" s="510"/>
      <c r="X163" s="517"/>
      <c r="Y163" s="518"/>
      <c r="Z163" s="518"/>
      <c r="AA163" s="510"/>
      <c r="AB163" s="517"/>
      <c r="AC163" s="510"/>
      <c r="AD163" s="442">
        <f t="shared" si="5"/>
        <v>0</v>
      </c>
    </row>
    <row r="164" spans="1:32" ht="75" x14ac:dyDescent="0.2">
      <c r="A164" s="714"/>
      <c r="B164" s="716"/>
      <c r="C164" s="432"/>
      <c r="D164" s="433" t="s">
        <v>403</v>
      </c>
      <c r="E164" s="432"/>
      <c r="F164" s="714"/>
      <c r="G164" s="434">
        <v>2020730010006</v>
      </c>
      <c r="H164" s="456" t="s">
        <v>578</v>
      </c>
      <c r="I164" s="710" t="s">
        <v>619</v>
      </c>
      <c r="J164" s="473" t="s">
        <v>620</v>
      </c>
      <c r="K164" s="520"/>
      <c r="L164" s="439"/>
      <c r="M164" s="439"/>
      <c r="N164" s="439"/>
      <c r="O164" s="439"/>
      <c r="P164" s="439"/>
      <c r="Q164" s="439"/>
      <c r="R164" s="475">
        <v>64800000</v>
      </c>
      <c r="S164" s="439"/>
      <c r="T164" s="441">
        <f t="shared" si="4"/>
        <v>64800000</v>
      </c>
      <c r="U164" s="442"/>
      <c r="V164" s="510"/>
      <c r="W164" s="510"/>
      <c r="X164" s="522"/>
      <c r="Y164" s="510"/>
      <c r="Z164" s="510"/>
      <c r="AA164" s="510"/>
      <c r="AB164" s="488">
        <v>64800000</v>
      </c>
      <c r="AC164" s="510"/>
      <c r="AD164" s="442">
        <f t="shared" si="5"/>
        <v>64800000</v>
      </c>
    </row>
    <row r="165" spans="1:32" ht="105" x14ac:dyDescent="0.2">
      <c r="A165" s="714"/>
      <c r="B165" s="716"/>
      <c r="C165" s="432"/>
      <c r="D165" s="433" t="s">
        <v>403</v>
      </c>
      <c r="E165" s="432"/>
      <c r="F165" s="714"/>
      <c r="G165" s="434">
        <v>2020730010006</v>
      </c>
      <c r="H165" s="456" t="s">
        <v>578</v>
      </c>
      <c r="I165" s="712"/>
      <c r="J165" s="473" t="s">
        <v>621</v>
      </c>
      <c r="K165" s="520"/>
      <c r="L165" s="439"/>
      <c r="M165" s="439"/>
      <c r="N165" s="439"/>
      <c r="O165" s="439"/>
      <c r="P165" s="439"/>
      <c r="Q165" s="439"/>
      <c r="R165" s="449">
        <v>105256215</v>
      </c>
      <c r="S165" s="439"/>
      <c r="T165" s="441">
        <f t="shared" si="4"/>
        <v>105256215</v>
      </c>
      <c r="U165" s="442"/>
      <c r="V165" s="510"/>
      <c r="W165" s="510"/>
      <c r="X165" s="522"/>
      <c r="Y165" s="510"/>
      <c r="Z165" s="510"/>
      <c r="AA165" s="510"/>
      <c r="AB165" s="522"/>
      <c r="AC165" s="510"/>
      <c r="AD165" s="442">
        <f t="shared" si="5"/>
        <v>0</v>
      </c>
      <c r="AE165" s="482">
        <v>105256215</v>
      </c>
      <c r="AF165" s="481" t="s">
        <v>463</v>
      </c>
    </row>
    <row r="166" spans="1:32" ht="90" x14ac:dyDescent="0.2">
      <c r="A166" s="714"/>
      <c r="B166" s="716"/>
      <c r="C166" s="432"/>
      <c r="D166" s="433" t="s">
        <v>403</v>
      </c>
      <c r="E166" s="432"/>
      <c r="F166" s="714"/>
      <c r="G166" s="434">
        <v>2020730010006</v>
      </c>
      <c r="H166" s="456" t="s">
        <v>578</v>
      </c>
      <c r="I166" s="711"/>
      <c r="J166" s="473" t="s">
        <v>622</v>
      </c>
      <c r="K166" s="520"/>
      <c r="L166" s="439"/>
      <c r="M166" s="439"/>
      <c r="N166" s="439"/>
      <c r="O166" s="439"/>
      <c r="P166" s="439"/>
      <c r="Q166" s="439"/>
      <c r="R166" s="475"/>
      <c r="S166" s="439"/>
      <c r="T166" s="441">
        <f t="shared" si="4"/>
        <v>0</v>
      </c>
      <c r="U166" s="442"/>
      <c r="V166" s="510"/>
      <c r="W166" s="510"/>
      <c r="X166" s="522"/>
      <c r="Y166" s="510"/>
      <c r="Z166" s="510"/>
      <c r="AA166" s="510"/>
      <c r="AB166" s="488"/>
      <c r="AC166" s="510"/>
      <c r="AD166" s="442">
        <f t="shared" si="5"/>
        <v>0</v>
      </c>
    </row>
    <row r="167" spans="1:32" ht="120" x14ac:dyDescent="0.2">
      <c r="A167" s="714"/>
      <c r="B167" s="716"/>
      <c r="C167" s="432"/>
      <c r="D167" s="433" t="s">
        <v>403</v>
      </c>
      <c r="E167" s="432"/>
      <c r="F167" s="714"/>
      <c r="G167" s="434">
        <v>2020730010006</v>
      </c>
      <c r="H167" s="456" t="s">
        <v>578</v>
      </c>
      <c r="I167" s="710" t="s">
        <v>623</v>
      </c>
      <c r="J167" s="454" t="s">
        <v>624</v>
      </c>
      <c r="K167" s="459"/>
      <c r="L167" s="439"/>
      <c r="M167" s="439"/>
      <c r="N167" s="439"/>
      <c r="O167" s="439"/>
      <c r="P167" s="439"/>
      <c r="Q167" s="439"/>
      <c r="R167" s="475">
        <v>32683000</v>
      </c>
      <c r="S167" s="439"/>
      <c r="T167" s="441">
        <f t="shared" si="4"/>
        <v>32683000</v>
      </c>
      <c r="U167" s="442"/>
      <c r="V167" s="510"/>
      <c r="W167" s="510"/>
      <c r="X167" s="522"/>
      <c r="Y167" s="510"/>
      <c r="Z167" s="510"/>
      <c r="AA167" s="510"/>
      <c r="AB167" s="488">
        <v>32683000</v>
      </c>
      <c r="AC167" s="510"/>
      <c r="AD167" s="442">
        <f t="shared" si="5"/>
        <v>32683000</v>
      </c>
    </row>
    <row r="168" spans="1:32" ht="60" x14ac:dyDescent="0.2">
      <c r="A168" s="714"/>
      <c r="B168" s="716"/>
      <c r="C168" s="432"/>
      <c r="D168" s="433" t="s">
        <v>403</v>
      </c>
      <c r="E168" s="432"/>
      <c r="F168" s="714"/>
      <c r="G168" s="434">
        <v>2020730010006</v>
      </c>
      <c r="H168" s="456" t="s">
        <v>578</v>
      </c>
      <c r="I168" s="711"/>
      <c r="J168" s="454" t="s">
        <v>625</v>
      </c>
      <c r="K168" s="459"/>
      <c r="L168" s="439"/>
      <c r="M168" s="439"/>
      <c r="N168" s="439"/>
      <c r="O168" s="439"/>
      <c r="P168" s="439"/>
      <c r="Q168" s="439"/>
      <c r="R168" s="439"/>
      <c r="S168" s="439"/>
      <c r="T168" s="441">
        <f t="shared" si="4"/>
        <v>0</v>
      </c>
      <c r="U168" s="442"/>
      <c r="V168" s="510"/>
      <c r="W168" s="510"/>
      <c r="X168" s="522"/>
      <c r="Y168" s="510"/>
      <c r="Z168" s="510"/>
      <c r="AA168" s="510"/>
      <c r="AB168" s="522"/>
      <c r="AC168" s="510"/>
      <c r="AD168" s="442">
        <f t="shared" si="5"/>
        <v>0</v>
      </c>
    </row>
    <row r="169" spans="1:32" ht="90" x14ac:dyDescent="0.2">
      <c r="A169" s="714"/>
      <c r="B169" s="716"/>
      <c r="C169" s="432"/>
      <c r="D169" s="433" t="s">
        <v>403</v>
      </c>
      <c r="E169" s="432"/>
      <c r="F169" s="714"/>
      <c r="G169" s="434">
        <v>2020730010006</v>
      </c>
      <c r="H169" s="456" t="s">
        <v>578</v>
      </c>
      <c r="I169" s="710" t="s">
        <v>626</v>
      </c>
      <c r="J169" s="473" t="s">
        <v>627</v>
      </c>
      <c r="K169" s="520"/>
      <c r="L169" s="439"/>
      <c r="M169" s="439"/>
      <c r="N169" s="439"/>
      <c r="O169" s="439"/>
      <c r="P169" s="439"/>
      <c r="Q169" s="439"/>
      <c r="R169" s="462">
        <v>21600000</v>
      </c>
      <c r="S169" s="439"/>
      <c r="T169" s="441">
        <f t="shared" si="4"/>
        <v>21600000</v>
      </c>
      <c r="U169" s="442"/>
      <c r="V169" s="510"/>
      <c r="W169" s="510"/>
      <c r="X169" s="522"/>
      <c r="Y169" s="510"/>
      <c r="Z169" s="510"/>
      <c r="AA169" s="510"/>
      <c r="AB169" s="523">
        <v>27000000</v>
      </c>
      <c r="AC169" s="510"/>
      <c r="AD169" s="442">
        <f t="shared" si="5"/>
        <v>27000000</v>
      </c>
    </row>
    <row r="170" spans="1:32" ht="90" x14ac:dyDescent="0.2">
      <c r="A170" s="714"/>
      <c r="B170" s="716"/>
      <c r="C170" s="432"/>
      <c r="D170" s="433" t="s">
        <v>403</v>
      </c>
      <c r="E170" s="432"/>
      <c r="F170" s="714"/>
      <c r="G170" s="434">
        <v>2020730010006</v>
      </c>
      <c r="H170" s="456" t="s">
        <v>578</v>
      </c>
      <c r="I170" s="712"/>
      <c r="J170" s="473" t="s">
        <v>628</v>
      </c>
      <c r="K170" s="520"/>
      <c r="L170" s="439"/>
      <c r="M170" s="439"/>
      <c r="N170" s="439"/>
      <c r="O170" s="439"/>
      <c r="P170" s="439"/>
      <c r="Q170" s="439"/>
      <c r="R170" s="524"/>
      <c r="S170" s="439"/>
      <c r="T170" s="441">
        <f t="shared" si="4"/>
        <v>0</v>
      </c>
      <c r="U170" s="442"/>
      <c r="V170" s="510"/>
      <c r="W170" s="510"/>
      <c r="X170" s="522"/>
      <c r="Y170" s="510"/>
      <c r="Z170" s="510"/>
      <c r="AA170" s="510"/>
      <c r="AB170" s="525"/>
      <c r="AC170" s="510"/>
      <c r="AD170" s="442">
        <f t="shared" si="5"/>
        <v>0</v>
      </c>
    </row>
    <row r="171" spans="1:32" ht="90" x14ac:dyDescent="0.2">
      <c r="A171" s="714"/>
      <c r="B171" s="716"/>
      <c r="C171" s="432"/>
      <c r="D171" s="433" t="s">
        <v>403</v>
      </c>
      <c r="E171" s="432"/>
      <c r="F171" s="714"/>
      <c r="G171" s="434">
        <v>2020730010006</v>
      </c>
      <c r="H171" s="456" t="s">
        <v>578</v>
      </c>
      <c r="I171" s="712"/>
      <c r="J171" s="473" t="s">
        <v>629</v>
      </c>
      <c r="K171" s="520"/>
      <c r="L171" s="439"/>
      <c r="M171" s="439"/>
      <c r="N171" s="439"/>
      <c r="O171" s="439"/>
      <c r="P171" s="439"/>
      <c r="Q171" s="439"/>
      <c r="R171" s="439"/>
      <c r="S171" s="439"/>
      <c r="T171" s="441">
        <f t="shared" si="4"/>
        <v>0</v>
      </c>
      <c r="U171" s="442"/>
      <c r="V171" s="510"/>
      <c r="W171" s="510"/>
      <c r="X171" s="522"/>
      <c r="Y171" s="510"/>
      <c r="Z171" s="510"/>
      <c r="AA171" s="510"/>
      <c r="AB171" s="522"/>
      <c r="AC171" s="510"/>
      <c r="AD171" s="442">
        <f t="shared" si="5"/>
        <v>0</v>
      </c>
    </row>
    <row r="172" spans="1:32" ht="105" x14ac:dyDescent="0.2">
      <c r="A172" s="714"/>
      <c r="B172" s="716"/>
      <c r="C172" s="432"/>
      <c r="D172" s="433" t="s">
        <v>403</v>
      </c>
      <c r="E172" s="432"/>
      <c r="F172" s="714"/>
      <c r="G172" s="434">
        <v>2020730010006</v>
      </c>
      <c r="H172" s="456" t="s">
        <v>578</v>
      </c>
      <c r="I172" s="711"/>
      <c r="J172" s="473" t="s">
        <v>630</v>
      </c>
      <c r="K172" s="520"/>
      <c r="L172" s="439"/>
      <c r="M172" s="439"/>
      <c r="N172" s="439"/>
      <c r="O172" s="439"/>
      <c r="P172" s="439"/>
      <c r="Q172" s="439"/>
      <c r="R172" s="524">
        <v>20191700</v>
      </c>
      <c r="S172" s="439"/>
      <c r="T172" s="441">
        <f t="shared" si="4"/>
        <v>20191700</v>
      </c>
      <c r="U172" s="442"/>
      <c r="V172" s="510"/>
      <c r="W172" s="510"/>
      <c r="X172" s="522"/>
      <c r="Y172" s="510"/>
      <c r="Z172" s="510"/>
      <c r="AA172" s="510"/>
      <c r="AB172" s="525">
        <v>20191700</v>
      </c>
      <c r="AC172" s="510"/>
      <c r="AD172" s="442">
        <f t="shared" si="5"/>
        <v>20191700</v>
      </c>
    </row>
    <row r="173" spans="1:32" ht="105" x14ac:dyDescent="0.2">
      <c r="A173" s="714"/>
      <c r="B173" s="716"/>
      <c r="C173" s="432"/>
      <c r="D173" s="433" t="s">
        <v>403</v>
      </c>
      <c r="E173" s="432"/>
      <c r="F173" s="714"/>
      <c r="G173" s="434">
        <v>2020730010006</v>
      </c>
      <c r="H173" s="456" t="s">
        <v>578</v>
      </c>
      <c r="I173" s="710" t="s">
        <v>631</v>
      </c>
      <c r="J173" s="473" t="s">
        <v>632</v>
      </c>
      <c r="K173" s="520"/>
      <c r="L173" s="439"/>
      <c r="M173" s="439"/>
      <c r="N173" s="439"/>
      <c r="O173" s="439"/>
      <c r="P173" s="439"/>
      <c r="Q173" s="439"/>
      <c r="R173" s="439"/>
      <c r="S173" s="439"/>
      <c r="T173" s="441">
        <f t="shared" si="4"/>
        <v>0</v>
      </c>
      <c r="U173" s="442"/>
      <c r="V173" s="510"/>
      <c r="W173" s="510"/>
      <c r="X173" s="522"/>
      <c r="Y173" s="510"/>
      <c r="Z173" s="510"/>
      <c r="AA173" s="510"/>
      <c r="AB173" s="522"/>
      <c r="AC173" s="510"/>
      <c r="AD173" s="442">
        <f t="shared" si="5"/>
        <v>0</v>
      </c>
    </row>
    <row r="174" spans="1:32" ht="90" x14ac:dyDescent="0.2">
      <c r="A174" s="714"/>
      <c r="B174" s="716"/>
      <c r="C174" s="432"/>
      <c r="D174" s="433" t="s">
        <v>403</v>
      </c>
      <c r="E174" s="432"/>
      <c r="F174" s="714"/>
      <c r="G174" s="434">
        <v>2020730010006</v>
      </c>
      <c r="H174" s="456" t="s">
        <v>578</v>
      </c>
      <c r="I174" s="712"/>
      <c r="J174" s="473" t="s">
        <v>633</v>
      </c>
      <c r="K174" s="520"/>
      <c r="L174" s="439"/>
      <c r="M174" s="439"/>
      <c r="N174" s="439"/>
      <c r="O174" s="439"/>
      <c r="P174" s="439"/>
      <c r="Q174" s="439"/>
      <c r="R174" s="439"/>
      <c r="S174" s="439"/>
      <c r="T174" s="441">
        <f t="shared" si="4"/>
        <v>0</v>
      </c>
      <c r="U174" s="442"/>
      <c r="V174" s="510"/>
      <c r="W174" s="510"/>
      <c r="X174" s="522"/>
      <c r="Y174" s="510"/>
      <c r="Z174" s="510"/>
      <c r="AA174" s="510"/>
      <c r="AB174" s="522"/>
      <c r="AC174" s="510"/>
      <c r="AD174" s="442">
        <f t="shared" si="5"/>
        <v>0</v>
      </c>
    </row>
    <row r="175" spans="1:32" ht="105" x14ac:dyDescent="0.2">
      <c r="A175" s="714"/>
      <c r="B175" s="716"/>
      <c r="C175" s="432"/>
      <c r="D175" s="433" t="s">
        <v>403</v>
      </c>
      <c r="E175" s="432"/>
      <c r="F175" s="714"/>
      <c r="G175" s="434">
        <v>2020730010006</v>
      </c>
      <c r="H175" s="456" t="s">
        <v>578</v>
      </c>
      <c r="I175" s="712"/>
      <c r="J175" s="473" t="s">
        <v>634</v>
      </c>
      <c r="K175" s="520"/>
      <c r="L175" s="439"/>
      <c r="M175" s="439"/>
      <c r="N175" s="439"/>
      <c r="O175" s="439"/>
      <c r="P175" s="439"/>
      <c r="Q175" s="439"/>
      <c r="R175" s="475">
        <v>27548559</v>
      </c>
      <c r="S175" s="439"/>
      <c r="T175" s="441">
        <f t="shared" si="4"/>
        <v>27548559</v>
      </c>
      <c r="U175" s="442"/>
      <c r="V175" s="510"/>
      <c r="W175" s="510"/>
      <c r="X175" s="522"/>
      <c r="Y175" s="510"/>
      <c r="Z175" s="510"/>
      <c r="AA175" s="510"/>
      <c r="AB175" s="488">
        <v>27548559</v>
      </c>
      <c r="AC175" s="510"/>
      <c r="AD175" s="442">
        <f t="shared" si="5"/>
        <v>27548559</v>
      </c>
    </row>
    <row r="176" spans="1:32" ht="75" x14ac:dyDescent="0.2">
      <c r="A176" s="714"/>
      <c r="B176" s="716"/>
      <c r="C176" s="432"/>
      <c r="D176" s="433" t="s">
        <v>403</v>
      </c>
      <c r="E176" s="432"/>
      <c r="F176" s="714"/>
      <c r="G176" s="434">
        <v>2020730010006</v>
      </c>
      <c r="H176" s="456" t="s">
        <v>578</v>
      </c>
      <c r="I176" s="711"/>
      <c r="J176" s="454" t="s">
        <v>635</v>
      </c>
      <c r="K176" s="459"/>
      <c r="L176" s="439"/>
      <c r="M176" s="439"/>
      <c r="N176" s="439"/>
      <c r="O176" s="439"/>
      <c r="P176" s="439"/>
      <c r="Q176" s="439"/>
      <c r="R176" s="475">
        <v>30263579</v>
      </c>
      <c r="S176" s="439"/>
      <c r="T176" s="441">
        <f t="shared" si="4"/>
        <v>30263579</v>
      </c>
      <c r="U176" s="442"/>
      <c r="V176" s="510"/>
      <c r="W176" s="510"/>
      <c r="X176" s="522"/>
      <c r="Y176" s="510"/>
      <c r="Z176" s="510"/>
      <c r="AA176" s="510"/>
      <c r="AB176" s="488">
        <v>30263575</v>
      </c>
      <c r="AC176" s="510"/>
      <c r="AD176" s="442">
        <f t="shared" si="5"/>
        <v>30263575</v>
      </c>
    </row>
    <row r="177" spans="1:30" ht="60" x14ac:dyDescent="0.2">
      <c r="A177" s="714"/>
      <c r="B177" s="716"/>
      <c r="C177" s="432"/>
      <c r="D177" s="433" t="s">
        <v>403</v>
      </c>
      <c r="E177" s="432"/>
      <c r="F177" s="714"/>
      <c r="G177" s="434">
        <v>2020730010006</v>
      </c>
      <c r="H177" s="456" t="s">
        <v>578</v>
      </c>
      <c r="I177" s="710" t="s">
        <v>636</v>
      </c>
      <c r="J177" s="454" t="s">
        <v>637</v>
      </c>
      <c r="K177" s="459"/>
      <c r="L177" s="439"/>
      <c r="M177" s="439"/>
      <c r="N177" s="449">
        <v>54000000</v>
      </c>
      <c r="O177" s="449"/>
      <c r="P177" s="449"/>
      <c r="Q177" s="439"/>
      <c r="R177" s="449">
        <v>21000000</v>
      </c>
      <c r="S177" s="439"/>
      <c r="T177" s="441">
        <f t="shared" si="4"/>
        <v>75000000</v>
      </c>
      <c r="U177" s="442"/>
      <c r="V177" s="510"/>
      <c r="W177" s="510"/>
      <c r="X177" s="519">
        <v>54000000</v>
      </c>
      <c r="Y177" s="449"/>
      <c r="Z177" s="449"/>
      <c r="AA177" s="510"/>
      <c r="AB177" s="488">
        <v>10316666</v>
      </c>
      <c r="AC177" s="510"/>
      <c r="AD177" s="442">
        <f t="shared" si="5"/>
        <v>64316666</v>
      </c>
    </row>
    <row r="178" spans="1:30" ht="75" x14ac:dyDescent="0.2">
      <c r="A178" s="714"/>
      <c r="B178" s="716"/>
      <c r="C178" s="432"/>
      <c r="D178" s="433" t="s">
        <v>403</v>
      </c>
      <c r="E178" s="432"/>
      <c r="F178" s="714"/>
      <c r="G178" s="434">
        <v>2020730010006</v>
      </c>
      <c r="H178" s="456" t="s">
        <v>578</v>
      </c>
      <c r="I178" s="711"/>
      <c r="J178" s="454" t="s">
        <v>638</v>
      </c>
      <c r="K178" s="459"/>
      <c r="L178" s="439"/>
      <c r="M178" s="439"/>
      <c r="N178" s="439"/>
      <c r="O178" s="439"/>
      <c r="P178" s="439"/>
      <c r="Q178" s="439"/>
      <c r="R178" s="516"/>
      <c r="S178" s="439"/>
      <c r="T178" s="441">
        <f t="shared" si="4"/>
        <v>0</v>
      </c>
      <c r="U178" s="442"/>
      <c r="V178" s="510"/>
      <c r="W178" s="510"/>
      <c r="X178" s="522"/>
      <c r="Y178" s="510"/>
      <c r="Z178" s="510"/>
      <c r="AA178" s="510"/>
      <c r="AB178" s="522"/>
      <c r="AC178" s="510"/>
      <c r="AD178" s="442">
        <f t="shared" si="5"/>
        <v>0</v>
      </c>
    </row>
    <row r="179" spans="1:30" ht="75" x14ac:dyDescent="0.2">
      <c r="A179" s="714"/>
      <c r="B179" s="716"/>
      <c r="C179" s="432"/>
      <c r="D179" s="433" t="s">
        <v>403</v>
      </c>
      <c r="E179" s="432"/>
      <c r="F179" s="714"/>
      <c r="G179" s="434">
        <v>2020730010006</v>
      </c>
      <c r="H179" s="456" t="s">
        <v>578</v>
      </c>
      <c r="I179" s="454" t="s">
        <v>639</v>
      </c>
      <c r="J179" s="454" t="s">
        <v>640</v>
      </c>
      <c r="K179" s="459"/>
      <c r="L179" s="439"/>
      <c r="M179" s="439"/>
      <c r="N179" s="439"/>
      <c r="O179" s="439"/>
      <c r="P179" s="439"/>
      <c r="Q179" s="439"/>
      <c r="R179" s="475"/>
      <c r="S179" s="439"/>
      <c r="T179" s="441">
        <f t="shared" si="4"/>
        <v>0</v>
      </c>
      <c r="U179" s="442"/>
      <c r="V179" s="510"/>
      <c r="W179" s="510"/>
      <c r="X179" s="522"/>
      <c r="Y179" s="510"/>
      <c r="Z179" s="510"/>
      <c r="AA179" s="510"/>
      <c r="AB179" s="488"/>
      <c r="AC179" s="510"/>
      <c r="AD179" s="442">
        <f t="shared" si="5"/>
        <v>0</v>
      </c>
    </row>
    <row r="180" spans="1:30" ht="60" x14ac:dyDescent="0.2">
      <c r="A180" s="714"/>
      <c r="B180" s="716"/>
      <c r="C180" s="432"/>
      <c r="D180" s="433" t="s">
        <v>403</v>
      </c>
      <c r="E180" s="432"/>
      <c r="F180" s="714"/>
      <c r="G180" s="434">
        <v>2020730010006</v>
      </c>
      <c r="H180" s="456" t="s">
        <v>578</v>
      </c>
      <c r="I180" s="710" t="s">
        <v>641</v>
      </c>
      <c r="J180" s="454" t="s">
        <v>642</v>
      </c>
      <c r="K180" s="459"/>
      <c r="L180" s="439"/>
      <c r="M180" s="439"/>
      <c r="N180" s="439"/>
      <c r="O180" s="439"/>
      <c r="P180" s="439"/>
      <c r="Q180" s="439"/>
      <c r="R180" s="475">
        <v>74000000</v>
      </c>
      <c r="S180" s="439"/>
      <c r="T180" s="441">
        <f t="shared" si="4"/>
        <v>74000000</v>
      </c>
      <c r="U180" s="442"/>
      <c r="V180" s="510"/>
      <c r="W180" s="510"/>
      <c r="X180" s="522"/>
      <c r="Y180" s="510"/>
      <c r="Z180" s="510"/>
      <c r="AA180" s="510"/>
      <c r="AB180" s="488">
        <v>74000000</v>
      </c>
      <c r="AC180" s="510"/>
      <c r="AD180" s="442">
        <f t="shared" si="5"/>
        <v>74000000</v>
      </c>
    </row>
    <row r="181" spans="1:30" ht="60" x14ac:dyDescent="0.2">
      <c r="A181" s="714"/>
      <c r="B181" s="716"/>
      <c r="C181" s="432"/>
      <c r="D181" s="433" t="s">
        <v>403</v>
      </c>
      <c r="E181" s="432"/>
      <c r="F181" s="714"/>
      <c r="G181" s="434">
        <v>2020730010006</v>
      </c>
      <c r="H181" s="456" t="s">
        <v>578</v>
      </c>
      <c r="I181" s="711"/>
      <c r="J181" s="454" t="s">
        <v>643</v>
      </c>
      <c r="K181" s="459"/>
      <c r="L181" s="439"/>
      <c r="M181" s="439"/>
      <c r="N181" s="439"/>
      <c r="O181" s="439"/>
      <c r="P181" s="439"/>
      <c r="Q181" s="439"/>
      <c r="R181" s="439"/>
      <c r="S181" s="439"/>
      <c r="T181" s="441">
        <f t="shared" si="4"/>
        <v>0</v>
      </c>
      <c r="U181" s="442"/>
      <c r="V181" s="510"/>
      <c r="W181" s="510"/>
      <c r="X181" s="522"/>
      <c r="Y181" s="510"/>
      <c r="Z181" s="510"/>
      <c r="AA181" s="510"/>
      <c r="AB181" s="522"/>
      <c r="AC181" s="510"/>
      <c r="AD181" s="442">
        <f t="shared" si="5"/>
        <v>0</v>
      </c>
    </row>
    <row r="182" spans="1:30" ht="60" x14ac:dyDescent="0.2">
      <c r="A182" s="714"/>
      <c r="B182" s="716"/>
      <c r="C182" s="432"/>
      <c r="D182" s="433" t="s">
        <v>403</v>
      </c>
      <c r="E182" s="432"/>
      <c r="F182" s="714"/>
      <c r="G182" s="434">
        <v>2020730010006</v>
      </c>
      <c r="H182" s="456" t="s">
        <v>578</v>
      </c>
      <c r="I182" s="710" t="s">
        <v>644</v>
      </c>
      <c r="J182" s="454" t="s">
        <v>645</v>
      </c>
      <c r="K182" s="459"/>
      <c r="L182" s="439"/>
      <c r="M182" s="439"/>
      <c r="N182" s="439"/>
      <c r="O182" s="439"/>
      <c r="P182" s="439"/>
      <c r="Q182" s="439"/>
      <c r="R182" s="439"/>
      <c r="S182" s="439"/>
      <c r="T182" s="441">
        <f t="shared" si="4"/>
        <v>0</v>
      </c>
      <c r="U182" s="442"/>
      <c r="V182" s="510"/>
      <c r="W182" s="510"/>
      <c r="X182" s="522"/>
      <c r="Y182" s="510"/>
      <c r="Z182" s="510"/>
      <c r="AA182" s="510"/>
      <c r="AB182" s="522"/>
      <c r="AC182" s="510"/>
      <c r="AD182" s="442">
        <f t="shared" si="5"/>
        <v>0</v>
      </c>
    </row>
    <row r="183" spans="1:30" ht="60" x14ac:dyDescent="0.2">
      <c r="A183" s="714"/>
      <c r="B183" s="716"/>
      <c r="C183" s="432"/>
      <c r="D183" s="433" t="s">
        <v>403</v>
      </c>
      <c r="E183" s="432"/>
      <c r="F183" s="714"/>
      <c r="G183" s="434">
        <v>2020730010006</v>
      </c>
      <c r="H183" s="456" t="s">
        <v>578</v>
      </c>
      <c r="I183" s="711"/>
      <c r="J183" s="454" t="s">
        <v>646</v>
      </c>
      <c r="K183" s="459"/>
      <c r="L183" s="439"/>
      <c r="M183" s="439"/>
      <c r="N183" s="439"/>
      <c r="O183" s="439"/>
      <c r="P183" s="439"/>
      <c r="Q183" s="439"/>
      <c r="R183" s="439"/>
      <c r="S183" s="439"/>
      <c r="T183" s="441">
        <f t="shared" si="4"/>
        <v>0</v>
      </c>
      <c r="U183" s="442"/>
      <c r="V183" s="510"/>
      <c r="W183" s="510"/>
      <c r="X183" s="522"/>
      <c r="Y183" s="510"/>
      <c r="Z183" s="510"/>
      <c r="AA183" s="510"/>
      <c r="AB183" s="522"/>
      <c r="AC183" s="510"/>
      <c r="AD183" s="442">
        <f t="shared" si="5"/>
        <v>0</v>
      </c>
    </row>
    <row r="184" spans="1:30" ht="90" x14ac:dyDescent="0.2">
      <c r="A184" s="714"/>
      <c r="B184" s="716"/>
      <c r="C184" s="432"/>
      <c r="D184" s="433" t="s">
        <v>403</v>
      </c>
      <c r="E184" s="432"/>
      <c r="F184" s="714"/>
      <c r="G184" s="434">
        <v>2020730010006</v>
      </c>
      <c r="H184" s="456" t="s">
        <v>578</v>
      </c>
      <c r="I184" s="710" t="s">
        <v>647</v>
      </c>
      <c r="J184" s="454" t="s">
        <v>648</v>
      </c>
      <c r="K184" s="459"/>
      <c r="L184" s="439"/>
      <c r="M184" s="439"/>
      <c r="N184" s="439"/>
      <c r="O184" s="439"/>
      <c r="P184" s="439"/>
      <c r="Q184" s="439"/>
      <c r="R184" s="449">
        <v>83000000</v>
      </c>
      <c r="S184" s="439"/>
      <c r="T184" s="441">
        <f t="shared" si="4"/>
        <v>83000000</v>
      </c>
      <c r="U184" s="442"/>
      <c r="V184" s="510"/>
      <c r="W184" s="510"/>
      <c r="X184" s="522"/>
      <c r="Y184" s="510"/>
      <c r="Z184" s="510"/>
      <c r="AA184" s="510"/>
      <c r="AB184" s="519">
        <v>83000000</v>
      </c>
      <c r="AC184" s="510"/>
      <c r="AD184" s="442">
        <f t="shared" si="5"/>
        <v>83000000</v>
      </c>
    </row>
    <row r="185" spans="1:30" ht="105" x14ac:dyDescent="0.2">
      <c r="A185" s="714"/>
      <c r="B185" s="716"/>
      <c r="C185" s="432"/>
      <c r="D185" s="433" t="s">
        <v>403</v>
      </c>
      <c r="E185" s="432"/>
      <c r="F185" s="714"/>
      <c r="G185" s="434">
        <v>2020730010006</v>
      </c>
      <c r="H185" s="456" t="s">
        <v>578</v>
      </c>
      <c r="I185" s="711"/>
      <c r="J185" s="454" t="s">
        <v>649</v>
      </c>
      <c r="K185" s="459"/>
      <c r="L185" s="439"/>
      <c r="M185" s="439"/>
      <c r="N185" s="439"/>
      <c r="O185" s="439"/>
      <c r="P185" s="439"/>
      <c r="Q185" s="439"/>
      <c r="R185" s="439"/>
      <c r="S185" s="439"/>
      <c r="T185" s="441">
        <f t="shared" si="4"/>
        <v>0</v>
      </c>
      <c r="U185" s="442"/>
      <c r="V185" s="510"/>
      <c r="W185" s="510"/>
      <c r="X185" s="522"/>
      <c r="Y185" s="510"/>
      <c r="Z185" s="510"/>
      <c r="AA185" s="510"/>
      <c r="AB185" s="522"/>
      <c r="AC185" s="510"/>
      <c r="AD185" s="442">
        <f t="shared" si="5"/>
        <v>0</v>
      </c>
    </row>
    <row r="186" spans="1:30" ht="90" x14ac:dyDescent="0.2">
      <c r="A186" s="714"/>
      <c r="B186" s="716"/>
      <c r="C186" s="432"/>
      <c r="D186" s="433" t="s">
        <v>403</v>
      </c>
      <c r="E186" s="432"/>
      <c r="F186" s="714"/>
      <c r="G186" s="434">
        <v>2020730010006</v>
      </c>
      <c r="H186" s="456" t="s">
        <v>578</v>
      </c>
      <c r="I186" s="710" t="s">
        <v>650</v>
      </c>
      <c r="J186" s="473" t="s">
        <v>651</v>
      </c>
      <c r="K186" s="520"/>
      <c r="L186" s="439"/>
      <c r="M186" s="439"/>
      <c r="N186" s="439"/>
      <c r="O186" s="439"/>
      <c r="P186" s="439"/>
      <c r="Q186" s="439"/>
      <c r="R186" s="439"/>
      <c r="S186" s="439"/>
      <c r="T186" s="441">
        <f t="shared" si="4"/>
        <v>0</v>
      </c>
      <c r="U186" s="442"/>
      <c r="V186" s="510"/>
      <c r="W186" s="510"/>
      <c r="X186" s="522"/>
      <c r="Y186" s="510"/>
      <c r="Z186" s="510"/>
      <c r="AA186" s="510"/>
      <c r="AB186" s="522"/>
      <c r="AC186" s="510"/>
      <c r="AD186" s="442">
        <f t="shared" si="5"/>
        <v>0</v>
      </c>
    </row>
    <row r="187" spans="1:30" ht="60" x14ac:dyDescent="0.2">
      <c r="A187" s="714"/>
      <c r="B187" s="716"/>
      <c r="C187" s="432"/>
      <c r="D187" s="433" t="s">
        <v>403</v>
      </c>
      <c r="E187" s="432"/>
      <c r="F187" s="714"/>
      <c r="G187" s="434">
        <v>2020730010006</v>
      </c>
      <c r="H187" s="456" t="s">
        <v>578</v>
      </c>
      <c r="I187" s="711"/>
      <c r="J187" s="454" t="s">
        <v>652</v>
      </c>
      <c r="K187" s="459"/>
      <c r="L187" s="439"/>
      <c r="M187" s="439"/>
      <c r="N187" s="439"/>
      <c r="O187" s="439"/>
      <c r="P187" s="439"/>
      <c r="Q187" s="439"/>
      <c r="R187" s="475"/>
      <c r="S187" s="439"/>
      <c r="T187" s="441">
        <f t="shared" si="4"/>
        <v>0</v>
      </c>
      <c r="U187" s="442"/>
      <c r="V187" s="510"/>
      <c r="W187" s="510"/>
      <c r="X187" s="522"/>
      <c r="Y187" s="510"/>
      <c r="Z187" s="510"/>
      <c r="AA187" s="510"/>
      <c r="AB187" s="488"/>
      <c r="AC187" s="510"/>
      <c r="AD187" s="442">
        <f t="shared" si="5"/>
        <v>0</v>
      </c>
    </row>
    <row r="188" spans="1:30" ht="90" x14ac:dyDescent="0.2">
      <c r="A188" s="714"/>
      <c r="B188" s="716"/>
      <c r="C188" s="432"/>
      <c r="D188" s="433" t="s">
        <v>403</v>
      </c>
      <c r="E188" s="432"/>
      <c r="F188" s="714"/>
      <c r="G188" s="434">
        <v>2020730010006</v>
      </c>
      <c r="H188" s="456" t="s">
        <v>578</v>
      </c>
      <c r="I188" s="710" t="s">
        <v>653</v>
      </c>
      <c r="J188" s="473" t="s">
        <v>654</v>
      </c>
      <c r="K188" s="520"/>
      <c r="L188" s="439"/>
      <c r="M188" s="439"/>
      <c r="N188" s="439"/>
      <c r="O188" s="439"/>
      <c r="P188" s="439"/>
      <c r="Q188" s="439"/>
      <c r="R188" s="475">
        <v>21600000</v>
      </c>
      <c r="S188" s="439"/>
      <c r="T188" s="441">
        <f t="shared" si="4"/>
        <v>21600000</v>
      </c>
      <c r="U188" s="442"/>
      <c r="V188" s="510"/>
      <c r="W188" s="510"/>
      <c r="X188" s="522"/>
      <c r="Y188" s="510"/>
      <c r="Z188" s="510"/>
      <c r="AA188" s="510"/>
      <c r="AB188" s="488">
        <v>21600000</v>
      </c>
      <c r="AC188" s="510"/>
      <c r="AD188" s="442">
        <f t="shared" si="5"/>
        <v>21600000</v>
      </c>
    </row>
    <row r="189" spans="1:30" ht="105" x14ac:dyDescent="0.2">
      <c r="A189" s="714"/>
      <c r="B189" s="716"/>
      <c r="C189" s="432"/>
      <c r="D189" s="433" t="s">
        <v>403</v>
      </c>
      <c r="E189" s="432"/>
      <c r="F189" s="714"/>
      <c r="G189" s="434">
        <v>2020730010006</v>
      </c>
      <c r="H189" s="456" t="s">
        <v>578</v>
      </c>
      <c r="I189" s="711"/>
      <c r="J189" s="454" t="s">
        <v>655</v>
      </c>
      <c r="K189" s="459"/>
      <c r="L189" s="439"/>
      <c r="M189" s="439"/>
      <c r="N189" s="439"/>
      <c r="O189" s="439"/>
      <c r="P189" s="439"/>
      <c r="Q189" s="439"/>
      <c r="R189" s="439"/>
      <c r="S189" s="439"/>
      <c r="T189" s="441">
        <f t="shared" si="4"/>
        <v>0</v>
      </c>
      <c r="U189" s="442"/>
      <c r="V189" s="510"/>
      <c r="W189" s="510"/>
      <c r="X189" s="522"/>
      <c r="Y189" s="510"/>
      <c r="Z189" s="510"/>
      <c r="AA189" s="510"/>
      <c r="AB189" s="522"/>
      <c r="AC189" s="510"/>
      <c r="AD189" s="442">
        <f t="shared" si="5"/>
        <v>0</v>
      </c>
    </row>
    <row r="190" spans="1:30" ht="75" x14ac:dyDescent="0.2">
      <c r="A190" s="714"/>
      <c r="B190" s="716"/>
      <c r="C190" s="432"/>
      <c r="D190" s="433" t="s">
        <v>403</v>
      </c>
      <c r="E190" s="432"/>
      <c r="F190" s="714"/>
      <c r="G190" s="434">
        <v>2020730010006</v>
      </c>
      <c r="H190" s="456" t="s">
        <v>578</v>
      </c>
      <c r="I190" s="710" t="s">
        <v>656</v>
      </c>
      <c r="J190" s="454" t="s">
        <v>657</v>
      </c>
      <c r="K190" s="459"/>
      <c r="L190" s="439"/>
      <c r="M190" s="439"/>
      <c r="N190" s="439"/>
      <c r="O190" s="439"/>
      <c r="P190" s="439"/>
      <c r="Q190" s="439"/>
      <c r="R190" s="439"/>
      <c r="S190" s="439"/>
      <c r="T190" s="441">
        <f t="shared" si="4"/>
        <v>0</v>
      </c>
      <c r="U190" s="442"/>
      <c r="V190" s="510"/>
      <c r="W190" s="510"/>
      <c r="X190" s="522"/>
      <c r="Y190" s="510"/>
      <c r="Z190" s="510"/>
      <c r="AA190" s="510"/>
      <c r="AB190" s="522"/>
      <c r="AC190" s="510"/>
      <c r="AD190" s="442">
        <f t="shared" si="5"/>
        <v>0</v>
      </c>
    </row>
    <row r="191" spans="1:30" ht="75" x14ac:dyDescent="0.2">
      <c r="A191" s="714"/>
      <c r="B191" s="716"/>
      <c r="C191" s="432"/>
      <c r="D191" s="433" t="s">
        <v>403</v>
      </c>
      <c r="E191" s="432"/>
      <c r="F191" s="714"/>
      <c r="G191" s="434">
        <v>2020730010006</v>
      </c>
      <c r="H191" s="456" t="s">
        <v>578</v>
      </c>
      <c r="I191" s="711"/>
      <c r="J191" s="454" t="s">
        <v>658</v>
      </c>
      <c r="K191" s="459"/>
      <c r="L191" s="439"/>
      <c r="M191" s="439"/>
      <c r="N191" s="439"/>
      <c r="O191" s="439"/>
      <c r="P191" s="439"/>
      <c r="Q191" s="439"/>
      <c r="R191" s="439"/>
      <c r="S191" s="439"/>
      <c r="T191" s="441">
        <f t="shared" si="4"/>
        <v>0</v>
      </c>
      <c r="U191" s="442"/>
      <c r="V191" s="510"/>
      <c r="W191" s="510"/>
      <c r="X191" s="522"/>
      <c r="Y191" s="510"/>
      <c r="Z191" s="510"/>
      <c r="AA191" s="510"/>
      <c r="AB191" s="522"/>
      <c r="AC191" s="510"/>
      <c r="AD191" s="442">
        <f t="shared" si="5"/>
        <v>0</v>
      </c>
    </row>
    <row r="192" spans="1:30" ht="60" x14ac:dyDescent="0.2">
      <c r="A192" s="714"/>
      <c r="B192" s="716"/>
      <c r="C192" s="432"/>
      <c r="D192" s="433" t="s">
        <v>403</v>
      </c>
      <c r="E192" s="432"/>
      <c r="F192" s="714"/>
      <c r="G192" s="434">
        <v>2020730010006</v>
      </c>
      <c r="H192" s="456" t="s">
        <v>578</v>
      </c>
      <c r="I192" s="710" t="s">
        <v>659</v>
      </c>
      <c r="J192" s="454" t="s">
        <v>660</v>
      </c>
      <c r="K192" s="459"/>
      <c r="L192" s="439"/>
      <c r="M192" s="439"/>
      <c r="N192" s="439"/>
      <c r="O192" s="439"/>
      <c r="P192" s="439"/>
      <c r="Q192" s="439"/>
      <c r="R192" s="449">
        <v>94803515</v>
      </c>
      <c r="S192" s="439"/>
      <c r="T192" s="441">
        <f t="shared" si="4"/>
        <v>94803515</v>
      </c>
      <c r="U192" s="442"/>
      <c r="V192" s="510"/>
      <c r="W192" s="510"/>
      <c r="X192" s="522"/>
      <c r="Y192" s="510"/>
      <c r="Z192" s="510"/>
      <c r="AA192" s="510"/>
      <c r="AB192" s="519">
        <v>94623743</v>
      </c>
      <c r="AC192" s="510"/>
      <c r="AD192" s="442">
        <f t="shared" si="5"/>
        <v>94623743</v>
      </c>
    </row>
    <row r="193" spans="1:30" ht="60" x14ac:dyDescent="0.2">
      <c r="A193" s="714"/>
      <c r="B193" s="716"/>
      <c r="C193" s="432"/>
      <c r="D193" s="433" t="s">
        <v>403</v>
      </c>
      <c r="E193" s="432"/>
      <c r="F193" s="714"/>
      <c r="G193" s="434">
        <v>2020730010006</v>
      </c>
      <c r="H193" s="456" t="s">
        <v>578</v>
      </c>
      <c r="I193" s="712"/>
      <c r="J193" s="454" t="s">
        <v>661</v>
      </c>
      <c r="K193" s="459"/>
      <c r="L193" s="439"/>
      <c r="M193" s="439"/>
      <c r="N193" s="439"/>
      <c r="O193" s="439"/>
      <c r="P193" s="439"/>
      <c r="Q193" s="439"/>
      <c r="R193" s="449">
        <v>21600000</v>
      </c>
      <c r="S193" s="439"/>
      <c r="T193" s="441">
        <f t="shared" si="4"/>
        <v>21600000</v>
      </c>
      <c r="U193" s="442"/>
      <c r="V193" s="510"/>
      <c r="W193" s="510"/>
      <c r="X193" s="522"/>
      <c r="Y193" s="510"/>
      <c r="Z193" s="510"/>
      <c r="AA193" s="510"/>
      <c r="AB193" s="519">
        <v>21600000</v>
      </c>
      <c r="AC193" s="510"/>
      <c r="AD193" s="442">
        <f t="shared" si="5"/>
        <v>21600000</v>
      </c>
    </row>
    <row r="194" spans="1:30" ht="75" x14ac:dyDescent="0.2">
      <c r="A194" s="714"/>
      <c r="B194" s="716"/>
      <c r="C194" s="432"/>
      <c r="D194" s="433" t="s">
        <v>403</v>
      </c>
      <c r="E194" s="432"/>
      <c r="F194" s="714"/>
      <c r="G194" s="434">
        <v>2020730010006</v>
      </c>
      <c r="H194" s="456" t="s">
        <v>578</v>
      </c>
      <c r="I194" s="712"/>
      <c r="J194" s="454" t="s">
        <v>662</v>
      </c>
      <c r="K194" s="459"/>
      <c r="L194" s="439"/>
      <c r="M194" s="439"/>
      <c r="N194" s="439"/>
      <c r="O194" s="439"/>
      <c r="P194" s="439"/>
      <c r="Q194" s="439"/>
      <c r="R194" s="475"/>
      <c r="S194" s="439"/>
      <c r="T194" s="441">
        <f t="shared" si="4"/>
        <v>0</v>
      </c>
      <c r="U194" s="442"/>
      <c r="V194" s="510"/>
      <c r="W194" s="510"/>
      <c r="X194" s="522"/>
      <c r="Y194" s="510"/>
      <c r="Z194" s="510"/>
      <c r="AA194" s="510"/>
      <c r="AB194" s="488"/>
      <c r="AC194" s="510"/>
      <c r="AD194" s="442">
        <f t="shared" si="5"/>
        <v>0</v>
      </c>
    </row>
    <row r="195" spans="1:30" ht="60" x14ac:dyDescent="0.2">
      <c r="A195" s="714"/>
      <c r="B195" s="716"/>
      <c r="C195" s="432"/>
      <c r="D195" s="433" t="s">
        <v>403</v>
      </c>
      <c r="E195" s="432"/>
      <c r="F195" s="714"/>
      <c r="G195" s="434">
        <v>2020730010006</v>
      </c>
      <c r="H195" s="456" t="s">
        <v>578</v>
      </c>
      <c r="I195" s="711"/>
      <c r="J195" s="454" t="s">
        <v>663</v>
      </c>
      <c r="K195" s="459"/>
      <c r="L195" s="439"/>
      <c r="M195" s="439"/>
      <c r="N195" s="439"/>
      <c r="O195" s="439"/>
      <c r="P195" s="439"/>
      <c r="Q195" s="439"/>
      <c r="R195" s="439"/>
      <c r="S195" s="439"/>
      <c r="T195" s="441">
        <f t="shared" si="4"/>
        <v>0</v>
      </c>
      <c r="U195" s="442"/>
      <c r="V195" s="510"/>
      <c r="W195" s="510"/>
      <c r="X195" s="522"/>
      <c r="Y195" s="510"/>
      <c r="Z195" s="510"/>
      <c r="AA195" s="510"/>
      <c r="AB195" s="522"/>
      <c r="AC195" s="510"/>
      <c r="AD195" s="442">
        <f t="shared" si="5"/>
        <v>0</v>
      </c>
    </row>
    <row r="196" spans="1:30" ht="60" x14ac:dyDescent="0.2">
      <c r="A196" s="714"/>
      <c r="B196" s="716"/>
      <c r="C196" s="432"/>
      <c r="D196" s="433" t="s">
        <v>403</v>
      </c>
      <c r="E196" s="432"/>
      <c r="F196" s="714"/>
      <c r="G196" s="434">
        <v>2020730010006</v>
      </c>
      <c r="H196" s="456" t="s">
        <v>578</v>
      </c>
      <c r="I196" s="710" t="s">
        <v>664</v>
      </c>
      <c r="J196" s="454" t="s">
        <v>665</v>
      </c>
      <c r="K196" s="459"/>
      <c r="L196" s="439"/>
      <c r="M196" s="439"/>
      <c r="N196" s="439"/>
      <c r="O196" s="439"/>
      <c r="P196" s="439"/>
      <c r="Q196" s="439"/>
      <c r="R196" s="449">
        <v>34280000</v>
      </c>
      <c r="S196" s="439"/>
      <c r="T196" s="441">
        <f t="shared" ref="T196:T215" si="6">SUM(K196:S196)</f>
        <v>34280000</v>
      </c>
      <c r="U196" s="442"/>
      <c r="V196" s="510"/>
      <c r="W196" s="510"/>
      <c r="X196" s="522"/>
      <c r="Y196" s="510"/>
      <c r="Z196" s="510"/>
      <c r="AA196" s="510"/>
      <c r="AB196" s="519">
        <v>34280000</v>
      </c>
      <c r="AC196" s="510"/>
      <c r="AD196" s="442">
        <f t="shared" ref="AD196:AD215" si="7">SUM(U196:AC196)</f>
        <v>34280000</v>
      </c>
    </row>
    <row r="197" spans="1:30" ht="75" x14ac:dyDescent="0.2">
      <c r="A197" s="714"/>
      <c r="B197" s="716"/>
      <c r="C197" s="432"/>
      <c r="D197" s="433" t="s">
        <v>403</v>
      </c>
      <c r="E197" s="432"/>
      <c r="F197" s="714"/>
      <c r="G197" s="434">
        <v>2020730010006</v>
      </c>
      <c r="H197" s="456" t="s">
        <v>578</v>
      </c>
      <c r="I197" s="711"/>
      <c r="J197" s="454" t="s">
        <v>666</v>
      </c>
      <c r="K197" s="459"/>
      <c r="L197" s="439"/>
      <c r="M197" s="439"/>
      <c r="N197" s="439"/>
      <c r="O197" s="439"/>
      <c r="P197" s="439"/>
      <c r="Q197" s="439"/>
      <c r="R197" s="439"/>
      <c r="S197" s="439"/>
      <c r="T197" s="441">
        <f t="shared" si="6"/>
        <v>0</v>
      </c>
      <c r="U197" s="442"/>
      <c r="V197" s="510"/>
      <c r="W197" s="510"/>
      <c r="X197" s="522"/>
      <c r="Y197" s="510"/>
      <c r="Z197" s="510"/>
      <c r="AA197" s="510"/>
      <c r="AB197" s="522"/>
      <c r="AC197" s="510"/>
      <c r="AD197" s="442">
        <f t="shared" si="7"/>
        <v>0</v>
      </c>
    </row>
    <row r="198" spans="1:30" ht="30" x14ac:dyDescent="0.2">
      <c r="A198" s="714"/>
      <c r="B198" s="713" t="s">
        <v>667</v>
      </c>
      <c r="C198" s="432"/>
      <c r="D198" s="433" t="s">
        <v>403</v>
      </c>
      <c r="E198" s="432"/>
      <c r="F198" s="714"/>
      <c r="G198" s="434">
        <v>2020730010006</v>
      </c>
      <c r="H198" s="456" t="s">
        <v>668</v>
      </c>
      <c r="I198" s="708" t="s">
        <v>669</v>
      </c>
      <c r="J198" s="454" t="s">
        <v>670</v>
      </c>
      <c r="K198" s="459"/>
      <c r="L198" s="439"/>
      <c r="M198" s="439"/>
      <c r="N198" s="449">
        <v>126610000</v>
      </c>
      <c r="O198" s="439"/>
      <c r="P198" s="439"/>
      <c r="Q198" s="439"/>
      <c r="R198" s="439"/>
      <c r="S198" s="439"/>
      <c r="T198" s="441">
        <f t="shared" si="6"/>
        <v>126610000</v>
      </c>
      <c r="U198" s="442"/>
      <c r="V198" s="510"/>
      <c r="W198" s="510"/>
      <c r="X198" s="449">
        <v>35625000</v>
      </c>
      <c r="Y198" s="510"/>
      <c r="Z198" s="510"/>
      <c r="AA198" s="510"/>
      <c r="AB198" s="510"/>
      <c r="AC198" s="510"/>
      <c r="AD198" s="442">
        <f t="shared" si="7"/>
        <v>35625000</v>
      </c>
    </row>
    <row r="199" spans="1:30" ht="30" x14ac:dyDescent="0.2">
      <c r="A199" s="714"/>
      <c r="B199" s="714"/>
      <c r="C199" s="432"/>
      <c r="D199" s="433" t="s">
        <v>403</v>
      </c>
      <c r="E199" s="432"/>
      <c r="F199" s="714"/>
      <c r="G199" s="434">
        <v>2020730010006</v>
      </c>
      <c r="H199" s="456" t="s">
        <v>668</v>
      </c>
      <c r="I199" s="708"/>
      <c r="J199" s="463" t="s">
        <v>671</v>
      </c>
      <c r="K199" s="464"/>
      <c r="L199" s="439"/>
      <c r="M199" s="439"/>
      <c r="N199" s="449">
        <v>55393332</v>
      </c>
      <c r="O199" s="439"/>
      <c r="P199" s="439"/>
      <c r="Q199" s="439"/>
      <c r="R199" s="439"/>
      <c r="S199" s="439"/>
      <c r="T199" s="441">
        <f t="shared" si="6"/>
        <v>55393332</v>
      </c>
      <c r="U199" s="442"/>
      <c r="V199" s="510"/>
      <c r="W199" s="510"/>
      <c r="X199" s="449">
        <v>35625000</v>
      </c>
      <c r="Y199" s="510"/>
      <c r="Z199" s="510"/>
      <c r="AA199" s="510"/>
      <c r="AB199" s="510"/>
      <c r="AC199" s="510"/>
      <c r="AD199" s="442">
        <f t="shared" si="7"/>
        <v>35625000</v>
      </c>
    </row>
    <row r="200" spans="1:30" ht="45" x14ac:dyDescent="0.2">
      <c r="A200" s="714"/>
      <c r="B200" s="714"/>
      <c r="C200" s="432"/>
      <c r="D200" s="433" t="s">
        <v>403</v>
      </c>
      <c r="E200" s="432"/>
      <c r="F200" s="714"/>
      <c r="G200" s="434">
        <v>2020730010006</v>
      </c>
      <c r="H200" s="456" t="s">
        <v>668</v>
      </c>
      <c r="I200" s="708" t="s">
        <v>672</v>
      </c>
      <c r="J200" s="454" t="s">
        <v>673</v>
      </c>
      <c r="K200" s="459"/>
      <c r="L200" s="439"/>
      <c r="M200" s="439"/>
      <c r="N200" s="439"/>
      <c r="O200" s="439"/>
      <c r="P200" s="439"/>
      <c r="Q200" s="439"/>
      <c r="R200" s="439"/>
      <c r="S200" s="439"/>
      <c r="T200" s="441">
        <f t="shared" si="6"/>
        <v>0</v>
      </c>
      <c r="U200" s="442"/>
      <c r="V200" s="510"/>
      <c r="W200" s="510"/>
      <c r="X200" s="510"/>
      <c r="Y200" s="510"/>
      <c r="Z200" s="510"/>
      <c r="AA200" s="510"/>
      <c r="AB200" s="510"/>
      <c r="AC200" s="510"/>
      <c r="AD200" s="442">
        <f t="shared" si="7"/>
        <v>0</v>
      </c>
    </row>
    <row r="201" spans="1:30" ht="30" x14ac:dyDescent="0.2">
      <c r="A201" s="714"/>
      <c r="B201" s="714"/>
      <c r="C201" s="432"/>
      <c r="D201" s="433" t="s">
        <v>403</v>
      </c>
      <c r="E201" s="432"/>
      <c r="F201" s="715"/>
      <c r="G201" s="434">
        <v>2020730010006</v>
      </c>
      <c r="H201" s="456" t="s">
        <v>668</v>
      </c>
      <c r="I201" s="708"/>
      <c r="J201" s="454" t="s">
        <v>674</v>
      </c>
      <c r="K201" s="459"/>
      <c r="L201" s="439"/>
      <c r="M201" s="439"/>
      <c r="N201" s="449">
        <v>27120000</v>
      </c>
      <c r="O201" s="439"/>
      <c r="P201" s="439"/>
      <c r="Q201" s="439"/>
      <c r="R201" s="439"/>
      <c r="S201" s="439"/>
      <c r="T201" s="441">
        <f t="shared" si="6"/>
        <v>27120000</v>
      </c>
      <c r="U201" s="442"/>
      <c r="V201" s="510"/>
      <c r="W201" s="510"/>
      <c r="X201" s="449">
        <v>25200000</v>
      </c>
      <c r="Y201" s="510"/>
      <c r="Z201" s="510"/>
      <c r="AA201" s="510"/>
      <c r="AB201" s="510"/>
      <c r="AC201" s="510"/>
      <c r="AD201" s="442">
        <f t="shared" si="7"/>
        <v>25200000</v>
      </c>
    </row>
    <row r="202" spans="1:30" ht="75" x14ac:dyDescent="0.2">
      <c r="A202" s="714"/>
      <c r="B202" s="714"/>
      <c r="C202" s="432"/>
      <c r="D202" s="433" t="s">
        <v>403</v>
      </c>
      <c r="E202" s="432"/>
      <c r="F202" s="716" t="s">
        <v>667</v>
      </c>
      <c r="G202" s="434">
        <v>2020730010008</v>
      </c>
      <c r="H202" s="456" t="s">
        <v>668</v>
      </c>
      <c r="I202" s="708" t="s">
        <v>675</v>
      </c>
      <c r="J202" s="454" t="s">
        <v>676</v>
      </c>
      <c r="K202" s="459"/>
      <c r="L202" s="439"/>
      <c r="M202" s="439"/>
      <c r="N202" s="449">
        <v>36575000</v>
      </c>
      <c r="O202" s="439"/>
      <c r="P202" s="439"/>
      <c r="Q202" s="439"/>
      <c r="R202" s="439"/>
      <c r="S202" s="439"/>
      <c r="T202" s="441">
        <f t="shared" si="6"/>
        <v>36575000</v>
      </c>
      <c r="U202" s="442"/>
      <c r="V202" s="510"/>
      <c r="W202" s="510"/>
      <c r="X202" s="449">
        <v>33250000</v>
      </c>
      <c r="Y202" s="510"/>
      <c r="Z202" s="510"/>
      <c r="AA202" s="510"/>
      <c r="AB202" s="510"/>
      <c r="AC202" s="510"/>
      <c r="AD202" s="442">
        <f t="shared" si="7"/>
        <v>33250000</v>
      </c>
    </row>
    <row r="203" spans="1:30" ht="45" x14ac:dyDescent="0.2">
      <c r="A203" s="714"/>
      <c r="B203" s="714"/>
      <c r="C203" s="432"/>
      <c r="D203" s="433" t="s">
        <v>403</v>
      </c>
      <c r="E203" s="432"/>
      <c r="F203" s="716"/>
      <c r="G203" s="434">
        <v>2020730010008</v>
      </c>
      <c r="H203" s="456" t="s">
        <v>668</v>
      </c>
      <c r="I203" s="708"/>
      <c r="J203" s="454" t="s">
        <v>677</v>
      </c>
      <c r="K203" s="459"/>
      <c r="L203" s="439"/>
      <c r="M203" s="439"/>
      <c r="N203" s="449">
        <v>40691667</v>
      </c>
      <c r="O203" s="439"/>
      <c r="P203" s="439"/>
      <c r="Q203" s="439"/>
      <c r="R203" s="439"/>
      <c r="S203" s="439"/>
      <c r="T203" s="441">
        <f t="shared" si="6"/>
        <v>40691667</v>
      </c>
      <c r="U203" s="442"/>
      <c r="V203" s="510"/>
      <c r="W203" s="510"/>
      <c r="X203" s="449">
        <v>36417000</v>
      </c>
      <c r="Y203" s="510"/>
      <c r="Z203" s="510"/>
      <c r="AA203" s="510"/>
      <c r="AB203" s="510"/>
      <c r="AC203" s="510"/>
      <c r="AD203" s="442">
        <f t="shared" si="7"/>
        <v>36417000</v>
      </c>
    </row>
    <row r="204" spans="1:30" ht="30" x14ac:dyDescent="0.2">
      <c r="A204" s="714"/>
      <c r="B204" s="714"/>
      <c r="C204" s="432"/>
      <c r="D204" s="433" t="s">
        <v>403</v>
      </c>
      <c r="E204" s="432"/>
      <c r="F204" s="716"/>
      <c r="G204" s="434">
        <v>2020730010008</v>
      </c>
      <c r="H204" s="456" t="s">
        <v>668</v>
      </c>
      <c r="I204" s="708"/>
      <c r="J204" s="454" t="s">
        <v>678</v>
      </c>
      <c r="K204" s="459"/>
      <c r="L204" s="439"/>
      <c r="M204" s="439"/>
      <c r="N204" s="449">
        <v>36215000</v>
      </c>
      <c r="O204" s="439"/>
      <c r="P204" s="439"/>
      <c r="Q204" s="439"/>
      <c r="R204" s="439"/>
      <c r="S204" s="439"/>
      <c r="T204" s="441">
        <f t="shared" si="6"/>
        <v>36215000</v>
      </c>
      <c r="U204" s="442"/>
      <c r="V204" s="510"/>
      <c r="W204" s="510"/>
      <c r="X204" s="449">
        <v>32800000</v>
      </c>
      <c r="Y204" s="510"/>
      <c r="Z204" s="510"/>
      <c r="AA204" s="510"/>
      <c r="AB204" s="510"/>
      <c r="AC204" s="510"/>
      <c r="AD204" s="442">
        <f t="shared" si="7"/>
        <v>32800000</v>
      </c>
    </row>
    <row r="205" spans="1:30" ht="30" x14ac:dyDescent="0.2">
      <c r="A205" s="714"/>
      <c r="B205" s="714"/>
      <c r="C205" s="432"/>
      <c r="D205" s="433" t="s">
        <v>403</v>
      </c>
      <c r="E205" s="432"/>
      <c r="F205" s="716"/>
      <c r="G205" s="434">
        <v>2020730010008</v>
      </c>
      <c r="H205" s="456" t="s">
        <v>668</v>
      </c>
      <c r="I205" s="708"/>
      <c r="J205" s="463" t="s">
        <v>679</v>
      </c>
      <c r="K205" s="464"/>
      <c r="L205" s="439"/>
      <c r="M205" s="439"/>
      <c r="N205" s="439"/>
      <c r="O205" s="439"/>
      <c r="P205" s="439"/>
      <c r="Q205" s="439"/>
      <c r="R205" s="439"/>
      <c r="S205" s="439"/>
      <c r="T205" s="441">
        <f t="shared" si="6"/>
        <v>0</v>
      </c>
      <c r="U205" s="442"/>
      <c r="V205" s="510"/>
      <c r="W205" s="510"/>
      <c r="X205" s="510"/>
      <c r="Y205" s="510"/>
      <c r="Z205" s="510"/>
      <c r="AA205" s="510"/>
      <c r="AB205" s="510"/>
      <c r="AC205" s="510"/>
      <c r="AD205" s="442">
        <f t="shared" si="7"/>
        <v>0</v>
      </c>
    </row>
    <row r="206" spans="1:30" ht="30" x14ac:dyDescent="0.2">
      <c r="A206" s="714"/>
      <c r="B206" s="714"/>
      <c r="C206" s="432"/>
      <c r="D206" s="433" t="s">
        <v>403</v>
      </c>
      <c r="E206" s="432"/>
      <c r="F206" s="716"/>
      <c r="G206" s="434">
        <v>2020730010008</v>
      </c>
      <c r="H206" s="456" t="s">
        <v>668</v>
      </c>
      <c r="I206" s="708"/>
      <c r="J206" s="473" t="s">
        <v>680</v>
      </c>
      <c r="K206" s="520"/>
      <c r="L206" s="439"/>
      <c r="M206" s="439"/>
      <c r="N206" s="439"/>
      <c r="O206" s="439"/>
      <c r="P206" s="439"/>
      <c r="Q206" s="439"/>
      <c r="R206" s="439"/>
      <c r="S206" s="439"/>
      <c r="T206" s="441">
        <f t="shared" si="6"/>
        <v>0</v>
      </c>
      <c r="U206" s="442"/>
      <c r="V206" s="510"/>
      <c r="W206" s="510"/>
      <c r="X206" s="510"/>
      <c r="Y206" s="510"/>
      <c r="Z206" s="510"/>
      <c r="AA206" s="510"/>
      <c r="AB206" s="510"/>
      <c r="AC206" s="510"/>
      <c r="AD206" s="442">
        <f t="shared" si="7"/>
        <v>0</v>
      </c>
    </row>
    <row r="207" spans="1:30" ht="30" x14ac:dyDescent="0.2">
      <c r="A207" s="714"/>
      <c r="B207" s="714"/>
      <c r="C207" s="432"/>
      <c r="D207" s="433" t="s">
        <v>403</v>
      </c>
      <c r="E207" s="432"/>
      <c r="F207" s="716"/>
      <c r="G207" s="434">
        <v>2020730010008</v>
      </c>
      <c r="H207" s="456" t="s">
        <v>668</v>
      </c>
      <c r="I207" s="708"/>
      <c r="J207" s="473" t="s">
        <v>681</v>
      </c>
      <c r="K207" s="520"/>
      <c r="L207" s="439"/>
      <c r="M207" s="439"/>
      <c r="N207" s="449">
        <v>38533333</v>
      </c>
      <c r="O207" s="439"/>
      <c r="P207" s="439"/>
      <c r="Q207" s="439"/>
      <c r="R207" s="449">
        <v>2081520096</v>
      </c>
      <c r="S207" s="439"/>
      <c r="T207" s="441">
        <f t="shared" si="6"/>
        <v>2120053429</v>
      </c>
      <c r="U207" s="442"/>
      <c r="V207" s="510"/>
      <c r="W207" s="510"/>
      <c r="X207" s="449"/>
      <c r="Y207" s="510"/>
      <c r="Z207" s="510"/>
      <c r="AA207" s="510"/>
      <c r="AB207" s="510"/>
      <c r="AC207" s="510"/>
      <c r="AD207" s="442">
        <f t="shared" si="7"/>
        <v>0</v>
      </c>
    </row>
    <row r="208" spans="1:30" ht="45" x14ac:dyDescent="0.2">
      <c r="A208" s="714"/>
      <c r="B208" s="714"/>
      <c r="C208" s="432"/>
      <c r="D208" s="433" t="s">
        <v>403</v>
      </c>
      <c r="E208" s="432"/>
      <c r="F208" s="716"/>
      <c r="G208" s="434">
        <v>2020730010008</v>
      </c>
      <c r="H208" s="456" t="s">
        <v>668</v>
      </c>
      <c r="I208" s="708" t="s">
        <v>682</v>
      </c>
      <c r="J208" s="454" t="s">
        <v>683</v>
      </c>
      <c r="K208" s="459"/>
      <c r="L208" s="439"/>
      <c r="M208" s="439"/>
      <c r="N208" s="439"/>
      <c r="O208" s="439"/>
      <c r="P208" s="439"/>
      <c r="Q208" s="439"/>
      <c r="R208" s="439"/>
      <c r="S208" s="439"/>
      <c r="T208" s="441">
        <f t="shared" si="6"/>
        <v>0</v>
      </c>
      <c r="U208" s="442"/>
      <c r="V208" s="510"/>
      <c r="W208" s="510"/>
      <c r="X208" s="510"/>
      <c r="Y208" s="510"/>
      <c r="Z208" s="510"/>
      <c r="AA208" s="510"/>
      <c r="AB208" s="510"/>
      <c r="AC208" s="510"/>
      <c r="AD208" s="442">
        <f t="shared" si="7"/>
        <v>0</v>
      </c>
    </row>
    <row r="209" spans="1:30" ht="60" x14ac:dyDescent="0.2">
      <c r="A209" s="714"/>
      <c r="B209" s="714"/>
      <c r="C209" s="432"/>
      <c r="D209" s="433" t="s">
        <v>403</v>
      </c>
      <c r="E209" s="432"/>
      <c r="F209" s="716"/>
      <c r="G209" s="434">
        <v>2020730010008</v>
      </c>
      <c r="H209" s="456" t="s">
        <v>668</v>
      </c>
      <c r="I209" s="708"/>
      <c r="J209" s="454" t="s">
        <v>684</v>
      </c>
      <c r="K209" s="459"/>
      <c r="L209" s="439"/>
      <c r="M209" s="439"/>
      <c r="N209" s="439"/>
      <c r="O209" s="439"/>
      <c r="P209" s="439"/>
      <c r="Q209" s="439"/>
      <c r="R209" s="439"/>
      <c r="S209" s="439"/>
      <c r="T209" s="441">
        <f t="shared" si="6"/>
        <v>0</v>
      </c>
      <c r="U209" s="442"/>
      <c r="V209" s="510"/>
      <c r="W209" s="510"/>
      <c r="X209" s="510"/>
      <c r="Y209" s="510"/>
      <c r="Z209" s="510"/>
      <c r="AA209" s="510"/>
      <c r="AB209" s="510"/>
      <c r="AC209" s="510"/>
      <c r="AD209" s="442">
        <f t="shared" si="7"/>
        <v>0</v>
      </c>
    </row>
    <row r="210" spans="1:30" ht="45" x14ac:dyDescent="0.2">
      <c r="A210" s="714"/>
      <c r="B210" s="714"/>
      <c r="C210" s="432"/>
      <c r="D210" s="433" t="s">
        <v>403</v>
      </c>
      <c r="E210" s="432"/>
      <c r="F210" s="716"/>
      <c r="G210" s="434">
        <v>2020730010008</v>
      </c>
      <c r="H210" s="456" t="s">
        <v>668</v>
      </c>
      <c r="I210" s="708" t="s">
        <v>685</v>
      </c>
      <c r="J210" s="454" t="s">
        <v>686</v>
      </c>
      <c r="K210" s="459"/>
      <c r="L210" s="439"/>
      <c r="M210" s="439"/>
      <c r="N210" s="449">
        <v>32400000</v>
      </c>
      <c r="O210" s="439"/>
      <c r="P210" s="439"/>
      <c r="Q210" s="439"/>
      <c r="R210" s="439"/>
      <c r="S210" s="439"/>
      <c r="T210" s="441">
        <f t="shared" si="6"/>
        <v>32400000</v>
      </c>
      <c r="U210" s="442"/>
      <c r="V210" s="510"/>
      <c r="W210" s="510"/>
      <c r="X210" s="510"/>
      <c r="Y210" s="510"/>
      <c r="Z210" s="510"/>
      <c r="AA210" s="510"/>
      <c r="AB210" s="510"/>
      <c r="AC210" s="510"/>
      <c r="AD210" s="442">
        <f t="shared" si="7"/>
        <v>0</v>
      </c>
    </row>
    <row r="211" spans="1:30" ht="45" x14ac:dyDescent="0.2">
      <c r="A211" s="714"/>
      <c r="B211" s="714"/>
      <c r="C211" s="432"/>
      <c r="D211" s="433" t="s">
        <v>403</v>
      </c>
      <c r="E211" s="432"/>
      <c r="F211" s="716"/>
      <c r="G211" s="434">
        <v>2020730010008</v>
      </c>
      <c r="H211" s="456" t="s">
        <v>668</v>
      </c>
      <c r="I211" s="708"/>
      <c r="J211" s="454" t="s">
        <v>687</v>
      </c>
      <c r="K211" s="459"/>
      <c r="L211" s="439"/>
      <c r="M211" s="439"/>
      <c r="N211" s="439"/>
      <c r="O211" s="439"/>
      <c r="P211" s="439"/>
      <c r="Q211" s="439"/>
      <c r="R211" s="439"/>
      <c r="S211" s="439"/>
      <c r="T211" s="441">
        <f t="shared" si="6"/>
        <v>0</v>
      </c>
      <c r="U211" s="442"/>
      <c r="V211" s="510"/>
      <c r="W211" s="510"/>
      <c r="X211" s="510"/>
      <c r="Y211" s="510"/>
      <c r="Z211" s="510"/>
      <c r="AA211" s="510"/>
      <c r="AB211" s="510"/>
      <c r="AC211" s="510"/>
      <c r="AD211" s="442">
        <f t="shared" si="7"/>
        <v>0</v>
      </c>
    </row>
    <row r="212" spans="1:30" ht="30" x14ac:dyDescent="0.2">
      <c r="A212" s="714"/>
      <c r="B212" s="714"/>
      <c r="C212" s="432"/>
      <c r="D212" s="433" t="s">
        <v>403</v>
      </c>
      <c r="E212" s="432"/>
      <c r="F212" s="716"/>
      <c r="G212" s="434">
        <v>2020730010008</v>
      </c>
      <c r="H212" s="456" t="s">
        <v>668</v>
      </c>
      <c r="I212" s="708" t="s">
        <v>688</v>
      </c>
      <c r="J212" s="454" t="s">
        <v>689</v>
      </c>
      <c r="K212" s="459"/>
      <c r="L212" s="439"/>
      <c r="M212" s="439"/>
      <c r="N212" s="439"/>
      <c r="O212" s="439"/>
      <c r="P212" s="439"/>
      <c r="Q212" s="439"/>
      <c r="R212" s="526">
        <v>750000000</v>
      </c>
      <c r="S212" s="439"/>
      <c r="T212" s="441">
        <f t="shared" si="6"/>
        <v>750000000</v>
      </c>
      <c r="U212" s="442"/>
      <c r="V212" s="510"/>
      <c r="W212" s="510"/>
      <c r="X212" s="510"/>
      <c r="Y212" s="510"/>
      <c r="Z212" s="510"/>
      <c r="AA212" s="510"/>
      <c r="AB212" s="510"/>
      <c r="AC212" s="510"/>
      <c r="AD212" s="442">
        <f t="shared" si="7"/>
        <v>0</v>
      </c>
    </row>
    <row r="213" spans="1:30" ht="45" x14ac:dyDescent="0.2">
      <c r="A213" s="714"/>
      <c r="B213" s="714"/>
      <c r="C213" s="432"/>
      <c r="D213" s="433" t="s">
        <v>403</v>
      </c>
      <c r="E213" s="432"/>
      <c r="F213" s="716"/>
      <c r="G213" s="434">
        <v>2020730010008</v>
      </c>
      <c r="H213" s="456" t="s">
        <v>668</v>
      </c>
      <c r="I213" s="708"/>
      <c r="J213" s="454" t="s">
        <v>690</v>
      </c>
      <c r="K213" s="459"/>
      <c r="L213" s="439"/>
      <c r="M213" s="439"/>
      <c r="N213" s="439"/>
      <c r="O213" s="439"/>
      <c r="P213" s="439"/>
      <c r="Q213" s="439"/>
      <c r="R213" s="439"/>
      <c r="S213" s="439"/>
      <c r="T213" s="441">
        <f t="shared" si="6"/>
        <v>0</v>
      </c>
      <c r="U213" s="442"/>
      <c r="V213" s="510"/>
      <c r="W213" s="510"/>
      <c r="X213" s="510"/>
      <c r="Y213" s="510"/>
      <c r="Z213" s="510"/>
      <c r="AA213" s="510"/>
      <c r="AB213" s="510"/>
      <c r="AC213" s="510"/>
      <c r="AD213" s="442">
        <f t="shared" si="7"/>
        <v>0</v>
      </c>
    </row>
    <row r="214" spans="1:30" ht="30" x14ac:dyDescent="0.2">
      <c r="A214" s="714"/>
      <c r="B214" s="714"/>
      <c r="C214" s="432"/>
      <c r="D214" s="433" t="s">
        <v>403</v>
      </c>
      <c r="E214" s="432"/>
      <c r="F214" s="716"/>
      <c r="G214" s="434">
        <v>2020730010008</v>
      </c>
      <c r="H214" s="456" t="s">
        <v>668</v>
      </c>
      <c r="I214" s="709" t="s">
        <v>691</v>
      </c>
      <c r="J214" s="473" t="s">
        <v>692</v>
      </c>
      <c r="K214" s="520"/>
      <c r="L214" s="439"/>
      <c r="M214" s="527"/>
      <c r="N214" s="449">
        <v>70140000</v>
      </c>
      <c r="O214" s="449"/>
      <c r="P214" s="449"/>
      <c r="Q214" s="439"/>
      <c r="R214" s="449">
        <v>582820000</v>
      </c>
      <c r="S214" s="439"/>
      <c r="T214" s="441">
        <f t="shared" si="6"/>
        <v>652960000</v>
      </c>
      <c r="U214" s="442"/>
      <c r="V214" s="510"/>
      <c r="W214" s="510"/>
      <c r="X214" s="449">
        <v>70140000</v>
      </c>
      <c r="Y214" s="449"/>
      <c r="Z214" s="449"/>
      <c r="AA214" s="510"/>
      <c r="AB214" s="452">
        <v>526836643</v>
      </c>
      <c r="AC214" s="510"/>
      <c r="AD214" s="442">
        <f t="shared" si="7"/>
        <v>596976643</v>
      </c>
    </row>
    <row r="215" spans="1:30" s="529" customFormat="1" ht="45" x14ac:dyDescent="0.2">
      <c r="A215" s="715"/>
      <c r="B215" s="715"/>
      <c r="C215" s="432"/>
      <c r="D215" s="433" t="s">
        <v>403</v>
      </c>
      <c r="E215" s="432"/>
      <c r="F215" s="716"/>
      <c r="G215" s="434">
        <v>2020730010008</v>
      </c>
      <c r="H215" s="456" t="s">
        <v>668</v>
      </c>
      <c r="I215" s="709"/>
      <c r="J215" s="528" t="s">
        <v>693</v>
      </c>
      <c r="K215" s="445"/>
      <c r="L215" s="447"/>
      <c r="M215" s="447"/>
      <c r="N215" s="447"/>
      <c r="O215" s="447"/>
      <c r="P215" s="447"/>
      <c r="Q215" s="447"/>
      <c r="R215" s="447"/>
      <c r="S215" s="447"/>
      <c r="T215" s="441">
        <f t="shared" si="6"/>
        <v>0</v>
      </c>
      <c r="U215" s="451"/>
      <c r="V215" s="451"/>
      <c r="W215" s="451"/>
      <c r="X215" s="451"/>
      <c r="Y215" s="451"/>
      <c r="Z215" s="451"/>
      <c r="AA215" s="451"/>
      <c r="AB215" s="451"/>
      <c r="AC215" s="451"/>
      <c r="AD215" s="442">
        <f t="shared" si="7"/>
        <v>0</v>
      </c>
    </row>
    <row r="216" spans="1:30" x14ac:dyDescent="0.2">
      <c r="T216" s="531">
        <f>SUM(T3:T215)</f>
        <v>223187245303</v>
      </c>
    </row>
    <row r="217" spans="1:30" x14ac:dyDescent="0.2">
      <c r="T217" s="531"/>
      <c r="AD217" s="532">
        <f>SUBTOTAL(9,AD3:AD216)</f>
        <v>236108587644</v>
      </c>
    </row>
    <row r="218" spans="1:30" x14ac:dyDescent="0.2">
      <c r="AD218" s="532"/>
    </row>
    <row r="219" spans="1:30" x14ac:dyDescent="0.2">
      <c r="AD219" s="531"/>
    </row>
    <row r="220" spans="1:30" x14ac:dyDescent="0.2">
      <c r="T220" s="531"/>
    </row>
    <row r="221" spans="1:30" x14ac:dyDescent="0.2">
      <c r="AD221" s="533"/>
    </row>
  </sheetData>
  <protectedRanges>
    <protectedRange sqref="J160:K161" name="Rango1_1_1_1_5_1"/>
  </protectedRanges>
  <mergeCells count="91">
    <mergeCell ref="V1:AD1"/>
    <mergeCell ref="A1:A2"/>
    <mergeCell ref="B1:B2"/>
    <mergeCell ref="C1:C2"/>
    <mergeCell ref="D1:D2"/>
    <mergeCell ref="E1:E2"/>
    <mergeCell ref="F1:F2"/>
    <mergeCell ref="G1:G2"/>
    <mergeCell ref="H1:H2"/>
    <mergeCell ref="I1:I2"/>
    <mergeCell ref="J1:J2"/>
    <mergeCell ref="L1:T1"/>
    <mergeCell ref="I35:I43"/>
    <mergeCell ref="I44:I46"/>
    <mergeCell ref="I47:I52"/>
    <mergeCell ref="I53:I58"/>
    <mergeCell ref="A3:A215"/>
    <mergeCell ref="B3:B17"/>
    <mergeCell ref="F3:F17"/>
    <mergeCell ref="I3:I4"/>
    <mergeCell ref="I5:I6"/>
    <mergeCell ref="I7:I8"/>
    <mergeCell ref="I9:I11"/>
    <mergeCell ref="I12:I15"/>
    <mergeCell ref="I16:I17"/>
    <mergeCell ref="B18:B133"/>
    <mergeCell ref="I90:I91"/>
    <mergeCell ref="I59:I61"/>
    <mergeCell ref="I62:I63"/>
    <mergeCell ref="I64:I67"/>
    <mergeCell ref="I68:I71"/>
    <mergeCell ref="I72:I75"/>
    <mergeCell ref="I76:I77"/>
    <mergeCell ref="I78:I79"/>
    <mergeCell ref="I80:I81"/>
    <mergeCell ref="I82:I85"/>
    <mergeCell ref="I86:I87"/>
    <mergeCell ref="I88:I89"/>
    <mergeCell ref="I125:I126"/>
    <mergeCell ref="I92:I95"/>
    <mergeCell ref="I96:I98"/>
    <mergeCell ref="I99:I100"/>
    <mergeCell ref="I101:I104"/>
    <mergeCell ref="I105:I106"/>
    <mergeCell ref="I107:I109"/>
    <mergeCell ref="I110:I111"/>
    <mergeCell ref="I112:I117"/>
    <mergeCell ref="I118:I119"/>
    <mergeCell ref="I120:I122"/>
    <mergeCell ref="I123:I124"/>
    <mergeCell ref="I127:I128"/>
    <mergeCell ref="I129:I130"/>
    <mergeCell ref="I131:I133"/>
    <mergeCell ref="B134:B197"/>
    <mergeCell ref="I134:I136"/>
    <mergeCell ref="F137:F201"/>
    <mergeCell ref="I137:I140"/>
    <mergeCell ref="I142:I147"/>
    <mergeCell ref="I148:I149"/>
    <mergeCell ref="I151:I154"/>
    <mergeCell ref="F18:F136"/>
    <mergeCell ref="I18:I20"/>
    <mergeCell ref="I21:I24"/>
    <mergeCell ref="I25:I28"/>
    <mergeCell ref="I29:I30"/>
    <mergeCell ref="I31:I34"/>
    <mergeCell ref="I186:I187"/>
    <mergeCell ref="I155:I159"/>
    <mergeCell ref="I160:I161"/>
    <mergeCell ref="I162:I163"/>
    <mergeCell ref="I164:I166"/>
    <mergeCell ref="I167:I168"/>
    <mergeCell ref="I169:I172"/>
    <mergeCell ref="I173:I176"/>
    <mergeCell ref="I177:I178"/>
    <mergeCell ref="I180:I181"/>
    <mergeCell ref="I182:I183"/>
    <mergeCell ref="I184:I185"/>
    <mergeCell ref="B198:B215"/>
    <mergeCell ref="I198:I199"/>
    <mergeCell ref="I200:I201"/>
    <mergeCell ref="F202:F215"/>
    <mergeCell ref="I202:I207"/>
    <mergeCell ref="I208:I209"/>
    <mergeCell ref="I210:I211"/>
    <mergeCell ref="I212:I213"/>
    <mergeCell ref="I214:I215"/>
    <mergeCell ref="I188:I189"/>
    <mergeCell ref="I190:I191"/>
    <mergeCell ref="I192:I195"/>
    <mergeCell ref="I196:I19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L71"/>
  <sheetViews>
    <sheetView zoomScale="80" zoomScaleNormal="80" workbookViewId="0">
      <selection activeCell="P11" sqref="P11"/>
    </sheetView>
  </sheetViews>
  <sheetFormatPr baseColWidth="10" defaultRowHeight="12.75" x14ac:dyDescent="0.2"/>
  <cols>
    <col min="8" max="8" width="17.85546875" customWidth="1"/>
    <col min="9" max="9" width="16.85546875" customWidth="1"/>
    <col min="12" max="12" width="17" customWidth="1"/>
    <col min="14" max="14" width="16.5703125" customWidth="1"/>
    <col min="16" max="16" width="17.5703125" customWidth="1"/>
  </cols>
  <sheetData>
    <row r="2" spans="2:64" x14ac:dyDescent="0.2">
      <c r="B2" s="182"/>
      <c r="C2" s="182"/>
      <c r="D2" s="182"/>
      <c r="E2" s="182"/>
      <c r="F2" s="182"/>
      <c r="G2" s="182"/>
      <c r="H2" s="182"/>
      <c r="I2" s="182"/>
      <c r="J2" s="182"/>
      <c r="K2" s="182"/>
      <c r="L2" s="210"/>
      <c r="M2" s="210"/>
      <c r="N2" s="182"/>
      <c r="O2" s="211"/>
      <c r="P2" s="182"/>
      <c r="Q2" s="211"/>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row>
    <row r="3" spans="2:64" x14ac:dyDescent="0.2">
      <c r="B3" s="182"/>
      <c r="C3" s="183"/>
      <c r="D3" s="182"/>
      <c r="E3" s="182"/>
      <c r="F3" s="182"/>
      <c r="G3" s="182"/>
      <c r="H3" s="182"/>
      <c r="I3" s="182"/>
      <c r="J3" s="182"/>
      <c r="K3" s="182"/>
      <c r="L3" s="210"/>
      <c r="M3" s="210"/>
      <c r="N3" s="182"/>
      <c r="O3" s="211"/>
      <c r="P3" s="182"/>
      <c r="Q3" s="211"/>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row>
    <row r="4" spans="2:64" x14ac:dyDescent="0.2">
      <c r="B4" s="198"/>
      <c r="C4" s="623" t="s">
        <v>0</v>
      </c>
      <c r="D4" s="623"/>
      <c r="E4" s="623"/>
      <c r="F4" s="623"/>
      <c r="G4" s="623"/>
      <c r="H4" s="623"/>
      <c r="I4" s="623"/>
      <c r="J4" s="623"/>
      <c r="K4" s="623"/>
      <c r="L4" s="623"/>
      <c r="M4" s="623"/>
      <c r="N4" s="623"/>
      <c r="O4" s="623"/>
      <c r="P4" s="623"/>
      <c r="Q4" s="623"/>
      <c r="R4" s="623"/>
      <c r="S4" s="623"/>
      <c r="T4" s="623"/>
      <c r="U4" s="623"/>
      <c r="V4" s="623"/>
      <c r="W4" s="623"/>
      <c r="X4" s="623"/>
      <c r="Y4" s="623"/>
      <c r="Z4" s="198"/>
      <c r="AA4" s="198"/>
      <c r="AB4" s="198"/>
      <c r="AC4" s="198"/>
      <c r="AD4" s="198"/>
      <c r="AE4" s="209"/>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row>
    <row r="5" spans="2:64" x14ac:dyDescent="0.2">
      <c r="B5" s="198"/>
      <c r="C5" s="623" t="s">
        <v>1</v>
      </c>
      <c r="D5" s="623"/>
      <c r="E5" s="623"/>
      <c r="F5" s="623"/>
      <c r="G5" s="623"/>
      <c r="H5" s="623"/>
      <c r="I5" s="623"/>
      <c r="J5" s="623"/>
      <c r="K5" s="623"/>
      <c r="L5" s="623"/>
      <c r="M5" s="623"/>
      <c r="N5" s="623"/>
      <c r="O5" s="623"/>
      <c r="P5" s="623"/>
      <c r="Q5" s="623"/>
      <c r="R5" s="623"/>
      <c r="S5" s="623"/>
      <c r="T5" s="623"/>
      <c r="U5" s="623"/>
      <c r="V5" s="623"/>
      <c r="W5" s="623"/>
      <c r="X5" s="623"/>
      <c r="Y5" s="623"/>
      <c r="Z5" s="198"/>
      <c r="AA5" s="198"/>
      <c r="AB5" s="198"/>
      <c r="AC5" s="198"/>
      <c r="AD5" s="198"/>
      <c r="AE5" s="209"/>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row>
    <row r="6" spans="2:64" x14ac:dyDescent="0.2">
      <c r="B6" s="198"/>
      <c r="C6" s="212"/>
      <c r="D6" s="212"/>
      <c r="E6" s="212"/>
      <c r="F6" s="212"/>
      <c r="G6" s="212"/>
      <c r="H6" s="212"/>
      <c r="I6" s="212"/>
      <c r="J6" s="212"/>
      <c r="K6" s="212"/>
      <c r="L6" s="212"/>
      <c r="M6" s="212"/>
      <c r="N6" s="212"/>
      <c r="O6" s="212"/>
      <c r="P6" s="212"/>
      <c r="Q6" s="212"/>
      <c r="R6" s="212"/>
      <c r="S6" s="212"/>
      <c r="T6" s="212"/>
      <c r="U6" s="212"/>
      <c r="V6" s="212"/>
      <c r="W6" s="212"/>
      <c r="X6" s="212"/>
      <c r="Y6" s="212"/>
      <c r="Z6" s="198"/>
      <c r="AA6" s="198"/>
      <c r="AB6" s="198"/>
      <c r="AC6" s="198"/>
      <c r="AD6" s="198"/>
      <c r="AE6" s="209"/>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row>
    <row r="7" spans="2:64" ht="51" x14ac:dyDescent="0.2">
      <c r="B7" s="185"/>
      <c r="C7" s="624" t="s">
        <v>147</v>
      </c>
      <c r="D7" s="624"/>
      <c r="E7" s="624"/>
      <c r="F7" s="624"/>
      <c r="G7" s="624"/>
      <c r="H7" s="624"/>
      <c r="I7" s="624"/>
      <c r="J7" s="624"/>
      <c r="K7" s="624"/>
      <c r="L7" s="205" t="s">
        <v>148</v>
      </c>
      <c r="M7" s="212"/>
      <c r="N7" s="213"/>
      <c r="O7" s="212"/>
      <c r="P7" s="212"/>
      <c r="Q7" s="212"/>
      <c r="R7" s="212"/>
      <c r="S7" s="212"/>
      <c r="T7" s="212"/>
      <c r="U7" s="212"/>
      <c r="V7" s="212"/>
      <c r="W7" s="212"/>
      <c r="X7" s="212"/>
      <c r="Y7" s="212"/>
      <c r="Z7" s="212"/>
      <c r="AA7" s="212"/>
      <c r="AB7" s="212"/>
      <c r="AC7" s="212"/>
      <c r="AD7" s="185"/>
      <c r="AE7" s="209"/>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row>
    <row r="8" spans="2:64" ht="15" x14ac:dyDescent="0.2">
      <c r="B8" s="590" t="s">
        <v>3</v>
      </c>
      <c r="C8" s="590"/>
      <c r="D8" s="590"/>
      <c r="E8" s="590"/>
      <c r="F8" s="590"/>
      <c r="G8" s="590"/>
      <c r="H8" s="590"/>
      <c r="I8" s="590"/>
      <c r="J8" s="590"/>
      <c r="K8" s="590"/>
      <c r="L8" s="590"/>
      <c r="M8" s="590"/>
      <c r="N8" s="609" t="s">
        <v>4</v>
      </c>
      <c r="O8" s="621" t="s">
        <v>5</v>
      </c>
      <c r="P8" s="621"/>
      <c r="Q8" s="621"/>
      <c r="R8" s="621"/>
      <c r="S8" s="621"/>
      <c r="T8" s="621"/>
      <c r="U8" s="621"/>
      <c r="V8" s="621"/>
      <c r="W8" s="621"/>
      <c r="X8" s="621"/>
      <c r="Y8" s="621"/>
      <c r="Z8" s="621"/>
      <c r="AA8" s="215"/>
      <c r="AB8" s="621" t="s">
        <v>6</v>
      </c>
      <c r="AC8" s="621"/>
      <c r="AD8" s="621"/>
      <c r="AE8" s="621" t="s">
        <v>5</v>
      </c>
      <c r="AF8" s="621"/>
      <c r="AG8" s="621"/>
      <c r="AH8" s="621"/>
      <c r="AI8" s="621"/>
      <c r="AJ8" s="621"/>
      <c r="AK8" s="621"/>
      <c r="AL8" s="621"/>
      <c r="AM8" s="621"/>
      <c r="AN8" s="621"/>
      <c r="AO8" s="621"/>
      <c r="AP8" s="621"/>
      <c r="AQ8" s="609" t="s">
        <v>149</v>
      </c>
      <c r="AR8" s="214"/>
      <c r="AS8" s="214"/>
      <c r="AT8" s="215"/>
      <c r="AU8" s="621" t="s">
        <v>6</v>
      </c>
      <c r="AV8" s="621"/>
      <c r="AW8" s="621"/>
      <c r="AX8" s="182"/>
      <c r="AY8" s="182"/>
      <c r="AZ8" s="182"/>
      <c r="BA8" s="182"/>
      <c r="BB8" s="182"/>
      <c r="BC8" s="182"/>
      <c r="BD8" s="182"/>
      <c r="BE8" s="182"/>
      <c r="BF8" s="182"/>
      <c r="BG8" s="182"/>
      <c r="BH8" s="182"/>
      <c r="BI8" s="182"/>
      <c r="BJ8" s="182"/>
      <c r="BK8" s="182"/>
      <c r="BL8" s="182"/>
    </row>
    <row r="9" spans="2:64" x14ac:dyDescent="0.2">
      <c r="B9" s="591" t="s">
        <v>7</v>
      </c>
      <c r="C9" s="596" t="s">
        <v>8</v>
      </c>
      <c r="D9" s="591" t="s">
        <v>7</v>
      </c>
      <c r="E9" s="596" t="s">
        <v>9</v>
      </c>
      <c r="F9" s="596" t="s">
        <v>10</v>
      </c>
      <c r="G9" s="596" t="s">
        <v>11</v>
      </c>
      <c r="H9" s="591" t="s">
        <v>12</v>
      </c>
      <c r="I9" s="591" t="s">
        <v>13</v>
      </c>
      <c r="J9" s="596" t="s">
        <v>14</v>
      </c>
      <c r="K9" s="591" t="s">
        <v>15</v>
      </c>
      <c r="L9" s="594" t="s">
        <v>16</v>
      </c>
      <c r="M9" s="594" t="s">
        <v>17</v>
      </c>
      <c r="N9" s="609"/>
      <c r="O9" s="590" t="s">
        <v>18</v>
      </c>
      <c r="P9" s="590"/>
      <c r="Q9" s="590" t="s">
        <v>19</v>
      </c>
      <c r="R9" s="590"/>
      <c r="S9" s="590"/>
      <c r="T9" s="590"/>
      <c r="U9" s="590"/>
      <c r="V9" s="590"/>
      <c r="W9" s="591" t="s">
        <v>20</v>
      </c>
      <c r="X9" s="591" t="s">
        <v>21</v>
      </c>
      <c r="Y9" s="591" t="s">
        <v>22</v>
      </c>
      <c r="Z9" s="591" t="s">
        <v>23</v>
      </c>
      <c r="AA9" s="591" t="s">
        <v>24</v>
      </c>
      <c r="AB9" s="591" t="s">
        <v>25</v>
      </c>
      <c r="AC9" s="591" t="s">
        <v>26</v>
      </c>
      <c r="AD9" s="594" t="s">
        <v>27</v>
      </c>
      <c r="AE9" s="590" t="s">
        <v>18</v>
      </c>
      <c r="AF9" s="590"/>
      <c r="AG9" s="590" t="s">
        <v>19</v>
      </c>
      <c r="AH9" s="590"/>
      <c r="AI9" s="590"/>
      <c r="AJ9" s="590"/>
      <c r="AK9" s="590"/>
      <c r="AL9" s="590"/>
      <c r="AM9" s="591" t="s">
        <v>20</v>
      </c>
      <c r="AN9" s="591" t="s">
        <v>21</v>
      </c>
      <c r="AO9" s="591" t="s">
        <v>22</v>
      </c>
      <c r="AP9" s="591" t="s">
        <v>23</v>
      </c>
      <c r="AQ9" s="609"/>
      <c r="AR9" s="590" t="s">
        <v>18</v>
      </c>
      <c r="AS9" s="590"/>
      <c r="AT9" s="591" t="s">
        <v>24</v>
      </c>
      <c r="AU9" s="591" t="s">
        <v>25</v>
      </c>
      <c r="AV9" s="591" t="s">
        <v>26</v>
      </c>
      <c r="AW9" s="594" t="s">
        <v>27</v>
      </c>
      <c r="AX9" s="620" t="s">
        <v>150</v>
      </c>
      <c r="AY9" s="620"/>
      <c r="AZ9" s="620" t="s">
        <v>19</v>
      </c>
      <c r="BA9" s="620"/>
      <c r="BB9" s="620"/>
      <c r="BC9" s="620"/>
      <c r="BD9" s="620"/>
      <c r="BE9" s="620"/>
      <c r="BF9" s="620"/>
      <c r="BG9" s="620"/>
      <c r="BH9" s="208"/>
      <c r="BI9" s="619" t="s">
        <v>20</v>
      </c>
      <c r="BJ9" s="619" t="s">
        <v>21</v>
      </c>
      <c r="BK9" s="619" t="s">
        <v>22</v>
      </c>
      <c r="BL9" s="619" t="s">
        <v>151</v>
      </c>
    </row>
    <row r="10" spans="2:64" ht="96.75" x14ac:dyDescent="0.2">
      <c r="B10" s="591"/>
      <c r="C10" s="596"/>
      <c r="D10" s="591"/>
      <c r="E10" s="596"/>
      <c r="F10" s="596"/>
      <c r="G10" s="596"/>
      <c r="H10" s="591"/>
      <c r="I10" s="591"/>
      <c r="J10" s="596"/>
      <c r="K10" s="591"/>
      <c r="L10" s="594"/>
      <c r="M10" s="594"/>
      <c r="N10" s="609"/>
      <c r="O10" s="216" t="s">
        <v>28</v>
      </c>
      <c r="P10" s="216" t="s">
        <v>29</v>
      </c>
      <c r="Q10" s="216" t="s">
        <v>30</v>
      </c>
      <c r="R10" s="216" t="s">
        <v>31</v>
      </c>
      <c r="S10" s="216" t="s">
        <v>32</v>
      </c>
      <c r="T10" s="216" t="s">
        <v>33</v>
      </c>
      <c r="U10" s="216" t="s">
        <v>34</v>
      </c>
      <c r="V10" s="216" t="s">
        <v>35</v>
      </c>
      <c r="W10" s="591"/>
      <c r="X10" s="591"/>
      <c r="Y10" s="591"/>
      <c r="Z10" s="591"/>
      <c r="AA10" s="591"/>
      <c r="AB10" s="591"/>
      <c r="AC10" s="591"/>
      <c r="AD10" s="594"/>
      <c r="AE10" s="216" t="s">
        <v>28</v>
      </c>
      <c r="AF10" s="216" t="s">
        <v>29</v>
      </c>
      <c r="AG10" s="216" t="s">
        <v>30</v>
      </c>
      <c r="AH10" s="216" t="s">
        <v>31</v>
      </c>
      <c r="AI10" s="216" t="s">
        <v>32</v>
      </c>
      <c r="AJ10" s="216" t="s">
        <v>33</v>
      </c>
      <c r="AK10" s="216" t="s">
        <v>34</v>
      </c>
      <c r="AL10" s="216" t="s">
        <v>35</v>
      </c>
      <c r="AM10" s="591"/>
      <c r="AN10" s="591"/>
      <c r="AO10" s="591"/>
      <c r="AP10" s="591"/>
      <c r="AQ10" s="609"/>
      <c r="AR10" s="216" t="s">
        <v>28</v>
      </c>
      <c r="AS10" s="216" t="s">
        <v>29</v>
      </c>
      <c r="AT10" s="591"/>
      <c r="AU10" s="591"/>
      <c r="AV10" s="591"/>
      <c r="AW10" s="594"/>
      <c r="AX10" s="217" t="s">
        <v>152</v>
      </c>
      <c r="AY10" s="217" t="s">
        <v>153</v>
      </c>
      <c r="AZ10" s="217" t="s">
        <v>30</v>
      </c>
      <c r="BA10" s="217" t="s">
        <v>31</v>
      </c>
      <c r="BB10" s="217" t="s">
        <v>32</v>
      </c>
      <c r="BC10" s="217" t="s">
        <v>154</v>
      </c>
      <c r="BD10" s="217" t="s">
        <v>33</v>
      </c>
      <c r="BE10" s="217" t="s">
        <v>34</v>
      </c>
      <c r="BF10" s="217" t="s">
        <v>35</v>
      </c>
      <c r="BG10" s="217" t="s">
        <v>155</v>
      </c>
      <c r="BH10" s="217" t="s">
        <v>156</v>
      </c>
      <c r="BI10" s="619"/>
      <c r="BJ10" s="619"/>
      <c r="BK10" s="619"/>
      <c r="BL10" s="619"/>
    </row>
    <row r="11" spans="2:64" ht="267.75" x14ac:dyDescent="0.2">
      <c r="B11" s="185"/>
      <c r="C11" s="189" t="s">
        <v>80</v>
      </c>
      <c r="D11" s="186"/>
      <c r="E11" s="189" t="s">
        <v>157</v>
      </c>
      <c r="F11" s="189" t="s">
        <v>158</v>
      </c>
      <c r="G11" s="189" t="s">
        <v>159</v>
      </c>
      <c r="H11" s="187">
        <v>2020730010050</v>
      </c>
      <c r="I11" s="187">
        <v>211313401817</v>
      </c>
      <c r="J11" s="185" t="s">
        <v>160</v>
      </c>
      <c r="K11" s="185"/>
      <c r="L11" s="190" t="s">
        <v>161</v>
      </c>
      <c r="M11" s="192">
        <v>5</v>
      </c>
      <c r="N11" s="197">
        <v>40000000</v>
      </c>
      <c r="O11" s="204"/>
      <c r="P11" s="197">
        <v>40000000</v>
      </c>
      <c r="Q11" s="198"/>
      <c r="R11" s="198"/>
      <c r="S11" s="198"/>
      <c r="T11" s="198"/>
      <c r="U11" s="198"/>
      <c r="V11" s="198"/>
      <c r="W11" s="198"/>
      <c r="X11" s="198"/>
      <c r="Y11" s="198"/>
      <c r="Z11" s="198"/>
      <c r="AA11" s="185"/>
      <c r="AB11" s="185" t="s">
        <v>147</v>
      </c>
      <c r="AC11" s="185" t="s">
        <v>162</v>
      </c>
      <c r="AD11" s="185" t="s">
        <v>163</v>
      </c>
      <c r="AE11" s="209"/>
      <c r="AF11" s="182"/>
      <c r="AG11" s="182"/>
      <c r="AH11" s="182"/>
      <c r="AI11" s="182"/>
      <c r="AJ11" s="182"/>
      <c r="AK11" s="182"/>
      <c r="AL11" s="182"/>
      <c r="AM11" s="182"/>
      <c r="AN11" s="182"/>
      <c r="AO11" s="182"/>
      <c r="AP11" s="182"/>
      <c r="AQ11" s="221">
        <v>40000000</v>
      </c>
      <c r="AR11" s="182"/>
      <c r="AS11" s="221">
        <v>40000000</v>
      </c>
      <c r="AT11" s="182"/>
      <c r="AU11" s="182"/>
      <c r="AV11" s="182"/>
      <c r="AW11" s="182"/>
      <c r="AX11" s="182"/>
      <c r="AY11" s="182"/>
      <c r="AZ11" s="182"/>
      <c r="BA11" s="182"/>
      <c r="BB11" s="182"/>
      <c r="BC11" s="182"/>
      <c r="BD11" s="182"/>
      <c r="BE11" s="182"/>
      <c r="BF11" s="182"/>
      <c r="BG11" s="182"/>
      <c r="BH11" s="182"/>
      <c r="BI11" s="182"/>
      <c r="BJ11" s="182"/>
      <c r="BK11" s="182"/>
      <c r="BL11" s="182"/>
    </row>
    <row r="12" spans="2:64" ht="165.75" x14ac:dyDescent="0.2">
      <c r="B12" s="185"/>
      <c r="C12" s="189" t="s">
        <v>80</v>
      </c>
      <c r="D12" s="186"/>
      <c r="E12" s="189" t="s">
        <v>157</v>
      </c>
      <c r="F12" s="189" t="s">
        <v>158</v>
      </c>
      <c r="G12" s="189" t="s">
        <v>159</v>
      </c>
      <c r="H12" s="187">
        <v>2020730010050</v>
      </c>
      <c r="I12" s="187">
        <v>211313401817</v>
      </c>
      <c r="J12" s="185" t="s">
        <v>160</v>
      </c>
      <c r="K12" s="185"/>
      <c r="L12" s="191" t="s">
        <v>164</v>
      </c>
      <c r="M12" s="193">
        <v>1</v>
      </c>
      <c r="N12" s="197">
        <v>267427192</v>
      </c>
      <c r="O12" s="198"/>
      <c r="P12" s="197">
        <v>267427192</v>
      </c>
      <c r="Q12" s="198"/>
      <c r="R12" s="198"/>
      <c r="S12" s="198"/>
      <c r="T12" s="198"/>
      <c r="U12" s="198"/>
      <c r="V12" s="198"/>
      <c r="W12" s="198"/>
      <c r="X12" s="198"/>
      <c r="Y12" s="198"/>
      <c r="Z12" s="198"/>
      <c r="AA12" s="185"/>
      <c r="AB12" s="185" t="s">
        <v>147</v>
      </c>
      <c r="AC12" s="185" t="s">
        <v>162</v>
      </c>
      <c r="AD12" s="185" t="s">
        <v>163</v>
      </c>
      <c r="AE12" s="209"/>
      <c r="AF12" s="182"/>
      <c r="AG12" s="182"/>
      <c r="AH12" s="182"/>
      <c r="AI12" s="182"/>
      <c r="AJ12" s="182"/>
      <c r="AK12" s="182"/>
      <c r="AL12" s="182"/>
      <c r="AM12" s="182"/>
      <c r="AN12" s="182"/>
      <c r="AO12" s="182"/>
      <c r="AP12" s="182"/>
      <c r="AQ12" s="221">
        <v>224542191</v>
      </c>
      <c r="AR12" s="182"/>
      <c r="AS12" s="221">
        <v>224542191</v>
      </c>
      <c r="AT12" s="182"/>
      <c r="AU12" s="182"/>
      <c r="AV12" s="182"/>
      <c r="AW12" s="182"/>
      <c r="AX12" s="182"/>
      <c r="AY12" s="182"/>
      <c r="AZ12" s="182"/>
      <c r="BA12" s="182"/>
      <c r="BB12" s="182"/>
      <c r="BC12" s="182"/>
      <c r="BD12" s="182"/>
      <c r="BE12" s="182"/>
      <c r="BF12" s="182"/>
      <c r="BG12" s="182"/>
      <c r="BH12" s="182"/>
      <c r="BI12" s="182"/>
      <c r="BJ12" s="182"/>
      <c r="BK12" s="182"/>
      <c r="BL12" s="182"/>
    </row>
    <row r="13" spans="2:64" ht="165.75" x14ac:dyDescent="0.2">
      <c r="B13" s="185"/>
      <c r="C13" s="189" t="s">
        <v>80</v>
      </c>
      <c r="D13" s="186"/>
      <c r="E13" s="189" t="s">
        <v>157</v>
      </c>
      <c r="F13" s="189" t="s">
        <v>158</v>
      </c>
      <c r="G13" s="189" t="s">
        <v>159</v>
      </c>
      <c r="H13" s="187">
        <v>2020730010050</v>
      </c>
      <c r="I13" s="187">
        <v>211313401817</v>
      </c>
      <c r="J13" s="185" t="s">
        <v>160</v>
      </c>
      <c r="K13" s="185"/>
      <c r="L13" s="191" t="s">
        <v>165</v>
      </c>
      <c r="M13" s="192">
        <v>60</v>
      </c>
      <c r="N13" s="197">
        <v>70000000</v>
      </c>
      <c r="O13" s="198"/>
      <c r="P13" s="197">
        <v>70000000</v>
      </c>
      <c r="Q13" s="198"/>
      <c r="R13" s="198"/>
      <c r="S13" s="198"/>
      <c r="T13" s="198"/>
      <c r="U13" s="198"/>
      <c r="V13" s="198"/>
      <c r="W13" s="198"/>
      <c r="X13" s="198"/>
      <c r="Y13" s="198"/>
      <c r="Z13" s="198"/>
      <c r="AA13" s="185"/>
      <c r="AB13" s="185" t="s">
        <v>147</v>
      </c>
      <c r="AC13" s="185" t="s">
        <v>162</v>
      </c>
      <c r="AD13" s="185" t="s">
        <v>163</v>
      </c>
      <c r="AE13" s="209"/>
      <c r="AF13" s="182"/>
      <c r="AG13" s="182"/>
      <c r="AH13" s="182"/>
      <c r="AI13" s="182"/>
      <c r="AJ13" s="182"/>
      <c r="AK13" s="182"/>
      <c r="AL13" s="182"/>
      <c r="AM13" s="182"/>
      <c r="AN13" s="182"/>
      <c r="AO13" s="182"/>
      <c r="AP13" s="182"/>
      <c r="AQ13" s="221">
        <v>70000000</v>
      </c>
      <c r="AR13" s="182"/>
      <c r="AS13" s="221">
        <v>70000000</v>
      </c>
      <c r="AT13" s="182"/>
      <c r="AU13" s="182"/>
      <c r="AV13" s="182"/>
      <c r="AW13" s="182"/>
      <c r="AX13" s="182"/>
      <c r="AY13" s="182"/>
      <c r="AZ13" s="182"/>
      <c r="BA13" s="182"/>
      <c r="BB13" s="182"/>
      <c r="BC13" s="182"/>
      <c r="BD13" s="182"/>
      <c r="BE13" s="182"/>
      <c r="BF13" s="182"/>
      <c r="BG13" s="182"/>
      <c r="BH13" s="182"/>
      <c r="BI13" s="182"/>
      <c r="BJ13" s="182"/>
      <c r="BK13" s="182"/>
      <c r="BL13" s="182"/>
    </row>
    <row r="14" spans="2:64" ht="165.75" x14ac:dyDescent="0.2">
      <c r="B14" s="185"/>
      <c r="C14" s="189" t="s">
        <v>80</v>
      </c>
      <c r="D14" s="186"/>
      <c r="E14" s="189" t="s">
        <v>157</v>
      </c>
      <c r="F14" s="189" t="s">
        <v>158</v>
      </c>
      <c r="G14" s="189" t="s">
        <v>159</v>
      </c>
      <c r="H14" s="187">
        <v>2020730010050</v>
      </c>
      <c r="I14" s="187">
        <v>211313401817</v>
      </c>
      <c r="J14" s="185" t="s">
        <v>160</v>
      </c>
      <c r="K14" s="185"/>
      <c r="L14" s="191" t="s">
        <v>166</v>
      </c>
      <c r="M14" s="193">
        <v>1</v>
      </c>
      <c r="N14" s="197">
        <v>85000000</v>
      </c>
      <c r="O14" s="198"/>
      <c r="P14" s="197">
        <v>85000000</v>
      </c>
      <c r="Q14" s="198"/>
      <c r="R14" s="198"/>
      <c r="S14" s="198"/>
      <c r="T14" s="198"/>
      <c r="U14" s="198"/>
      <c r="V14" s="198"/>
      <c r="W14" s="198"/>
      <c r="X14" s="198"/>
      <c r="Y14" s="198"/>
      <c r="Z14" s="198"/>
      <c r="AA14" s="185"/>
      <c r="AB14" s="185" t="s">
        <v>147</v>
      </c>
      <c r="AC14" s="185" t="s">
        <v>162</v>
      </c>
      <c r="AD14" s="185" t="s">
        <v>163</v>
      </c>
      <c r="AE14" s="209"/>
      <c r="AF14" s="182"/>
      <c r="AG14" s="182"/>
      <c r="AH14" s="182"/>
      <c r="AI14" s="182"/>
      <c r="AJ14" s="182"/>
      <c r="AK14" s="182"/>
      <c r="AL14" s="182"/>
      <c r="AM14" s="182"/>
      <c r="AN14" s="182"/>
      <c r="AO14" s="182"/>
      <c r="AP14" s="182"/>
      <c r="AQ14" s="221">
        <v>82800000</v>
      </c>
      <c r="AR14" s="182"/>
      <c r="AS14" s="221">
        <v>82800000</v>
      </c>
      <c r="AT14" s="182"/>
      <c r="AU14" s="182"/>
      <c r="AV14" s="182"/>
      <c r="AW14" s="182"/>
      <c r="AX14" s="182"/>
      <c r="AY14" s="182"/>
      <c r="AZ14" s="182"/>
      <c r="BA14" s="182"/>
      <c r="BB14" s="182"/>
      <c r="BC14" s="182"/>
      <c r="BD14" s="182"/>
      <c r="BE14" s="182"/>
      <c r="BF14" s="182"/>
      <c r="BG14" s="182"/>
      <c r="BH14" s="182"/>
      <c r="BI14" s="182"/>
      <c r="BJ14" s="182"/>
      <c r="BK14" s="182"/>
      <c r="BL14" s="182"/>
    </row>
    <row r="15" spans="2:64" ht="165.75" x14ac:dyDescent="0.2">
      <c r="B15" s="185"/>
      <c r="C15" s="189" t="s">
        <v>80</v>
      </c>
      <c r="D15" s="186"/>
      <c r="E15" s="189" t="s">
        <v>157</v>
      </c>
      <c r="F15" s="189" t="s">
        <v>158</v>
      </c>
      <c r="G15" s="189" t="s">
        <v>159</v>
      </c>
      <c r="H15" s="187">
        <v>2020730010050</v>
      </c>
      <c r="I15" s="187">
        <v>211313401817</v>
      </c>
      <c r="J15" s="185" t="s">
        <v>160</v>
      </c>
      <c r="K15" s="185"/>
      <c r="L15" s="191" t="s">
        <v>167</v>
      </c>
      <c r="M15" s="192">
        <v>1</v>
      </c>
      <c r="N15" s="197">
        <v>55000000</v>
      </c>
      <c r="O15" s="198"/>
      <c r="P15" s="197">
        <v>55000000</v>
      </c>
      <c r="Q15" s="198"/>
      <c r="R15" s="198"/>
      <c r="S15" s="198"/>
      <c r="T15" s="198"/>
      <c r="U15" s="198"/>
      <c r="V15" s="198"/>
      <c r="W15" s="198"/>
      <c r="X15" s="198"/>
      <c r="Y15" s="198"/>
      <c r="Z15" s="198"/>
      <c r="AA15" s="185"/>
      <c r="AB15" s="185" t="s">
        <v>147</v>
      </c>
      <c r="AC15" s="185" t="s">
        <v>162</v>
      </c>
      <c r="AD15" s="185" t="s">
        <v>163</v>
      </c>
      <c r="AE15" s="209"/>
      <c r="AF15" s="182"/>
      <c r="AG15" s="182"/>
      <c r="AH15" s="182"/>
      <c r="AI15" s="182"/>
      <c r="AJ15" s="182"/>
      <c r="AK15" s="182"/>
      <c r="AL15" s="182"/>
      <c r="AM15" s="182"/>
      <c r="AN15" s="182"/>
      <c r="AO15" s="182"/>
      <c r="AP15" s="182"/>
      <c r="AQ15" s="221">
        <v>46667110</v>
      </c>
      <c r="AR15" s="182"/>
      <c r="AS15" s="221">
        <v>46667110</v>
      </c>
      <c r="AT15" s="182"/>
      <c r="AU15" s="182"/>
      <c r="AV15" s="182"/>
      <c r="AW15" s="182"/>
      <c r="AX15" s="182"/>
      <c r="AY15" s="182"/>
      <c r="AZ15" s="182"/>
      <c r="BA15" s="182"/>
      <c r="BB15" s="182"/>
      <c r="BC15" s="182"/>
      <c r="BD15" s="182"/>
      <c r="BE15" s="182"/>
      <c r="BF15" s="182"/>
      <c r="BG15" s="182"/>
      <c r="BH15" s="182"/>
      <c r="BI15" s="182"/>
      <c r="BJ15" s="182"/>
      <c r="BK15" s="182"/>
      <c r="BL15" s="182"/>
    </row>
    <row r="16" spans="2:64" ht="165.75" x14ac:dyDescent="0.2">
      <c r="B16" s="185"/>
      <c r="C16" s="189" t="s">
        <v>80</v>
      </c>
      <c r="D16" s="186"/>
      <c r="E16" s="189" t="s">
        <v>157</v>
      </c>
      <c r="F16" s="189" t="s">
        <v>158</v>
      </c>
      <c r="G16" s="189" t="s">
        <v>159</v>
      </c>
      <c r="H16" s="187">
        <v>2020730010050</v>
      </c>
      <c r="I16" s="187">
        <v>211313401817</v>
      </c>
      <c r="J16" s="185" t="s">
        <v>160</v>
      </c>
      <c r="K16" s="185"/>
      <c r="L16" s="191" t="s">
        <v>168</v>
      </c>
      <c r="M16" s="192">
        <v>1</v>
      </c>
      <c r="N16" s="197">
        <v>230000000</v>
      </c>
      <c r="O16" s="198"/>
      <c r="P16" s="197">
        <v>230000000</v>
      </c>
      <c r="Q16" s="198"/>
      <c r="R16" s="198"/>
      <c r="S16" s="198"/>
      <c r="T16" s="198"/>
      <c r="U16" s="198"/>
      <c r="V16" s="198"/>
      <c r="W16" s="198"/>
      <c r="X16" s="198"/>
      <c r="Y16" s="198"/>
      <c r="Z16" s="198"/>
      <c r="AA16" s="185"/>
      <c r="AB16" s="185" t="s">
        <v>147</v>
      </c>
      <c r="AC16" s="185" t="s">
        <v>162</v>
      </c>
      <c r="AD16" s="185" t="s">
        <v>163</v>
      </c>
      <c r="AE16" s="209"/>
      <c r="AF16" s="182"/>
      <c r="AG16" s="182"/>
      <c r="AH16" s="182"/>
      <c r="AI16" s="182"/>
      <c r="AJ16" s="182"/>
      <c r="AK16" s="182"/>
      <c r="AL16" s="182"/>
      <c r="AM16" s="182"/>
      <c r="AN16" s="182"/>
      <c r="AO16" s="182"/>
      <c r="AP16" s="182"/>
      <c r="AQ16" s="221">
        <v>230000000</v>
      </c>
      <c r="AR16" s="182"/>
      <c r="AS16" s="221">
        <v>230000000</v>
      </c>
      <c r="AT16" s="182"/>
      <c r="AU16" s="182"/>
      <c r="AV16" s="182"/>
      <c r="AW16" s="182"/>
      <c r="AX16" s="182"/>
      <c r="AY16" s="182"/>
      <c r="AZ16" s="182"/>
      <c r="BA16" s="182"/>
      <c r="BB16" s="182"/>
      <c r="BC16" s="182"/>
      <c r="BD16" s="182"/>
      <c r="BE16" s="182"/>
      <c r="BF16" s="182"/>
      <c r="BG16" s="182"/>
      <c r="BH16" s="182"/>
      <c r="BI16" s="182"/>
      <c r="BJ16" s="182"/>
      <c r="BK16" s="182"/>
      <c r="BL16" s="182"/>
    </row>
    <row r="17" spans="2:45" ht="165.75" x14ac:dyDescent="0.2">
      <c r="B17" s="185"/>
      <c r="C17" s="189" t="s">
        <v>80</v>
      </c>
      <c r="D17" s="186"/>
      <c r="E17" s="189" t="s">
        <v>157</v>
      </c>
      <c r="F17" s="189" t="s">
        <v>158</v>
      </c>
      <c r="G17" s="189" t="s">
        <v>159</v>
      </c>
      <c r="H17" s="187">
        <v>2020730010050</v>
      </c>
      <c r="I17" s="187">
        <v>211313401817</v>
      </c>
      <c r="J17" s="185" t="s">
        <v>160</v>
      </c>
      <c r="K17" s="185"/>
      <c r="L17" s="191" t="s">
        <v>169</v>
      </c>
      <c r="M17" s="192">
        <v>1</v>
      </c>
      <c r="N17" s="197">
        <v>150000000</v>
      </c>
      <c r="O17" s="198"/>
      <c r="P17" s="197">
        <v>150000000</v>
      </c>
      <c r="Q17" s="198"/>
      <c r="R17" s="198"/>
      <c r="S17" s="198"/>
      <c r="T17" s="198"/>
      <c r="U17" s="198"/>
      <c r="V17" s="198"/>
      <c r="W17" s="198"/>
      <c r="X17" s="198"/>
      <c r="Y17" s="198"/>
      <c r="Z17" s="198"/>
      <c r="AA17" s="185"/>
      <c r="AB17" s="185" t="s">
        <v>147</v>
      </c>
      <c r="AC17" s="185" t="s">
        <v>162</v>
      </c>
      <c r="AD17" s="185" t="s">
        <v>163</v>
      </c>
      <c r="AE17" s="209"/>
      <c r="AF17" s="182"/>
      <c r="AG17" s="182"/>
      <c r="AH17" s="182"/>
      <c r="AI17" s="182"/>
      <c r="AJ17" s="182"/>
      <c r="AK17" s="182"/>
      <c r="AL17" s="182"/>
      <c r="AM17" s="182"/>
      <c r="AN17" s="182"/>
      <c r="AO17" s="182"/>
      <c r="AP17" s="182"/>
      <c r="AQ17" s="221">
        <v>0</v>
      </c>
      <c r="AR17" s="182"/>
      <c r="AS17" s="221">
        <v>0</v>
      </c>
    </row>
    <row r="18" spans="2:45" ht="165.75" x14ac:dyDescent="0.2">
      <c r="B18" s="185"/>
      <c r="C18" s="189" t="s">
        <v>80</v>
      </c>
      <c r="D18" s="186"/>
      <c r="E18" s="189" t="s">
        <v>157</v>
      </c>
      <c r="F18" s="189" t="s">
        <v>158</v>
      </c>
      <c r="G18" s="189" t="s">
        <v>159</v>
      </c>
      <c r="H18" s="187">
        <v>2020730010050</v>
      </c>
      <c r="I18" s="187">
        <v>211313401817</v>
      </c>
      <c r="J18" s="185" t="s">
        <v>160</v>
      </c>
      <c r="K18" s="185"/>
      <c r="L18" s="191" t="s">
        <v>170</v>
      </c>
      <c r="M18" s="192">
        <v>1</v>
      </c>
      <c r="N18" s="197">
        <v>80000000</v>
      </c>
      <c r="O18" s="198"/>
      <c r="P18" s="197">
        <v>80000000</v>
      </c>
      <c r="Q18" s="198"/>
      <c r="R18" s="198"/>
      <c r="S18" s="198"/>
      <c r="T18" s="198"/>
      <c r="U18" s="198"/>
      <c r="V18" s="198"/>
      <c r="W18" s="198"/>
      <c r="X18" s="198"/>
      <c r="Y18" s="198"/>
      <c r="Z18" s="198"/>
      <c r="AA18" s="185"/>
      <c r="AB18" s="185" t="s">
        <v>147</v>
      </c>
      <c r="AC18" s="185" t="s">
        <v>162</v>
      </c>
      <c r="AD18" s="185" t="s">
        <v>163</v>
      </c>
      <c r="AE18" s="209"/>
      <c r="AF18" s="182"/>
      <c r="AG18" s="182"/>
      <c r="AH18" s="182"/>
      <c r="AI18" s="182"/>
      <c r="AJ18" s="182"/>
      <c r="AK18" s="182"/>
      <c r="AL18" s="182"/>
      <c r="AM18" s="182"/>
      <c r="AN18" s="182"/>
      <c r="AO18" s="182"/>
      <c r="AP18" s="182"/>
      <c r="AQ18" s="221">
        <v>63600000</v>
      </c>
      <c r="AR18" s="182"/>
      <c r="AS18" s="221">
        <v>63600000</v>
      </c>
    </row>
    <row r="19" spans="2:45" ht="165.75" x14ac:dyDescent="0.2">
      <c r="B19" s="185"/>
      <c r="C19" s="189" t="s">
        <v>80</v>
      </c>
      <c r="D19" s="186"/>
      <c r="E19" s="189" t="s">
        <v>157</v>
      </c>
      <c r="F19" s="189" t="s">
        <v>158</v>
      </c>
      <c r="G19" s="189" t="s">
        <v>159</v>
      </c>
      <c r="H19" s="187">
        <v>2020730010050</v>
      </c>
      <c r="I19" s="187">
        <v>211313401817</v>
      </c>
      <c r="J19" s="185" t="s">
        <v>160</v>
      </c>
      <c r="K19" s="185"/>
      <c r="L19" s="191" t="s">
        <v>171</v>
      </c>
      <c r="M19" s="192">
        <v>30</v>
      </c>
      <c r="N19" s="197">
        <v>50000000</v>
      </c>
      <c r="O19" s="198"/>
      <c r="P19" s="197">
        <v>50000000</v>
      </c>
      <c r="Q19" s="198"/>
      <c r="R19" s="198"/>
      <c r="S19" s="198"/>
      <c r="T19" s="198"/>
      <c r="U19" s="198"/>
      <c r="V19" s="198"/>
      <c r="W19" s="198"/>
      <c r="X19" s="198"/>
      <c r="Y19" s="198"/>
      <c r="Z19" s="198"/>
      <c r="AA19" s="185"/>
      <c r="AB19" s="185" t="s">
        <v>147</v>
      </c>
      <c r="AC19" s="185" t="s">
        <v>162</v>
      </c>
      <c r="AD19" s="185" t="s">
        <v>163</v>
      </c>
      <c r="AE19" s="209"/>
      <c r="AF19" s="182"/>
      <c r="AG19" s="182"/>
      <c r="AH19" s="182"/>
      <c r="AI19" s="182"/>
      <c r="AJ19" s="182"/>
      <c r="AK19" s="182"/>
      <c r="AL19" s="182"/>
      <c r="AM19" s="182"/>
      <c r="AN19" s="182"/>
      <c r="AO19" s="182"/>
      <c r="AP19" s="182"/>
      <c r="AQ19" s="221">
        <v>0</v>
      </c>
      <c r="AR19" s="182"/>
      <c r="AS19" s="221">
        <v>0</v>
      </c>
    </row>
    <row r="20" spans="2:45" ht="229.5" x14ac:dyDescent="0.2">
      <c r="B20" s="185"/>
      <c r="C20" s="189" t="s">
        <v>80</v>
      </c>
      <c r="D20" s="186"/>
      <c r="E20" s="189" t="s">
        <v>157</v>
      </c>
      <c r="F20" s="189" t="s">
        <v>158</v>
      </c>
      <c r="G20" s="189" t="s">
        <v>159</v>
      </c>
      <c r="H20" s="187">
        <v>2020730010050</v>
      </c>
      <c r="I20" s="187">
        <v>211313401817</v>
      </c>
      <c r="J20" s="185" t="s">
        <v>160</v>
      </c>
      <c r="K20" s="185"/>
      <c r="L20" s="191" t="s">
        <v>172</v>
      </c>
      <c r="M20" s="192">
        <v>50</v>
      </c>
      <c r="N20" s="197">
        <v>90000000</v>
      </c>
      <c r="O20" s="198"/>
      <c r="P20" s="197">
        <v>90000000</v>
      </c>
      <c r="Q20" s="198"/>
      <c r="R20" s="198"/>
      <c r="S20" s="198"/>
      <c r="T20" s="198"/>
      <c r="U20" s="198"/>
      <c r="V20" s="198"/>
      <c r="W20" s="198"/>
      <c r="X20" s="198"/>
      <c r="Y20" s="198"/>
      <c r="Z20" s="198"/>
      <c r="AA20" s="185"/>
      <c r="AB20" s="185" t="s">
        <v>147</v>
      </c>
      <c r="AC20" s="185" t="s">
        <v>162</v>
      </c>
      <c r="AD20" s="185" t="s">
        <v>163</v>
      </c>
      <c r="AE20" s="209"/>
      <c r="AF20" s="182"/>
      <c r="AG20" s="182"/>
      <c r="AH20" s="182"/>
      <c r="AI20" s="182"/>
      <c r="AJ20" s="182"/>
      <c r="AK20" s="182"/>
      <c r="AL20" s="182"/>
      <c r="AM20" s="182"/>
      <c r="AN20" s="182"/>
      <c r="AO20" s="182"/>
      <c r="AP20" s="182"/>
      <c r="AQ20" s="221">
        <v>0</v>
      </c>
      <c r="AR20" s="182"/>
      <c r="AS20" s="221">
        <v>0</v>
      </c>
    </row>
    <row r="21" spans="2:45" ht="165.75" x14ac:dyDescent="0.2">
      <c r="B21" s="185"/>
      <c r="C21" s="189" t="s">
        <v>80</v>
      </c>
      <c r="D21" s="186"/>
      <c r="E21" s="189" t="s">
        <v>157</v>
      </c>
      <c r="F21" s="189" t="s">
        <v>158</v>
      </c>
      <c r="G21" s="189" t="s">
        <v>173</v>
      </c>
      <c r="H21" s="187">
        <v>2020730010053</v>
      </c>
      <c r="I21" s="187">
        <v>211313401818</v>
      </c>
      <c r="J21" s="185" t="s">
        <v>174</v>
      </c>
      <c r="K21" s="185"/>
      <c r="L21" s="190" t="s">
        <v>175</v>
      </c>
      <c r="M21" s="192">
        <v>1</v>
      </c>
      <c r="N21" s="200">
        <v>70000000</v>
      </c>
      <c r="O21" s="198"/>
      <c r="P21" s="200">
        <v>70000000</v>
      </c>
      <c r="Q21" s="198"/>
      <c r="R21" s="198"/>
      <c r="S21" s="198"/>
      <c r="T21" s="198"/>
      <c r="U21" s="198"/>
      <c r="V21" s="198"/>
      <c r="W21" s="198"/>
      <c r="X21" s="198"/>
      <c r="Y21" s="198"/>
      <c r="Z21" s="198"/>
      <c r="AA21" s="185"/>
      <c r="AB21" s="185" t="s">
        <v>147</v>
      </c>
      <c r="AC21" s="185" t="s">
        <v>176</v>
      </c>
      <c r="AD21" s="185" t="s">
        <v>163</v>
      </c>
      <c r="AE21" s="209"/>
      <c r="AF21" s="182"/>
      <c r="AG21" s="182"/>
      <c r="AH21" s="182"/>
      <c r="AI21" s="182"/>
      <c r="AJ21" s="182"/>
      <c r="AK21" s="182"/>
      <c r="AL21" s="182"/>
      <c r="AM21" s="182"/>
      <c r="AN21" s="182"/>
      <c r="AO21" s="182"/>
      <c r="AP21" s="182"/>
      <c r="AQ21" s="221">
        <v>63000000</v>
      </c>
      <c r="AR21" s="182"/>
      <c r="AS21" s="221">
        <v>63000000</v>
      </c>
    </row>
    <row r="22" spans="2:45" ht="165.75" x14ac:dyDescent="0.2">
      <c r="B22" s="185"/>
      <c r="C22" s="189" t="s">
        <v>80</v>
      </c>
      <c r="D22" s="186"/>
      <c r="E22" s="189" t="s">
        <v>157</v>
      </c>
      <c r="F22" s="189" t="s">
        <v>158</v>
      </c>
      <c r="G22" s="189" t="s">
        <v>173</v>
      </c>
      <c r="H22" s="187">
        <v>2020730010053</v>
      </c>
      <c r="I22" s="187">
        <v>211313401818</v>
      </c>
      <c r="J22" s="185" t="s">
        <v>174</v>
      </c>
      <c r="K22" s="185"/>
      <c r="L22" s="190" t="s">
        <v>177</v>
      </c>
      <c r="M22" s="192">
        <v>300</v>
      </c>
      <c r="N22" s="200">
        <v>774840000</v>
      </c>
      <c r="O22" s="198"/>
      <c r="P22" s="200">
        <v>774840000</v>
      </c>
      <c r="Q22" s="198"/>
      <c r="R22" s="198"/>
      <c r="S22" s="198"/>
      <c r="T22" s="198"/>
      <c r="U22" s="198"/>
      <c r="V22" s="198"/>
      <c r="W22" s="198"/>
      <c r="X22" s="198"/>
      <c r="Y22" s="198"/>
      <c r="Z22" s="198"/>
      <c r="AA22" s="185"/>
      <c r="AB22" s="185" t="s">
        <v>147</v>
      </c>
      <c r="AC22" s="185" t="s">
        <v>176</v>
      </c>
      <c r="AD22" s="185" t="s">
        <v>163</v>
      </c>
      <c r="AE22" s="209"/>
      <c r="AF22" s="182"/>
      <c r="AG22" s="182"/>
      <c r="AH22" s="182"/>
      <c r="AI22" s="182"/>
      <c r="AJ22" s="182"/>
      <c r="AK22" s="182"/>
      <c r="AL22" s="182"/>
      <c r="AM22" s="182"/>
      <c r="AN22" s="182"/>
      <c r="AO22" s="182"/>
      <c r="AP22" s="182"/>
      <c r="AQ22" s="221">
        <v>740929147</v>
      </c>
      <c r="AR22" s="182"/>
      <c r="AS22" s="221">
        <v>740929147</v>
      </c>
    </row>
    <row r="23" spans="2:45" ht="204" x14ac:dyDescent="0.2">
      <c r="B23" s="185"/>
      <c r="C23" s="189" t="s">
        <v>80</v>
      </c>
      <c r="D23" s="186"/>
      <c r="E23" s="189" t="s">
        <v>157</v>
      </c>
      <c r="F23" s="189" t="s">
        <v>158</v>
      </c>
      <c r="G23" s="189" t="s">
        <v>173</v>
      </c>
      <c r="H23" s="187">
        <v>2020730010053</v>
      </c>
      <c r="I23" s="187">
        <v>211313401818</v>
      </c>
      <c r="J23" s="185" t="s">
        <v>174</v>
      </c>
      <c r="K23" s="185"/>
      <c r="L23" s="190" t="s">
        <v>178</v>
      </c>
      <c r="M23" s="192">
        <v>1</v>
      </c>
      <c r="N23" s="200">
        <v>20000000</v>
      </c>
      <c r="O23" s="198"/>
      <c r="P23" s="200">
        <v>20000000</v>
      </c>
      <c r="Q23" s="198"/>
      <c r="R23" s="198"/>
      <c r="S23" s="198"/>
      <c r="T23" s="198"/>
      <c r="U23" s="198"/>
      <c r="V23" s="198"/>
      <c r="W23" s="198"/>
      <c r="X23" s="198"/>
      <c r="Y23" s="198"/>
      <c r="Z23" s="198"/>
      <c r="AA23" s="185"/>
      <c r="AB23" s="185" t="s">
        <v>147</v>
      </c>
      <c r="AC23" s="185" t="s">
        <v>176</v>
      </c>
      <c r="AD23" s="185" t="s">
        <v>163</v>
      </c>
      <c r="AE23" s="209"/>
      <c r="AF23" s="182"/>
      <c r="AG23" s="182"/>
      <c r="AH23" s="182"/>
      <c r="AI23" s="182"/>
      <c r="AJ23" s="182"/>
      <c r="AK23" s="182"/>
      <c r="AL23" s="182"/>
      <c r="AM23" s="182"/>
      <c r="AN23" s="182"/>
      <c r="AO23" s="182"/>
      <c r="AP23" s="182"/>
      <c r="AQ23" s="222">
        <v>0</v>
      </c>
      <c r="AR23" s="182"/>
      <c r="AS23" s="222">
        <v>0</v>
      </c>
    </row>
    <row r="24" spans="2:45" ht="267.75" x14ac:dyDescent="0.2">
      <c r="B24" s="185"/>
      <c r="C24" s="189" t="s">
        <v>80</v>
      </c>
      <c r="D24" s="186"/>
      <c r="E24" s="189" t="s">
        <v>157</v>
      </c>
      <c r="F24" s="189" t="s">
        <v>158</v>
      </c>
      <c r="G24" s="189" t="s">
        <v>179</v>
      </c>
      <c r="H24" s="187">
        <v>2020730010057</v>
      </c>
      <c r="I24" s="187">
        <v>211313401819</v>
      </c>
      <c r="J24" s="185" t="s">
        <v>180</v>
      </c>
      <c r="K24" s="185"/>
      <c r="L24" s="191" t="s">
        <v>181</v>
      </c>
      <c r="M24" s="193">
        <v>1</v>
      </c>
      <c r="N24" s="199">
        <v>1052444290</v>
      </c>
      <c r="O24" s="198"/>
      <c r="P24" s="199">
        <v>1052444290</v>
      </c>
      <c r="Q24" s="198"/>
      <c r="R24" s="198"/>
      <c r="S24" s="198"/>
      <c r="T24" s="198"/>
      <c r="U24" s="198"/>
      <c r="V24" s="198"/>
      <c r="W24" s="198"/>
      <c r="X24" s="198"/>
      <c r="Y24" s="198"/>
      <c r="Z24" s="198"/>
      <c r="AA24" s="185"/>
      <c r="AB24" s="185" t="s">
        <v>147</v>
      </c>
      <c r="AC24" s="185" t="s">
        <v>176</v>
      </c>
      <c r="AD24" s="185" t="s">
        <v>163</v>
      </c>
      <c r="AE24" s="209"/>
      <c r="AF24" s="182"/>
      <c r="AG24" s="182"/>
      <c r="AH24" s="182"/>
      <c r="AI24" s="182"/>
      <c r="AJ24" s="182"/>
      <c r="AK24" s="182"/>
      <c r="AL24" s="182"/>
      <c r="AM24" s="182"/>
      <c r="AN24" s="182"/>
      <c r="AO24" s="182"/>
      <c r="AP24" s="182"/>
      <c r="AQ24" s="221">
        <v>1005366374</v>
      </c>
      <c r="AR24" s="182"/>
      <c r="AS24" s="221">
        <v>1005366374</v>
      </c>
    </row>
    <row r="25" spans="2:45" ht="280.5" x14ac:dyDescent="0.2">
      <c r="B25" s="185"/>
      <c r="C25" s="189" t="s">
        <v>80</v>
      </c>
      <c r="D25" s="186"/>
      <c r="E25" s="189" t="s">
        <v>157</v>
      </c>
      <c r="F25" s="189" t="s">
        <v>158</v>
      </c>
      <c r="G25" s="189" t="s">
        <v>179</v>
      </c>
      <c r="H25" s="187">
        <v>2020730010057</v>
      </c>
      <c r="I25" s="187">
        <v>211313401819</v>
      </c>
      <c r="J25" s="185" t="s">
        <v>180</v>
      </c>
      <c r="K25" s="185"/>
      <c r="L25" s="191" t="s">
        <v>182</v>
      </c>
      <c r="M25" s="192">
        <v>500</v>
      </c>
      <c r="N25" s="199">
        <v>40000000</v>
      </c>
      <c r="O25" s="198"/>
      <c r="P25" s="199">
        <v>40000000</v>
      </c>
      <c r="Q25" s="198"/>
      <c r="R25" s="198"/>
      <c r="S25" s="198"/>
      <c r="T25" s="198"/>
      <c r="U25" s="198"/>
      <c r="V25" s="198"/>
      <c r="W25" s="198"/>
      <c r="X25" s="198"/>
      <c r="Y25" s="198"/>
      <c r="Z25" s="198"/>
      <c r="AA25" s="185"/>
      <c r="AB25" s="185" t="s">
        <v>147</v>
      </c>
      <c r="AC25" s="185" t="s">
        <v>176</v>
      </c>
      <c r="AD25" s="185" t="s">
        <v>163</v>
      </c>
      <c r="AE25" s="209"/>
      <c r="AF25" s="182"/>
      <c r="AG25" s="182"/>
      <c r="AH25" s="182"/>
      <c r="AI25" s="182"/>
      <c r="AJ25" s="182"/>
      <c r="AK25" s="182"/>
      <c r="AL25" s="182"/>
      <c r="AM25" s="182"/>
      <c r="AN25" s="182"/>
      <c r="AO25" s="182"/>
      <c r="AP25" s="182"/>
      <c r="AQ25" s="221">
        <v>40000000</v>
      </c>
      <c r="AR25" s="182"/>
      <c r="AS25" s="221">
        <v>40000000</v>
      </c>
    </row>
    <row r="26" spans="2:45" ht="165.75" x14ac:dyDescent="0.2">
      <c r="B26" s="185"/>
      <c r="C26" s="189" t="s">
        <v>80</v>
      </c>
      <c r="D26" s="186"/>
      <c r="E26" s="189" t="s">
        <v>157</v>
      </c>
      <c r="F26" s="189" t="s">
        <v>158</v>
      </c>
      <c r="G26" s="189" t="s">
        <v>179</v>
      </c>
      <c r="H26" s="187">
        <v>2020730010057</v>
      </c>
      <c r="I26" s="187">
        <v>211313401819</v>
      </c>
      <c r="J26" s="185" t="s">
        <v>180</v>
      </c>
      <c r="K26" s="185"/>
      <c r="L26" s="191" t="s">
        <v>183</v>
      </c>
      <c r="M26" s="192">
        <v>2</v>
      </c>
      <c r="N26" s="199">
        <v>30000000</v>
      </c>
      <c r="O26" s="198"/>
      <c r="P26" s="199">
        <v>30000000</v>
      </c>
      <c r="Q26" s="198"/>
      <c r="R26" s="198"/>
      <c r="S26" s="198"/>
      <c r="T26" s="198"/>
      <c r="U26" s="198"/>
      <c r="V26" s="198"/>
      <c r="W26" s="198"/>
      <c r="X26" s="198"/>
      <c r="Y26" s="198"/>
      <c r="Z26" s="198"/>
      <c r="AA26" s="185"/>
      <c r="AB26" s="185" t="s">
        <v>147</v>
      </c>
      <c r="AC26" s="185" t="s">
        <v>176</v>
      </c>
      <c r="AD26" s="185" t="s">
        <v>163</v>
      </c>
      <c r="AE26" s="209"/>
      <c r="AF26" s="182"/>
      <c r="AG26" s="182"/>
      <c r="AH26" s="182"/>
      <c r="AI26" s="182"/>
      <c r="AJ26" s="182"/>
      <c r="AK26" s="182"/>
      <c r="AL26" s="182"/>
      <c r="AM26" s="182"/>
      <c r="AN26" s="182"/>
      <c r="AO26" s="182"/>
      <c r="AP26" s="182"/>
      <c r="AQ26" s="221">
        <v>0</v>
      </c>
      <c r="AR26" s="182"/>
      <c r="AS26" s="221">
        <v>0</v>
      </c>
    </row>
    <row r="27" spans="2:45" ht="306" x14ac:dyDescent="0.2">
      <c r="B27" s="185"/>
      <c r="C27" s="189" t="s">
        <v>80</v>
      </c>
      <c r="D27" s="186"/>
      <c r="E27" s="189" t="s">
        <v>157</v>
      </c>
      <c r="F27" s="189" t="s">
        <v>158</v>
      </c>
      <c r="G27" s="189" t="s">
        <v>179</v>
      </c>
      <c r="H27" s="187">
        <v>2020730010057</v>
      </c>
      <c r="I27" s="187">
        <v>211313401819</v>
      </c>
      <c r="J27" s="185" t="s">
        <v>180</v>
      </c>
      <c r="K27" s="185"/>
      <c r="L27" s="191" t="s">
        <v>184</v>
      </c>
      <c r="M27" s="192">
        <v>20</v>
      </c>
      <c r="N27" s="199">
        <v>60000000</v>
      </c>
      <c r="O27" s="198"/>
      <c r="P27" s="199">
        <v>60000000</v>
      </c>
      <c r="Q27" s="198"/>
      <c r="R27" s="198"/>
      <c r="S27" s="198"/>
      <c r="T27" s="198"/>
      <c r="U27" s="198"/>
      <c r="V27" s="198"/>
      <c r="W27" s="198"/>
      <c r="X27" s="198"/>
      <c r="Y27" s="198"/>
      <c r="Z27" s="198"/>
      <c r="AA27" s="185"/>
      <c r="AB27" s="185" t="s">
        <v>147</v>
      </c>
      <c r="AC27" s="185" t="s">
        <v>176</v>
      </c>
      <c r="AD27" s="185" t="s">
        <v>163</v>
      </c>
      <c r="AE27" s="209"/>
      <c r="AF27" s="182"/>
      <c r="AG27" s="182"/>
      <c r="AH27" s="182"/>
      <c r="AI27" s="182"/>
      <c r="AJ27" s="182"/>
      <c r="AK27" s="182"/>
      <c r="AL27" s="182"/>
      <c r="AM27" s="182"/>
      <c r="AN27" s="182"/>
      <c r="AO27" s="182"/>
      <c r="AP27" s="182"/>
      <c r="AQ27" s="221">
        <v>50000000</v>
      </c>
      <c r="AR27" s="182"/>
      <c r="AS27" s="221">
        <v>50000000</v>
      </c>
    </row>
    <row r="28" spans="2:45" ht="191.25" x14ac:dyDescent="0.2">
      <c r="B28" s="185"/>
      <c r="C28" s="189" t="s">
        <v>80</v>
      </c>
      <c r="D28" s="186"/>
      <c r="E28" s="189" t="s">
        <v>157</v>
      </c>
      <c r="F28" s="189" t="s">
        <v>185</v>
      </c>
      <c r="G28" s="189" t="s">
        <v>186</v>
      </c>
      <c r="H28" s="187">
        <v>2020730010040</v>
      </c>
      <c r="I28" s="187" t="s">
        <v>187</v>
      </c>
      <c r="J28" s="185" t="s">
        <v>188</v>
      </c>
      <c r="K28" s="185"/>
      <c r="L28" s="191" t="s">
        <v>189</v>
      </c>
      <c r="M28" s="193">
        <v>1</v>
      </c>
      <c r="N28" s="206">
        <v>4286260000</v>
      </c>
      <c r="O28" s="206">
        <v>1586260000</v>
      </c>
      <c r="P28" s="206">
        <v>2700000000</v>
      </c>
      <c r="Q28" s="198"/>
      <c r="R28" s="198"/>
      <c r="S28" s="198"/>
      <c r="T28" s="198"/>
      <c r="U28" s="198"/>
      <c r="V28" s="198"/>
      <c r="W28" s="198"/>
      <c r="X28" s="198"/>
      <c r="Y28" s="198"/>
      <c r="Z28" s="198"/>
      <c r="AA28" s="185"/>
      <c r="AB28" s="185" t="s">
        <v>147</v>
      </c>
      <c r="AC28" s="185" t="s">
        <v>176</v>
      </c>
      <c r="AD28" s="185" t="s">
        <v>163</v>
      </c>
      <c r="AE28" s="218" t="s">
        <v>190</v>
      </c>
      <c r="AF28" s="182"/>
      <c r="AG28" s="182"/>
      <c r="AH28" s="182"/>
      <c r="AI28" s="182"/>
      <c r="AJ28" s="182"/>
      <c r="AK28" s="182"/>
      <c r="AL28" s="182"/>
      <c r="AM28" s="182"/>
      <c r="AN28" s="182"/>
      <c r="AO28" s="182"/>
      <c r="AP28" s="182"/>
      <c r="AQ28" s="223">
        <v>4226216727</v>
      </c>
      <c r="AR28" s="183">
        <v>1526216727</v>
      </c>
      <c r="AS28" s="223">
        <v>2700000000</v>
      </c>
    </row>
    <row r="29" spans="2:45" ht="191.25" x14ac:dyDescent="0.2">
      <c r="B29" s="185"/>
      <c r="C29" s="189" t="s">
        <v>80</v>
      </c>
      <c r="D29" s="186"/>
      <c r="E29" s="189" t="s">
        <v>157</v>
      </c>
      <c r="F29" s="189" t="s">
        <v>191</v>
      </c>
      <c r="G29" s="189" t="s">
        <v>186</v>
      </c>
      <c r="H29" s="187">
        <v>2020730010040</v>
      </c>
      <c r="I29" s="187" t="s">
        <v>187</v>
      </c>
      <c r="J29" s="185" t="s">
        <v>188</v>
      </c>
      <c r="K29" s="185"/>
      <c r="L29" s="191" t="s">
        <v>192</v>
      </c>
      <c r="M29" s="192">
        <v>25</v>
      </c>
      <c r="N29" s="207">
        <v>876000000</v>
      </c>
      <c r="O29" s="207">
        <v>876000000</v>
      </c>
      <c r="P29" s="207"/>
      <c r="Q29" s="198"/>
      <c r="R29" s="198"/>
      <c r="S29" s="198"/>
      <c r="T29" s="198"/>
      <c r="U29" s="198"/>
      <c r="V29" s="198"/>
      <c r="W29" s="198"/>
      <c r="X29" s="198"/>
      <c r="Y29" s="198"/>
      <c r="Z29" s="198"/>
      <c r="AA29" s="185"/>
      <c r="AB29" s="185" t="s">
        <v>147</v>
      </c>
      <c r="AC29" s="185" t="s">
        <v>176</v>
      </c>
      <c r="AD29" s="185" t="s">
        <v>163</v>
      </c>
      <c r="AE29" s="209"/>
      <c r="AF29" s="182"/>
      <c r="AG29" s="182"/>
      <c r="AH29" s="182"/>
      <c r="AI29" s="182"/>
      <c r="AJ29" s="182"/>
      <c r="AK29" s="182"/>
      <c r="AL29" s="182"/>
      <c r="AM29" s="182"/>
      <c r="AN29" s="182"/>
      <c r="AO29" s="182"/>
      <c r="AP29" s="182"/>
      <c r="AQ29" s="223">
        <v>609427340</v>
      </c>
      <c r="AR29" s="183">
        <v>609427340</v>
      </c>
      <c r="AS29" s="223"/>
    </row>
    <row r="30" spans="2:45" ht="191.25" x14ac:dyDescent="0.2">
      <c r="B30" s="185"/>
      <c r="C30" s="189" t="s">
        <v>80</v>
      </c>
      <c r="D30" s="186"/>
      <c r="E30" s="189" t="s">
        <v>157</v>
      </c>
      <c r="F30" s="189" t="s">
        <v>185</v>
      </c>
      <c r="G30" s="189" t="s">
        <v>186</v>
      </c>
      <c r="H30" s="187">
        <v>2020730010040</v>
      </c>
      <c r="I30" s="187" t="s">
        <v>187</v>
      </c>
      <c r="J30" s="185" t="s">
        <v>188</v>
      </c>
      <c r="K30" s="185"/>
      <c r="L30" s="191" t="s">
        <v>193</v>
      </c>
      <c r="M30" s="194">
        <v>1000</v>
      </c>
      <c r="N30" s="206">
        <v>2233387993</v>
      </c>
      <c r="O30" s="206">
        <v>2238657993</v>
      </c>
      <c r="P30" s="206"/>
      <c r="Q30" s="198"/>
      <c r="R30" s="198"/>
      <c r="S30" s="198"/>
      <c r="T30" s="198"/>
      <c r="U30" s="198"/>
      <c r="V30" s="198"/>
      <c r="W30" s="198"/>
      <c r="X30" s="198"/>
      <c r="Y30" s="198"/>
      <c r="Z30" s="198"/>
      <c r="AA30" s="185"/>
      <c r="AB30" s="185" t="s">
        <v>147</v>
      </c>
      <c r="AC30" s="185" t="s">
        <v>176</v>
      </c>
      <c r="AD30" s="185" t="s">
        <v>163</v>
      </c>
      <c r="AE30" s="209"/>
      <c r="AF30" s="182"/>
      <c r="AG30" s="182"/>
      <c r="AH30" s="182"/>
      <c r="AI30" s="182"/>
      <c r="AJ30" s="182"/>
      <c r="AK30" s="182"/>
      <c r="AL30" s="182"/>
      <c r="AM30" s="182"/>
      <c r="AN30" s="182"/>
      <c r="AO30" s="182"/>
      <c r="AP30" s="182"/>
      <c r="AQ30" s="223">
        <v>1695205300</v>
      </c>
      <c r="AR30" s="183">
        <v>1695205300</v>
      </c>
      <c r="AS30" s="223">
        <v>0</v>
      </c>
    </row>
    <row r="31" spans="2:45" ht="191.25" x14ac:dyDescent="0.2">
      <c r="B31" s="185"/>
      <c r="C31" s="189" t="s">
        <v>80</v>
      </c>
      <c r="D31" s="186"/>
      <c r="E31" s="189" t="s">
        <v>157</v>
      </c>
      <c r="F31" s="189" t="s">
        <v>185</v>
      </c>
      <c r="G31" s="189" t="s">
        <v>194</v>
      </c>
      <c r="H31" s="187">
        <v>2020730010052</v>
      </c>
      <c r="I31" s="187">
        <v>211313501821</v>
      </c>
      <c r="J31" s="185" t="s">
        <v>195</v>
      </c>
      <c r="K31" s="185"/>
      <c r="L31" s="191" t="s">
        <v>196</v>
      </c>
      <c r="M31" s="192">
        <v>30</v>
      </c>
      <c r="N31" s="200">
        <v>50000000</v>
      </c>
      <c r="O31" s="188"/>
      <c r="P31" s="200">
        <v>50000000</v>
      </c>
      <c r="Q31" s="198"/>
      <c r="R31" s="198"/>
      <c r="S31" s="198"/>
      <c r="T31" s="198"/>
      <c r="U31" s="198"/>
      <c r="V31" s="198"/>
      <c r="W31" s="198"/>
      <c r="X31" s="198"/>
      <c r="Y31" s="198"/>
      <c r="Z31" s="198"/>
      <c r="AA31" s="185"/>
      <c r="AB31" s="185" t="s">
        <v>147</v>
      </c>
      <c r="AC31" s="185" t="s">
        <v>176</v>
      </c>
      <c r="AD31" s="185" t="s">
        <v>163</v>
      </c>
      <c r="AE31" s="209"/>
      <c r="AF31" s="182"/>
      <c r="AG31" s="182"/>
      <c r="AH31" s="182"/>
      <c r="AI31" s="182"/>
      <c r="AJ31" s="182"/>
      <c r="AK31" s="182"/>
      <c r="AL31" s="182"/>
      <c r="AM31" s="182"/>
      <c r="AN31" s="182"/>
      <c r="AO31" s="182"/>
      <c r="AP31" s="182"/>
      <c r="AQ31" s="224">
        <v>50000000</v>
      </c>
      <c r="AR31" s="182"/>
      <c r="AS31" s="224">
        <v>50000000</v>
      </c>
    </row>
    <row r="32" spans="2:45" ht="229.5" x14ac:dyDescent="0.2">
      <c r="B32" s="185"/>
      <c r="C32" s="189" t="s">
        <v>80</v>
      </c>
      <c r="D32" s="186"/>
      <c r="E32" s="189" t="s">
        <v>157</v>
      </c>
      <c r="F32" s="189" t="s">
        <v>185</v>
      </c>
      <c r="G32" s="189" t="s">
        <v>194</v>
      </c>
      <c r="H32" s="187">
        <v>2020730010052</v>
      </c>
      <c r="I32" s="187">
        <v>211313501821</v>
      </c>
      <c r="J32" s="185" t="s">
        <v>195</v>
      </c>
      <c r="K32" s="185"/>
      <c r="L32" s="190" t="s">
        <v>197</v>
      </c>
      <c r="M32" s="192">
        <v>1</v>
      </c>
      <c r="N32" s="200">
        <v>10000000</v>
      </c>
      <c r="O32" s="188"/>
      <c r="P32" s="200">
        <v>10000000</v>
      </c>
      <c r="Q32" s="198"/>
      <c r="R32" s="198"/>
      <c r="S32" s="198"/>
      <c r="T32" s="198"/>
      <c r="U32" s="198"/>
      <c r="V32" s="198"/>
      <c r="W32" s="198"/>
      <c r="X32" s="198"/>
      <c r="Y32" s="198"/>
      <c r="Z32" s="198"/>
      <c r="AA32" s="185"/>
      <c r="AB32" s="185" t="s">
        <v>147</v>
      </c>
      <c r="AC32" s="185" t="s">
        <v>176</v>
      </c>
      <c r="AD32" s="185" t="s">
        <v>163</v>
      </c>
      <c r="AE32" s="209"/>
      <c r="AF32" s="182"/>
      <c r="AG32" s="182"/>
      <c r="AH32" s="182"/>
      <c r="AI32" s="182"/>
      <c r="AJ32" s="182"/>
      <c r="AK32" s="182"/>
      <c r="AL32" s="182"/>
      <c r="AM32" s="182"/>
      <c r="AN32" s="182"/>
      <c r="AO32" s="182"/>
      <c r="AP32" s="182"/>
      <c r="AQ32" s="221">
        <v>10000000</v>
      </c>
      <c r="AR32" s="182"/>
      <c r="AS32" s="221">
        <v>10000000</v>
      </c>
    </row>
    <row r="33" spans="2:45" ht="191.25" x14ac:dyDescent="0.2">
      <c r="B33" s="185"/>
      <c r="C33" s="189" t="s">
        <v>80</v>
      </c>
      <c r="D33" s="186"/>
      <c r="E33" s="189" t="s">
        <v>157</v>
      </c>
      <c r="F33" s="189" t="s">
        <v>185</v>
      </c>
      <c r="G33" s="189" t="s">
        <v>194</v>
      </c>
      <c r="H33" s="187">
        <v>2020730010052</v>
      </c>
      <c r="I33" s="187">
        <v>211313501821</v>
      </c>
      <c r="J33" s="185" t="s">
        <v>195</v>
      </c>
      <c r="K33" s="185"/>
      <c r="L33" s="191" t="s">
        <v>198</v>
      </c>
      <c r="M33" s="192">
        <v>250</v>
      </c>
      <c r="N33" s="200">
        <v>1151850000</v>
      </c>
      <c r="O33" s="188"/>
      <c r="P33" s="200">
        <v>1151850000</v>
      </c>
      <c r="Q33" s="198"/>
      <c r="R33" s="198"/>
      <c r="S33" s="198"/>
      <c r="T33" s="198"/>
      <c r="U33" s="198"/>
      <c r="V33" s="198"/>
      <c r="W33" s="198"/>
      <c r="X33" s="198"/>
      <c r="Y33" s="198"/>
      <c r="Z33" s="198"/>
      <c r="AA33" s="185"/>
      <c r="AB33" s="185" t="s">
        <v>147</v>
      </c>
      <c r="AC33" s="185" t="s">
        <v>176</v>
      </c>
      <c r="AD33" s="185" t="s">
        <v>163</v>
      </c>
      <c r="AE33" s="209"/>
      <c r="AF33" s="182"/>
      <c r="AG33" s="182"/>
      <c r="AH33" s="182"/>
      <c r="AI33" s="182"/>
      <c r="AJ33" s="182"/>
      <c r="AK33" s="182"/>
      <c r="AL33" s="182"/>
      <c r="AM33" s="182"/>
      <c r="AN33" s="182"/>
      <c r="AO33" s="182"/>
      <c r="AP33" s="182"/>
      <c r="AQ33" s="222">
        <v>1081760975</v>
      </c>
      <c r="AR33" s="182"/>
      <c r="AS33" s="222">
        <v>1081760975</v>
      </c>
    </row>
    <row r="34" spans="2:45" ht="191.25" x14ac:dyDescent="0.2">
      <c r="B34" s="185"/>
      <c r="C34" s="189" t="s">
        <v>80</v>
      </c>
      <c r="D34" s="186"/>
      <c r="E34" s="189" t="s">
        <v>157</v>
      </c>
      <c r="F34" s="189" t="s">
        <v>185</v>
      </c>
      <c r="G34" s="189" t="s">
        <v>194</v>
      </c>
      <c r="H34" s="187">
        <v>2020730010052</v>
      </c>
      <c r="I34" s="187">
        <v>211313501821</v>
      </c>
      <c r="J34" s="185" t="s">
        <v>195</v>
      </c>
      <c r="K34" s="185"/>
      <c r="L34" s="190" t="s">
        <v>199</v>
      </c>
      <c r="M34" s="192">
        <v>150</v>
      </c>
      <c r="N34" s="200">
        <v>57000000</v>
      </c>
      <c r="O34" s="188"/>
      <c r="P34" s="200">
        <v>57000000</v>
      </c>
      <c r="Q34" s="198"/>
      <c r="R34" s="198"/>
      <c r="S34" s="198"/>
      <c r="T34" s="198"/>
      <c r="U34" s="198"/>
      <c r="V34" s="198"/>
      <c r="W34" s="198"/>
      <c r="X34" s="198"/>
      <c r="Y34" s="198"/>
      <c r="Z34" s="198"/>
      <c r="AA34" s="185"/>
      <c r="AB34" s="185" t="s">
        <v>147</v>
      </c>
      <c r="AC34" s="185" t="s">
        <v>176</v>
      </c>
      <c r="AD34" s="185" t="s">
        <v>163</v>
      </c>
      <c r="AE34" s="209"/>
      <c r="AF34" s="182"/>
      <c r="AG34" s="182"/>
      <c r="AH34" s="182"/>
      <c r="AI34" s="182"/>
      <c r="AJ34" s="182"/>
      <c r="AK34" s="182"/>
      <c r="AL34" s="182"/>
      <c r="AM34" s="182"/>
      <c r="AN34" s="182"/>
      <c r="AO34" s="182"/>
      <c r="AP34" s="182"/>
      <c r="AQ34" s="222"/>
      <c r="AR34" s="182"/>
      <c r="AS34" s="222"/>
    </row>
    <row r="35" spans="2:45" ht="191.25" x14ac:dyDescent="0.2">
      <c r="B35" s="185"/>
      <c r="C35" s="189" t="s">
        <v>80</v>
      </c>
      <c r="D35" s="186"/>
      <c r="E35" s="189" t="s">
        <v>157</v>
      </c>
      <c r="F35" s="189" t="s">
        <v>185</v>
      </c>
      <c r="G35" s="189" t="s">
        <v>194</v>
      </c>
      <c r="H35" s="187">
        <v>2020730010052</v>
      </c>
      <c r="I35" s="187">
        <v>211313501821</v>
      </c>
      <c r="J35" s="185" t="s">
        <v>195</v>
      </c>
      <c r="K35" s="185"/>
      <c r="L35" s="191" t="s">
        <v>200</v>
      </c>
      <c r="M35" s="192">
        <v>1</v>
      </c>
      <c r="N35" s="200">
        <v>40000000</v>
      </c>
      <c r="O35" s="188"/>
      <c r="P35" s="200">
        <v>40000000</v>
      </c>
      <c r="Q35" s="198"/>
      <c r="R35" s="198"/>
      <c r="S35" s="198"/>
      <c r="T35" s="198"/>
      <c r="U35" s="198"/>
      <c r="V35" s="198"/>
      <c r="W35" s="198"/>
      <c r="X35" s="198"/>
      <c r="Y35" s="198"/>
      <c r="Z35" s="198"/>
      <c r="AA35" s="185"/>
      <c r="AB35" s="185" t="s">
        <v>147</v>
      </c>
      <c r="AC35" s="185" t="s">
        <v>176</v>
      </c>
      <c r="AD35" s="185" t="s">
        <v>163</v>
      </c>
      <c r="AE35" s="209"/>
      <c r="AF35" s="182"/>
      <c r="AG35" s="182"/>
      <c r="AH35" s="182"/>
      <c r="AI35" s="182"/>
      <c r="AJ35" s="182"/>
      <c r="AK35" s="182"/>
      <c r="AL35" s="182"/>
      <c r="AM35" s="182"/>
      <c r="AN35" s="182"/>
      <c r="AO35" s="182"/>
      <c r="AP35" s="182"/>
      <c r="AQ35" s="222"/>
      <c r="AR35" s="182"/>
      <c r="AS35" s="222"/>
    </row>
    <row r="36" spans="2:45" ht="191.25" x14ac:dyDescent="0.2">
      <c r="B36" s="185"/>
      <c r="C36" s="189" t="s">
        <v>80</v>
      </c>
      <c r="D36" s="186"/>
      <c r="E36" s="189" t="s">
        <v>157</v>
      </c>
      <c r="F36" s="189" t="s">
        <v>185</v>
      </c>
      <c r="G36" s="189" t="s">
        <v>201</v>
      </c>
      <c r="H36" s="187">
        <v>2020730010039</v>
      </c>
      <c r="I36" s="187">
        <v>211313501822</v>
      </c>
      <c r="J36" s="185" t="s">
        <v>202</v>
      </c>
      <c r="K36" s="185"/>
      <c r="L36" s="191" t="s">
        <v>203</v>
      </c>
      <c r="M36" s="192">
        <v>1</v>
      </c>
      <c r="N36" s="200">
        <v>174900000</v>
      </c>
      <c r="O36" s="225"/>
      <c r="P36" s="200">
        <v>174900000</v>
      </c>
      <c r="Q36" s="198"/>
      <c r="R36" s="198"/>
      <c r="S36" s="198"/>
      <c r="T36" s="198"/>
      <c r="U36" s="198"/>
      <c r="V36" s="198"/>
      <c r="W36" s="198"/>
      <c r="X36" s="198"/>
      <c r="Y36" s="198"/>
      <c r="Z36" s="198"/>
      <c r="AA36" s="185"/>
      <c r="AB36" s="185" t="s">
        <v>147</v>
      </c>
      <c r="AC36" s="185" t="s">
        <v>176</v>
      </c>
      <c r="AD36" s="185" t="s">
        <v>163</v>
      </c>
      <c r="AE36" s="209"/>
      <c r="AF36" s="182"/>
      <c r="AG36" s="182"/>
      <c r="AH36" s="182"/>
      <c r="AI36" s="182"/>
      <c r="AJ36" s="182"/>
      <c r="AK36" s="182"/>
      <c r="AL36" s="182"/>
      <c r="AM36" s="182"/>
      <c r="AN36" s="182"/>
      <c r="AO36" s="182"/>
      <c r="AP36" s="182"/>
      <c r="AQ36" s="224">
        <v>73736299</v>
      </c>
      <c r="AR36" s="182"/>
      <c r="AS36" s="224">
        <v>73736299</v>
      </c>
    </row>
    <row r="37" spans="2:45" ht="191.25" x14ac:dyDescent="0.2">
      <c r="B37" s="185"/>
      <c r="C37" s="189" t="s">
        <v>80</v>
      </c>
      <c r="D37" s="186"/>
      <c r="E37" s="189" t="s">
        <v>157</v>
      </c>
      <c r="F37" s="189" t="s">
        <v>185</v>
      </c>
      <c r="G37" s="189" t="s">
        <v>201</v>
      </c>
      <c r="H37" s="187">
        <v>2020730010039</v>
      </c>
      <c r="I37" s="187">
        <v>211313501822</v>
      </c>
      <c r="J37" s="185" t="s">
        <v>202</v>
      </c>
      <c r="K37" s="185"/>
      <c r="L37" s="191" t="s">
        <v>204</v>
      </c>
      <c r="M37" s="192">
        <v>1</v>
      </c>
      <c r="N37" s="200">
        <v>106660000</v>
      </c>
      <c r="O37" s="225"/>
      <c r="P37" s="200">
        <v>106660000</v>
      </c>
      <c r="Q37" s="198"/>
      <c r="R37" s="198"/>
      <c r="S37" s="198"/>
      <c r="T37" s="198"/>
      <c r="U37" s="198"/>
      <c r="V37" s="198"/>
      <c r="W37" s="198"/>
      <c r="X37" s="198"/>
      <c r="Y37" s="198"/>
      <c r="Z37" s="198"/>
      <c r="AA37" s="185"/>
      <c r="AB37" s="185" t="s">
        <v>147</v>
      </c>
      <c r="AC37" s="185" t="s">
        <v>176</v>
      </c>
      <c r="AD37" s="185" t="s">
        <v>163</v>
      </c>
      <c r="AE37" s="209"/>
      <c r="AF37" s="182"/>
      <c r="AG37" s="182"/>
      <c r="AH37" s="182"/>
      <c r="AI37" s="182"/>
      <c r="AJ37" s="182"/>
      <c r="AK37" s="182"/>
      <c r="AL37" s="182"/>
      <c r="AM37" s="182"/>
      <c r="AN37" s="182"/>
      <c r="AO37" s="182"/>
      <c r="AP37" s="182"/>
      <c r="AQ37" s="222">
        <v>51300000</v>
      </c>
      <c r="AR37" s="182"/>
      <c r="AS37" s="222">
        <v>51300000</v>
      </c>
    </row>
    <row r="38" spans="2:45" ht="242.25" x14ac:dyDescent="0.2">
      <c r="B38" s="185"/>
      <c r="C38" s="189" t="s">
        <v>80</v>
      </c>
      <c r="D38" s="186"/>
      <c r="E38" s="189" t="s">
        <v>157</v>
      </c>
      <c r="F38" s="189" t="s">
        <v>185</v>
      </c>
      <c r="G38" s="189" t="s">
        <v>201</v>
      </c>
      <c r="H38" s="187">
        <v>2020730010039</v>
      </c>
      <c r="I38" s="187">
        <v>211313501822</v>
      </c>
      <c r="J38" s="185" t="s">
        <v>202</v>
      </c>
      <c r="K38" s="185"/>
      <c r="L38" s="191" t="s">
        <v>205</v>
      </c>
      <c r="M38" s="192">
        <v>1</v>
      </c>
      <c r="N38" s="200">
        <v>20000000</v>
      </c>
      <c r="O38" s="225"/>
      <c r="P38" s="200">
        <v>20000000</v>
      </c>
      <c r="Q38" s="198"/>
      <c r="R38" s="198"/>
      <c r="S38" s="198"/>
      <c r="T38" s="198"/>
      <c r="U38" s="198"/>
      <c r="V38" s="198"/>
      <c r="W38" s="198"/>
      <c r="X38" s="198"/>
      <c r="Y38" s="198"/>
      <c r="Z38" s="198"/>
      <c r="AA38" s="185"/>
      <c r="AB38" s="185" t="s">
        <v>147</v>
      </c>
      <c r="AC38" s="185" t="s">
        <v>176</v>
      </c>
      <c r="AD38" s="185" t="s">
        <v>163</v>
      </c>
      <c r="AE38" s="209"/>
      <c r="AF38" s="182"/>
      <c r="AG38" s="182"/>
      <c r="AH38" s="182"/>
      <c r="AI38" s="182"/>
      <c r="AJ38" s="182"/>
      <c r="AK38" s="182"/>
      <c r="AL38" s="182"/>
      <c r="AM38" s="182"/>
      <c r="AN38" s="182"/>
      <c r="AO38" s="182"/>
      <c r="AP38" s="182"/>
      <c r="AQ38" s="222"/>
      <c r="AR38" s="182"/>
      <c r="AS38" s="222"/>
    </row>
    <row r="39" spans="2:45" ht="153" x14ac:dyDescent="0.2">
      <c r="B39" s="185"/>
      <c r="C39" s="189" t="s">
        <v>80</v>
      </c>
      <c r="D39" s="186"/>
      <c r="E39" s="189" t="s">
        <v>157</v>
      </c>
      <c r="F39" s="189" t="s">
        <v>206</v>
      </c>
      <c r="G39" s="189" t="s">
        <v>207</v>
      </c>
      <c r="H39" s="187">
        <v>2020730010051</v>
      </c>
      <c r="I39" s="187">
        <v>211313501824</v>
      </c>
      <c r="J39" s="185" t="s">
        <v>208</v>
      </c>
      <c r="K39" s="185"/>
      <c r="L39" s="190" t="s">
        <v>209</v>
      </c>
      <c r="M39" s="195">
        <v>1</v>
      </c>
      <c r="N39" s="200">
        <v>1663916050</v>
      </c>
      <c r="O39" s="188"/>
      <c r="P39" s="200">
        <v>1663916050</v>
      </c>
      <c r="Q39" s="198"/>
      <c r="R39" s="198"/>
      <c r="S39" s="198"/>
      <c r="T39" s="198"/>
      <c r="U39" s="198"/>
      <c r="V39" s="198"/>
      <c r="W39" s="198"/>
      <c r="X39" s="198"/>
      <c r="Y39" s="198"/>
      <c r="Z39" s="198"/>
      <c r="AA39" s="185"/>
      <c r="AB39" s="185" t="s">
        <v>147</v>
      </c>
      <c r="AC39" s="185" t="s">
        <v>176</v>
      </c>
      <c r="AD39" s="185" t="s">
        <v>163</v>
      </c>
      <c r="AE39" s="209"/>
      <c r="AF39" s="182"/>
      <c r="AG39" s="182"/>
      <c r="AH39" s="182"/>
      <c r="AI39" s="182"/>
      <c r="AJ39" s="182"/>
      <c r="AK39" s="182"/>
      <c r="AL39" s="182"/>
      <c r="AM39" s="182"/>
      <c r="AN39" s="182"/>
      <c r="AO39" s="182"/>
      <c r="AP39" s="182"/>
      <c r="AQ39" s="221">
        <v>1444652505</v>
      </c>
      <c r="AR39" s="182"/>
      <c r="AS39" s="221">
        <v>1444652505</v>
      </c>
    </row>
    <row r="40" spans="2:45" ht="140.25" x14ac:dyDescent="0.2">
      <c r="B40" s="185"/>
      <c r="C40" s="189" t="s">
        <v>80</v>
      </c>
      <c r="D40" s="186"/>
      <c r="E40" s="189" t="s">
        <v>157</v>
      </c>
      <c r="F40" s="189" t="s">
        <v>206</v>
      </c>
      <c r="G40" s="189" t="s">
        <v>207</v>
      </c>
      <c r="H40" s="187">
        <v>2020730010051</v>
      </c>
      <c r="I40" s="187">
        <v>211313501824</v>
      </c>
      <c r="J40" s="185" t="s">
        <v>208</v>
      </c>
      <c r="K40" s="185"/>
      <c r="L40" s="191" t="s">
        <v>210</v>
      </c>
      <c r="M40" s="195">
        <v>1</v>
      </c>
      <c r="N40" s="200">
        <v>15000000</v>
      </c>
      <c r="O40" s="188"/>
      <c r="P40" s="200">
        <v>15000000</v>
      </c>
      <c r="Q40" s="198"/>
      <c r="R40" s="198"/>
      <c r="S40" s="198"/>
      <c r="T40" s="198"/>
      <c r="U40" s="198"/>
      <c r="V40" s="198"/>
      <c r="W40" s="198"/>
      <c r="X40" s="198"/>
      <c r="Y40" s="198"/>
      <c r="Z40" s="198"/>
      <c r="AA40" s="185"/>
      <c r="AB40" s="185" t="s">
        <v>147</v>
      </c>
      <c r="AC40" s="185" t="s">
        <v>176</v>
      </c>
      <c r="AD40" s="185" t="s">
        <v>163</v>
      </c>
      <c r="AE40" s="209"/>
      <c r="AF40" s="182"/>
      <c r="AG40" s="182"/>
      <c r="AH40" s="182"/>
      <c r="AI40" s="182"/>
      <c r="AJ40" s="182"/>
      <c r="AK40" s="182"/>
      <c r="AL40" s="182"/>
      <c r="AM40" s="182"/>
      <c r="AN40" s="182"/>
      <c r="AO40" s="182"/>
      <c r="AP40" s="182"/>
      <c r="AQ40" s="221"/>
      <c r="AR40" s="182"/>
      <c r="AS40" s="221"/>
    </row>
    <row r="41" spans="2:45" ht="178.5" x14ac:dyDescent="0.2">
      <c r="B41" s="185"/>
      <c r="C41" s="189" t="s">
        <v>80</v>
      </c>
      <c r="D41" s="186"/>
      <c r="E41" s="189" t="s">
        <v>157</v>
      </c>
      <c r="F41" s="189" t="s">
        <v>206</v>
      </c>
      <c r="G41" s="189" t="s">
        <v>207</v>
      </c>
      <c r="H41" s="187">
        <v>2020730010051</v>
      </c>
      <c r="I41" s="187">
        <v>211313501824</v>
      </c>
      <c r="J41" s="185" t="s">
        <v>208</v>
      </c>
      <c r="K41" s="185"/>
      <c r="L41" s="191" t="s">
        <v>211</v>
      </c>
      <c r="M41" s="192">
        <v>1</v>
      </c>
      <c r="N41" s="200">
        <v>30000000</v>
      </c>
      <c r="O41" s="188"/>
      <c r="P41" s="200">
        <v>30000000</v>
      </c>
      <c r="Q41" s="198"/>
      <c r="R41" s="198"/>
      <c r="S41" s="198"/>
      <c r="T41" s="198"/>
      <c r="U41" s="198"/>
      <c r="V41" s="198"/>
      <c r="W41" s="198"/>
      <c r="X41" s="198"/>
      <c r="Y41" s="198"/>
      <c r="Z41" s="198"/>
      <c r="AA41" s="185"/>
      <c r="AB41" s="185" t="s">
        <v>147</v>
      </c>
      <c r="AC41" s="185" t="s">
        <v>176</v>
      </c>
      <c r="AD41" s="185" t="s">
        <v>163</v>
      </c>
      <c r="AE41" s="209"/>
      <c r="AF41" s="182"/>
      <c r="AG41" s="182"/>
      <c r="AH41" s="182"/>
      <c r="AI41" s="182"/>
      <c r="AJ41" s="182"/>
      <c r="AK41" s="182"/>
      <c r="AL41" s="182"/>
      <c r="AM41" s="182"/>
      <c r="AN41" s="182"/>
      <c r="AO41" s="182"/>
      <c r="AP41" s="182"/>
      <c r="AQ41" s="221"/>
      <c r="AR41" s="182"/>
      <c r="AS41" s="221"/>
    </row>
    <row r="42" spans="2:45" ht="153" x14ac:dyDescent="0.2">
      <c r="B42" s="185"/>
      <c r="C42" s="189" t="s">
        <v>80</v>
      </c>
      <c r="D42" s="186"/>
      <c r="E42" s="189" t="s">
        <v>157</v>
      </c>
      <c r="F42" s="189" t="s">
        <v>206</v>
      </c>
      <c r="G42" s="189" t="s">
        <v>207</v>
      </c>
      <c r="H42" s="187">
        <v>2020730010051</v>
      </c>
      <c r="I42" s="187">
        <v>211313501824</v>
      </c>
      <c r="J42" s="185" t="s">
        <v>208</v>
      </c>
      <c r="K42" s="185"/>
      <c r="L42" s="191" t="s">
        <v>212</v>
      </c>
      <c r="M42" s="192">
        <v>0</v>
      </c>
      <c r="N42" s="200">
        <v>70000000</v>
      </c>
      <c r="O42" s="188"/>
      <c r="P42" s="200">
        <v>70000000</v>
      </c>
      <c r="Q42" s="198"/>
      <c r="R42" s="198"/>
      <c r="S42" s="198"/>
      <c r="T42" s="198"/>
      <c r="U42" s="198"/>
      <c r="V42" s="198"/>
      <c r="W42" s="198"/>
      <c r="X42" s="198"/>
      <c r="Y42" s="198"/>
      <c r="Z42" s="198"/>
      <c r="AA42" s="185"/>
      <c r="AB42" s="185"/>
      <c r="AC42" s="185"/>
      <c r="AD42" s="185"/>
      <c r="AE42" s="209"/>
      <c r="AF42" s="182"/>
      <c r="AG42" s="182"/>
      <c r="AH42" s="182"/>
      <c r="AI42" s="182"/>
      <c r="AJ42" s="182"/>
      <c r="AK42" s="182"/>
      <c r="AL42" s="182"/>
      <c r="AM42" s="182"/>
      <c r="AN42" s="182"/>
      <c r="AO42" s="182"/>
      <c r="AP42" s="182"/>
      <c r="AQ42" s="221">
        <v>49185532</v>
      </c>
      <c r="AR42" s="182"/>
      <c r="AS42" s="221">
        <v>49185532</v>
      </c>
    </row>
    <row r="43" spans="2:45" ht="165.75" x14ac:dyDescent="0.2">
      <c r="B43" s="185"/>
      <c r="C43" s="189" t="s">
        <v>80</v>
      </c>
      <c r="D43" s="186"/>
      <c r="E43" s="189" t="s">
        <v>157</v>
      </c>
      <c r="F43" s="189" t="s">
        <v>206</v>
      </c>
      <c r="G43" s="189" t="s">
        <v>207</v>
      </c>
      <c r="H43" s="187">
        <v>2020730010051</v>
      </c>
      <c r="I43" s="187">
        <v>211313501824</v>
      </c>
      <c r="J43" s="185" t="s">
        <v>208</v>
      </c>
      <c r="K43" s="185"/>
      <c r="L43" s="191" t="s">
        <v>213</v>
      </c>
      <c r="M43" s="192">
        <v>10</v>
      </c>
      <c r="N43" s="200">
        <v>25000000</v>
      </c>
      <c r="O43" s="188"/>
      <c r="P43" s="200">
        <v>25000000</v>
      </c>
      <c r="Q43" s="198"/>
      <c r="R43" s="198"/>
      <c r="S43" s="198"/>
      <c r="T43" s="198"/>
      <c r="U43" s="198"/>
      <c r="V43" s="198"/>
      <c r="W43" s="198"/>
      <c r="X43" s="198"/>
      <c r="Y43" s="198"/>
      <c r="Z43" s="198"/>
      <c r="AA43" s="185"/>
      <c r="AB43" s="185" t="s">
        <v>147</v>
      </c>
      <c r="AC43" s="185" t="s">
        <v>176</v>
      </c>
      <c r="AD43" s="185" t="s">
        <v>163</v>
      </c>
      <c r="AE43" s="209"/>
      <c r="AF43" s="182"/>
      <c r="AG43" s="182"/>
      <c r="AH43" s="182"/>
      <c r="AI43" s="182"/>
      <c r="AJ43" s="182"/>
      <c r="AK43" s="182"/>
      <c r="AL43" s="182"/>
      <c r="AM43" s="182"/>
      <c r="AN43" s="182"/>
      <c r="AO43" s="182"/>
      <c r="AP43" s="182"/>
      <c r="AQ43" s="221"/>
      <c r="AR43" s="182"/>
      <c r="AS43" s="221"/>
    </row>
    <row r="44" spans="2:45" ht="204" x14ac:dyDescent="0.2">
      <c r="B44" s="185"/>
      <c r="C44" s="189" t="s">
        <v>80</v>
      </c>
      <c r="D44" s="186"/>
      <c r="E44" s="189" t="s">
        <v>157</v>
      </c>
      <c r="F44" s="189" t="s">
        <v>206</v>
      </c>
      <c r="G44" s="189" t="s">
        <v>207</v>
      </c>
      <c r="H44" s="187">
        <v>2020730010051</v>
      </c>
      <c r="I44" s="187">
        <v>211313501824</v>
      </c>
      <c r="J44" s="185" t="s">
        <v>208</v>
      </c>
      <c r="K44" s="185"/>
      <c r="L44" s="191" t="s">
        <v>214</v>
      </c>
      <c r="M44" s="192">
        <v>1</v>
      </c>
      <c r="N44" s="200">
        <v>100000000</v>
      </c>
      <c r="O44" s="188"/>
      <c r="P44" s="200">
        <v>100000000</v>
      </c>
      <c r="Q44" s="198"/>
      <c r="R44" s="198"/>
      <c r="S44" s="198"/>
      <c r="T44" s="198"/>
      <c r="U44" s="198"/>
      <c r="V44" s="198"/>
      <c r="W44" s="198"/>
      <c r="X44" s="198"/>
      <c r="Y44" s="198"/>
      <c r="Z44" s="198"/>
      <c r="AA44" s="185"/>
      <c r="AB44" s="185" t="s">
        <v>147</v>
      </c>
      <c r="AC44" s="185" t="s">
        <v>176</v>
      </c>
      <c r="AD44" s="185" t="s">
        <v>163</v>
      </c>
      <c r="AE44" s="209"/>
      <c r="AF44" s="182"/>
      <c r="AG44" s="182"/>
      <c r="AH44" s="182"/>
      <c r="AI44" s="182"/>
      <c r="AJ44" s="182"/>
      <c r="AK44" s="182"/>
      <c r="AL44" s="182"/>
      <c r="AM44" s="182"/>
      <c r="AN44" s="182"/>
      <c r="AO44" s="182"/>
      <c r="AP44" s="182"/>
      <c r="AQ44" s="221">
        <v>96564045</v>
      </c>
      <c r="AR44" s="182"/>
      <c r="AS44" s="221">
        <v>96564045</v>
      </c>
    </row>
    <row r="45" spans="2:45" ht="178.5" x14ac:dyDescent="0.2">
      <c r="B45" s="185"/>
      <c r="C45" s="189" t="s">
        <v>80</v>
      </c>
      <c r="D45" s="186"/>
      <c r="E45" s="189" t="s">
        <v>157</v>
      </c>
      <c r="F45" s="189" t="s">
        <v>206</v>
      </c>
      <c r="G45" s="189" t="s">
        <v>207</v>
      </c>
      <c r="H45" s="187">
        <v>2020730010051</v>
      </c>
      <c r="I45" s="187">
        <v>211313501824</v>
      </c>
      <c r="J45" s="185" t="s">
        <v>208</v>
      </c>
      <c r="K45" s="185"/>
      <c r="L45" s="191" t="s">
        <v>215</v>
      </c>
      <c r="M45" s="192">
        <v>1</v>
      </c>
      <c r="N45" s="200">
        <v>20000000</v>
      </c>
      <c r="O45" s="188"/>
      <c r="P45" s="200">
        <v>20000000</v>
      </c>
      <c r="Q45" s="198"/>
      <c r="R45" s="198"/>
      <c r="S45" s="198"/>
      <c r="T45" s="198"/>
      <c r="U45" s="198"/>
      <c r="V45" s="198"/>
      <c r="W45" s="198"/>
      <c r="X45" s="198"/>
      <c r="Y45" s="198"/>
      <c r="Z45" s="198"/>
      <c r="AA45" s="185"/>
      <c r="AB45" s="185" t="s">
        <v>147</v>
      </c>
      <c r="AC45" s="185" t="s">
        <v>176</v>
      </c>
      <c r="AD45" s="185" t="s">
        <v>163</v>
      </c>
      <c r="AE45" s="209"/>
      <c r="AF45" s="182"/>
      <c r="AG45" s="182"/>
      <c r="AH45" s="182"/>
      <c r="AI45" s="182"/>
      <c r="AJ45" s="182"/>
      <c r="AK45" s="182"/>
      <c r="AL45" s="182"/>
      <c r="AM45" s="182"/>
      <c r="AN45" s="182"/>
      <c r="AO45" s="182"/>
      <c r="AP45" s="182"/>
      <c r="AQ45" s="221"/>
      <c r="AR45" s="182"/>
      <c r="AS45" s="221"/>
    </row>
    <row r="46" spans="2:45" ht="127.5" x14ac:dyDescent="0.2">
      <c r="B46" s="185"/>
      <c r="C46" s="189" t="s">
        <v>80</v>
      </c>
      <c r="D46" s="186"/>
      <c r="E46" s="189" t="s">
        <v>157</v>
      </c>
      <c r="F46" s="189" t="s">
        <v>206</v>
      </c>
      <c r="G46" s="189" t="s">
        <v>207</v>
      </c>
      <c r="H46" s="187">
        <v>2020730010051</v>
      </c>
      <c r="I46" s="187">
        <v>211313501824</v>
      </c>
      <c r="J46" s="185" t="s">
        <v>208</v>
      </c>
      <c r="K46" s="185"/>
      <c r="L46" s="191" t="s">
        <v>216</v>
      </c>
      <c r="M46" s="192">
        <v>2</v>
      </c>
      <c r="N46" s="200">
        <v>15000000</v>
      </c>
      <c r="O46" s="188"/>
      <c r="P46" s="200">
        <v>15000000</v>
      </c>
      <c r="Q46" s="198"/>
      <c r="R46" s="198"/>
      <c r="S46" s="198"/>
      <c r="T46" s="198"/>
      <c r="U46" s="198"/>
      <c r="V46" s="198"/>
      <c r="W46" s="198"/>
      <c r="X46" s="198"/>
      <c r="Y46" s="198"/>
      <c r="Z46" s="198"/>
      <c r="AA46" s="185"/>
      <c r="AB46" s="185" t="s">
        <v>147</v>
      </c>
      <c r="AC46" s="185" t="s">
        <v>176</v>
      </c>
      <c r="AD46" s="185" t="s">
        <v>163</v>
      </c>
      <c r="AE46" s="209"/>
      <c r="AF46" s="182"/>
      <c r="AG46" s="182"/>
      <c r="AH46" s="182"/>
      <c r="AI46" s="182"/>
      <c r="AJ46" s="182"/>
      <c r="AK46" s="182"/>
      <c r="AL46" s="182"/>
      <c r="AM46" s="182"/>
      <c r="AN46" s="182"/>
      <c r="AO46" s="182"/>
      <c r="AP46" s="182"/>
      <c r="AQ46" s="221"/>
      <c r="AR46" s="182"/>
      <c r="AS46" s="221"/>
    </row>
    <row r="47" spans="2:45" ht="165.75" x14ac:dyDescent="0.2">
      <c r="B47" s="185"/>
      <c r="C47" s="189" t="s">
        <v>80</v>
      </c>
      <c r="D47" s="186"/>
      <c r="E47" s="189" t="s">
        <v>157</v>
      </c>
      <c r="F47" s="189" t="s">
        <v>206</v>
      </c>
      <c r="G47" s="189" t="s">
        <v>207</v>
      </c>
      <c r="H47" s="187">
        <v>2020730010051</v>
      </c>
      <c r="I47" s="187">
        <v>211313501824</v>
      </c>
      <c r="J47" s="185" t="s">
        <v>208</v>
      </c>
      <c r="K47" s="185"/>
      <c r="L47" s="191" t="s">
        <v>217</v>
      </c>
      <c r="M47" s="195">
        <v>1</v>
      </c>
      <c r="N47" s="188">
        <v>10000000</v>
      </c>
      <c r="O47" s="188"/>
      <c r="P47" s="188">
        <v>10000000</v>
      </c>
      <c r="Q47" s="198"/>
      <c r="R47" s="198"/>
      <c r="S47" s="198"/>
      <c r="T47" s="198"/>
      <c r="U47" s="198"/>
      <c r="V47" s="198"/>
      <c r="W47" s="198"/>
      <c r="X47" s="198"/>
      <c r="Y47" s="198"/>
      <c r="Z47" s="198"/>
      <c r="AA47" s="185"/>
      <c r="AB47" s="185" t="s">
        <v>147</v>
      </c>
      <c r="AC47" s="185" t="s">
        <v>176</v>
      </c>
      <c r="AD47" s="185" t="s">
        <v>163</v>
      </c>
      <c r="AE47" s="209"/>
      <c r="AF47" s="182"/>
      <c r="AG47" s="182"/>
      <c r="AH47" s="182"/>
      <c r="AI47" s="182"/>
      <c r="AJ47" s="182"/>
      <c r="AK47" s="182"/>
      <c r="AL47" s="182"/>
      <c r="AM47" s="182"/>
      <c r="AN47" s="182"/>
      <c r="AO47" s="182"/>
      <c r="AP47" s="182"/>
      <c r="AQ47" s="225">
        <v>10000000</v>
      </c>
      <c r="AR47" s="182"/>
      <c r="AS47" s="225">
        <v>10000000</v>
      </c>
    </row>
    <row r="48" spans="2:45" ht="178.5" x14ac:dyDescent="0.2">
      <c r="B48" s="185"/>
      <c r="C48" s="189" t="s">
        <v>80</v>
      </c>
      <c r="D48" s="186"/>
      <c r="E48" s="189" t="s">
        <v>218</v>
      </c>
      <c r="F48" s="189" t="s">
        <v>219</v>
      </c>
      <c r="G48" s="189" t="s">
        <v>220</v>
      </c>
      <c r="H48" s="187">
        <v>2020730010055</v>
      </c>
      <c r="I48" s="187">
        <v>211313701825</v>
      </c>
      <c r="J48" s="185" t="s">
        <v>221</v>
      </c>
      <c r="K48" s="185"/>
      <c r="L48" s="191" t="s">
        <v>222</v>
      </c>
      <c r="M48" s="192">
        <v>1</v>
      </c>
      <c r="N48" s="202">
        <v>235673829</v>
      </c>
      <c r="O48" s="222"/>
      <c r="P48" s="202">
        <v>235673829</v>
      </c>
      <c r="Q48" s="196"/>
      <c r="R48" s="196"/>
      <c r="S48" s="196"/>
      <c r="T48" s="196"/>
      <c r="U48" s="196"/>
      <c r="V48" s="196"/>
      <c r="W48" s="196"/>
      <c r="X48" s="196"/>
      <c r="Y48" s="196"/>
      <c r="Z48" s="196"/>
      <c r="AA48" s="185"/>
      <c r="AB48" s="185" t="s">
        <v>147</v>
      </c>
      <c r="AC48" s="185" t="s">
        <v>223</v>
      </c>
      <c r="AD48" s="185" t="s">
        <v>163</v>
      </c>
      <c r="AE48" s="209"/>
      <c r="AF48" s="182"/>
      <c r="AG48" s="182"/>
      <c r="AH48" s="182"/>
      <c r="AI48" s="182"/>
      <c r="AJ48" s="182"/>
      <c r="AK48" s="182"/>
      <c r="AL48" s="182"/>
      <c r="AM48" s="182"/>
      <c r="AN48" s="182"/>
      <c r="AO48" s="182"/>
      <c r="AP48" s="182"/>
      <c r="AQ48" s="224">
        <v>98924657</v>
      </c>
      <c r="AR48" s="182"/>
      <c r="AS48" s="224">
        <v>98924657</v>
      </c>
    </row>
    <row r="49" spans="2:45" ht="165.75" x14ac:dyDescent="0.2">
      <c r="B49" s="185"/>
      <c r="C49" s="189" t="s">
        <v>80</v>
      </c>
      <c r="D49" s="186"/>
      <c r="E49" s="189" t="s">
        <v>218</v>
      </c>
      <c r="F49" s="189" t="s">
        <v>219</v>
      </c>
      <c r="G49" s="189" t="s">
        <v>220</v>
      </c>
      <c r="H49" s="187">
        <v>2020730010055</v>
      </c>
      <c r="I49" s="187">
        <v>211313701825</v>
      </c>
      <c r="J49" s="185" t="s">
        <v>221</v>
      </c>
      <c r="K49" s="185"/>
      <c r="L49" s="191" t="s">
        <v>224</v>
      </c>
      <c r="M49" s="192">
        <v>1</v>
      </c>
      <c r="N49" s="202">
        <v>190000000</v>
      </c>
      <c r="O49" s="222"/>
      <c r="P49" s="202">
        <v>190000000</v>
      </c>
      <c r="Q49" s="196"/>
      <c r="R49" s="196"/>
      <c r="S49" s="196"/>
      <c r="T49" s="196"/>
      <c r="U49" s="196"/>
      <c r="V49" s="196"/>
      <c r="W49" s="196"/>
      <c r="X49" s="196"/>
      <c r="Y49" s="196"/>
      <c r="Z49" s="196"/>
      <c r="AA49" s="185"/>
      <c r="AB49" s="185" t="s">
        <v>147</v>
      </c>
      <c r="AC49" s="185" t="s">
        <v>223</v>
      </c>
      <c r="AD49" s="185" t="s">
        <v>163</v>
      </c>
      <c r="AE49" s="209"/>
      <c r="AF49" s="182"/>
      <c r="AG49" s="182"/>
      <c r="AH49" s="182"/>
      <c r="AI49" s="182"/>
      <c r="AJ49" s="182"/>
      <c r="AK49" s="182"/>
      <c r="AL49" s="182"/>
      <c r="AM49" s="182"/>
      <c r="AN49" s="182"/>
      <c r="AO49" s="182"/>
      <c r="AP49" s="182"/>
      <c r="AQ49" s="226">
        <v>189600000</v>
      </c>
      <c r="AR49" s="182"/>
      <c r="AS49" s="226">
        <v>189600000</v>
      </c>
    </row>
    <row r="50" spans="2:45" ht="178.5" x14ac:dyDescent="0.2">
      <c r="B50" s="185"/>
      <c r="C50" s="189" t="s">
        <v>80</v>
      </c>
      <c r="D50" s="186"/>
      <c r="E50" s="189" t="s">
        <v>218</v>
      </c>
      <c r="F50" s="189" t="s">
        <v>219</v>
      </c>
      <c r="G50" s="189" t="s">
        <v>220</v>
      </c>
      <c r="H50" s="187">
        <v>2020730010055</v>
      </c>
      <c r="I50" s="187">
        <v>211313701825</v>
      </c>
      <c r="J50" s="185" t="s">
        <v>221</v>
      </c>
      <c r="K50" s="185"/>
      <c r="L50" s="191" t="s">
        <v>225</v>
      </c>
      <c r="M50" s="192">
        <v>1</v>
      </c>
      <c r="N50" s="202">
        <v>56600000</v>
      </c>
      <c r="O50" s="222"/>
      <c r="P50" s="202">
        <v>56600000</v>
      </c>
      <c r="Q50" s="196"/>
      <c r="R50" s="196"/>
      <c r="S50" s="196"/>
      <c r="T50" s="196"/>
      <c r="U50" s="196"/>
      <c r="V50" s="196"/>
      <c r="W50" s="196"/>
      <c r="X50" s="196"/>
      <c r="Y50" s="196"/>
      <c r="Z50" s="196"/>
      <c r="AA50" s="185"/>
      <c r="AB50" s="185" t="s">
        <v>147</v>
      </c>
      <c r="AC50" s="185" t="s">
        <v>223</v>
      </c>
      <c r="AD50" s="185" t="s">
        <v>163</v>
      </c>
      <c r="AE50" s="209"/>
      <c r="AF50" s="182"/>
      <c r="AG50" s="182"/>
      <c r="AH50" s="182"/>
      <c r="AI50" s="182"/>
      <c r="AJ50" s="182"/>
      <c r="AK50" s="182"/>
      <c r="AL50" s="182"/>
      <c r="AM50" s="182"/>
      <c r="AN50" s="182"/>
      <c r="AO50" s="182"/>
      <c r="AP50" s="182"/>
      <c r="AQ50" s="224">
        <v>23000000</v>
      </c>
      <c r="AR50" s="182"/>
      <c r="AS50" s="224">
        <v>23000000</v>
      </c>
    </row>
    <row r="51" spans="2:45" ht="191.25" x14ac:dyDescent="0.2">
      <c r="B51" s="185"/>
      <c r="C51" s="189" t="s">
        <v>80</v>
      </c>
      <c r="D51" s="186"/>
      <c r="E51" s="189" t="s">
        <v>218</v>
      </c>
      <c r="F51" s="189" t="s">
        <v>219</v>
      </c>
      <c r="G51" s="189" t="s">
        <v>220</v>
      </c>
      <c r="H51" s="187">
        <v>2020730010055</v>
      </c>
      <c r="I51" s="187">
        <v>211313701825</v>
      </c>
      <c r="J51" s="185" t="s">
        <v>221</v>
      </c>
      <c r="K51" s="185"/>
      <c r="L51" s="191" t="s">
        <v>226</v>
      </c>
      <c r="M51" s="192">
        <v>1</v>
      </c>
      <c r="N51" s="202">
        <v>35300000</v>
      </c>
      <c r="O51" s="222"/>
      <c r="P51" s="202">
        <v>35300000</v>
      </c>
      <c r="Q51" s="196"/>
      <c r="R51" s="196"/>
      <c r="S51" s="196"/>
      <c r="T51" s="196"/>
      <c r="U51" s="196"/>
      <c r="V51" s="196"/>
      <c r="W51" s="196"/>
      <c r="X51" s="196"/>
      <c r="Y51" s="196"/>
      <c r="Z51" s="196"/>
      <c r="AA51" s="185"/>
      <c r="AB51" s="185" t="s">
        <v>147</v>
      </c>
      <c r="AC51" s="185" t="s">
        <v>223</v>
      </c>
      <c r="AD51" s="185" t="s">
        <v>163</v>
      </c>
      <c r="AE51" s="209"/>
      <c r="AF51" s="182"/>
      <c r="AG51" s="182"/>
      <c r="AH51" s="182"/>
      <c r="AI51" s="182"/>
      <c r="AJ51" s="182"/>
      <c r="AK51" s="182"/>
      <c r="AL51" s="182"/>
      <c r="AM51" s="182"/>
      <c r="AN51" s="182"/>
      <c r="AO51" s="182"/>
      <c r="AP51" s="182"/>
      <c r="AQ51" s="224">
        <v>15300000</v>
      </c>
      <c r="AR51" s="182"/>
      <c r="AS51" s="224">
        <v>15300000</v>
      </c>
    </row>
    <row r="52" spans="2:45" ht="140.25" x14ac:dyDescent="0.2">
      <c r="B52" s="185"/>
      <c r="C52" s="189" t="s">
        <v>80</v>
      </c>
      <c r="D52" s="186"/>
      <c r="E52" s="189" t="s">
        <v>218</v>
      </c>
      <c r="F52" s="189" t="s">
        <v>219</v>
      </c>
      <c r="G52" s="189" t="s">
        <v>220</v>
      </c>
      <c r="H52" s="187">
        <v>2020730010055</v>
      </c>
      <c r="I52" s="187">
        <v>211313701825</v>
      </c>
      <c r="J52" s="185" t="s">
        <v>221</v>
      </c>
      <c r="K52" s="185"/>
      <c r="L52" s="191" t="s">
        <v>227</v>
      </c>
      <c r="M52" s="192">
        <v>0</v>
      </c>
      <c r="N52" s="202">
        <v>110000000</v>
      </c>
      <c r="O52" s="222"/>
      <c r="P52" s="202">
        <v>110000000</v>
      </c>
      <c r="Q52" s="196"/>
      <c r="R52" s="196"/>
      <c r="S52" s="196"/>
      <c r="T52" s="196"/>
      <c r="U52" s="196"/>
      <c r="V52" s="196"/>
      <c r="W52" s="196"/>
      <c r="X52" s="196"/>
      <c r="Y52" s="196"/>
      <c r="Z52" s="196"/>
      <c r="AA52" s="185"/>
      <c r="AB52" s="185"/>
      <c r="AC52" s="185"/>
      <c r="AD52" s="185"/>
      <c r="AE52" s="209"/>
      <c r="AF52" s="182"/>
      <c r="AG52" s="182"/>
      <c r="AH52" s="182"/>
      <c r="AI52" s="182"/>
      <c r="AJ52" s="182"/>
      <c r="AK52" s="182"/>
      <c r="AL52" s="182"/>
      <c r="AM52" s="182"/>
      <c r="AN52" s="182"/>
      <c r="AO52" s="182"/>
      <c r="AP52" s="182"/>
      <c r="AQ52" s="202">
        <v>107308333</v>
      </c>
      <c r="AR52" s="182"/>
      <c r="AS52" s="202">
        <v>107308333</v>
      </c>
    </row>
    <row r="53" spans="2:45" ht="204" x14ac:dyDescent="0.2">
      <c r="B53" s="185"/>
      <c r="C53" s="189" t="s">
        <v>80</v>
      </c>
      <c r="D53" s="186"/>
      <c r="E53" s="189" t="s">
        <v>218</v>
      </c>
      <c r="F53" s="189" t="s">
        <v>219</v>
      </c>
      <c r="G53" s="189" t="s">
        <v>220</v>
      </c>
      <c r="H53" s="187">
        <v>2020730010055</v>
      </c>
      <c r="I53" s="187">
        <v>211313701825</v>
      </c>
      <c r="J53" s="185" t="s">
        <v>221</v>
      </c>
      <c r="K53" s="185"/>
      <c r="L53" s="191" t="s">
        <v>228</v>
      </c>
      <c r="M53" s="192">
        <v>1</v>
      </c>
      <c r="N53" s="202">
        <v>15000000</v>
      </c>
      <c r="O53" s="222"/>
      <c r="P53" s="202">
        <v>15000000</v>
      </c>
      <c r="Q53" s="196"/>
      <c r="R53" s="196"/>
      <c r="S53" s="196"/>
      <c r="T53" s="196"/>
      <c r="U53" s="196"/>
      <c r="V53" s="196"/>
      <c r="W53" s="196"/>
      <c r="X53" s="196"/>
      <c r="Y53" s="196"/>
      <c r="Z53" s="196"/>
      <c r="AA53" s="185"/>
      <c r="AB53" s="185" t="s">
        <v>147</v>
      </c>
      <c r="AC53" s="185" t="s">
        <v>223</v>
      </c>
      <c r="AD53" s="185" t="s">
        <v>163</v>
      </c>
      <c r="AE53" s="209"/>
      <c r="AF53" s="182"/>
      <c r="AG53" s="182"/>
      <c r="AH53" s="182"/>
      <c r="AI53" s="182"/>
      <c r="AJ53" s="182"/>
      <c r="AK53" s="182"/>
      <c r="AL53" s="182"/>
      <c r="AM53" s="182"/>
      <c r="AN53" s="182"/>
      <c r="AO53" s="182"/>
      <c r="AP53" s="182"/>
      <c r="AQ53" s="222">
        <v>11375000</v>
      </c>
      <c r="AR53" s="182"/>
      <c r="AS53" s="222">
        <v>11375000</v>
      </c>
    </row>
    <row r="54" spans="2:45" ht="318.75" x14ac:dyDescent="0.2">
      <c r="B54" s="185"/>
      <c r="C54" s="189" t="s">
        <v>80</v>
      </c>
      <c r="D54" s="186"/>
      <c r="E54" s="189" t="s">
        <v>218</v>
      </c>
      <c r="F54" s="189" t="s">
        <v>219</v>
      </c>
      <c r="G54" s="189" t="s">
        <v>220</v>
      </c>
      <c r="H54" s="187">
        <v>2020730010055</v>
      </c>
      <c r="I54" s="187">
        <v>211313701825</v>
      </c>
      <c r="J54" s="185" t="s">
        <v>221</v>
      </c>
      <c r="K54" s="185"/>
      <c r="L54" s="191" t="s">
        <v>229</v>
      </c>
      <c r="M54" s="192" t="s">
        <v>230</v>
      </c>
      <c r="N54" s="202">
        <v>78000000</v>
      </c>
      <c r="O54" s="222"/>
      <c r="P54" s="202">
        <v>78000000</v>
      </c>
      <c r="Q54" s="196"/>
      <c r="R54" s="196"/>
      <c r="S54" s="196"/>
      <c r="T54" s="196"/>
      <c r="U54" s="196"/>
      <c r="V54" s="196"/>
      <c r="W54" s="196"/>
      <c r="X54" s="196"/>
      <c r="Y54" s="196"/>
      <c r="Z54" s="196"/>
      <c r="AA54" s="185"/>
      <c r="AB54" s="185" t="s">
        <v>147</v>
      </c>
      <c r="AC54" s="185" t="s">
        <v>223</v>
      </c>
      <c r="AD54" s="185" t="s">
        <v>163</v>
      </c>
      <c r="AE54" s="209"/>
      <c r="AF54" s="182"/>
      <c r="AG54" s="182"/>
      <c r="AH54" s="182"/>
      <c r="AI54" s="182"/>
      <c r="AJ54" s="182"/>
      <c r="AK54" s="182"/>
      <c r="AL54" s="182"/>
      <c r="AM54" s="182"/>
      <c r="AN54" s="182"/>
      <c r="AO54" s="182"/>
      <c r="AP54" s="182"/>
      <c r="AQ54" s="224">
        <v>71750000</v>
      </c>
      <c r="AR54" s="182"/>
      <c r="AS54" s="224">
        <v>71750000</v>
      </c>
    </row>
    <row r="55" spans="2:45" ht="395.25" x14ac:dyDescent="0.2">
      <c r="B55" s="185"/>
      <c r="C55" s="189" t="s">
        <v>80</v>
      </c>
      <c r="D55" s="186"/>
      <c r="E55" s="189" t="s">
        <v>218</v>
      </c>
      <c r="F55" s="189" t="s">
        <v>219</v>
      </c>
      <c r="G55" s="189" t="s">
        <v>220</v>
      </c>
      <c r="H55" s="187">
        <v>2020730010055</v>
      </c>
      <c r="I55" s="187">
        <v>211313701825</v>
      </c>
      <c r="J55" s="185" t="s">
        <v>221</v>
      </c>
      <c r="K55" s="185"/>
      <c r="L55" s="190" t="s">
        <v>231</v>
      </c>
      <c r="M55" s="192">
        <v>1</v>
      </c>
      <c r="N55" s="202">
        <v>17700000</v>
      </c>
      <c r="O55" s="222"/>
      <c r="P55" s="202">
        <v>17700000</v>
      </c>
      <c r="Q55" s="196"/>
      <c r="R55" s="196"/>
      <c r="S55" s="196"/>
      <c r="T55" s="196"/>
      <c r="U55" s="196"/>
      <c r="V55" s="196"/>
      <c r="W55" s="196"/>
      <c r="X55" s="196"/>
      <c r="Y55" s="196"/>
      <c r="Z55" s="196"/>
      <c r="AA55" s="185"/>
      <c r="AB55" s="185" t="s">
        <v>147</v>
      </c>
      <c r="AC55" s="185" t="s">
        <v>223</v>
      </c>
      <c r="AD55" s="185" t="s">
        <v>163</v>
      </c>
      <c r="AE55" s="209"/>
      <c r="AF55" s="182"/>
      <c r="AG55" s="182"/>
      <c r="AH55" s="182"/>
      <c r="AI55" s="182"/>
      <c r="AJ55" s="182"/>
      <c r="AK55" s="182"/>
      <c r="AL55" s="182"/>
      <c r="AM55" s="182"/>
      <c r="AN55" s="182"/>
      <c r="AO55" s="182"/>
      <c r="AP55" s="182"/>
      <c r="AQ55" s="224">
        <v>12700000</v>
      </c>
      <c r="AR55" s="182"/>
      <c r="AS55" s="224">
        <v>12700000</v>
      </c>
    </row>
    <row r="56" spans="2:45" ht="178.5" x14ac:dyDescent="0.2">
      <c r="B56" s="185"/>
      <c r="C56" s="189" t="s">
        <v>80</v>
      </c>
      <c r="D56" s="186"/>
      <c r="E56" s="189" t="s">
        <v>218</v>
      </c>
      <c r="F56" s="189" t="s">
        <v>219</v>
      </c>
      <c r="G56" s="189" t="s">
        <v>220</v>
      </c>
      <c r="H56" s="187">
        <v>2020730010055</v>
      </c>
      <c r="I56" s="187">
        <v>211313701825</v>
      </c>
      <c r="J56" s="185" t="s">
        <v>221</v>
      </c>
      <c r="K56" s="185"/>
      <c r="L56" s="191" t="s">
        <v>232</v>
      </c>
      <c r="M56" s="192">
        <v>1</v>
      </c>
      <c r="N56" s="202">
        <v>10000000</v>
      </c>
      <c r="O56" s="222"/>
      <c r="P56" s="202">
        <v>10000000</v>
      </c>
      <c r="Q56" s="196"/>
      <c r="R56" s="196"/>
      <c r="S56" s="196"/>
      <c r="T56" s="196"/>
      <c r="U56" s="196"/>
      <c r="V56" s="196"/>
      <c r="W56" s="196"/>
      <c r="X56" s="196"/>
      <c r="Y56" s="196"/>
      <c r="Z56" s="196"/>
      <c r="AA56" s="185"/>
      <c r="AB56" s="185" t="s">
        <v>147</v>
      </c>
      <c r="AC56" s="185" t="s">
        <v>223</v>
      </c>
      <c r="AD56" s="185" t="s">
        <v>163</v>
      </c>
      <c r="AE56" s="209"/>
      <c r="AF56" s="182"/>
      <c r="AG56" s="182"/>
      <c r="AH56" s="182"/>
      <c r="AI56" s="182"/>
      <c r="AJ56" s="182"/>
      <c r="AK56" s="182"/>
      <c r="AL56" s="182"/>
      <c r="AM56" s="182"/>
      <c r="AN56" s="182"/>
      <c r="AO56" s="182"/>
      <c r="AP56" s="182"/>
      <c r="AQ56" s="226">
        <v>2550000</v>
      </c>
      <c r="AR56" s="182"/>
      <c r="AS56" s="226">
        <v>2550000</v>
      </c>
    </row>
    <row r="57" spans="2:45" ht="216.75" x14ac:dyDescent="0.2">
      <c r="B57" s="184"/>
      <c r="C57" s="189" t="s">
        <v>80</v>
      </c>
      <c r="D57" s="185"/>
      <c r="E57" s="189" t="s">
        <v>218</v>
      </c>
      <c r="F57" s="189" t="s">
        <v>219</v>
      </c>
      <c r="G57" s="189" t="s">
        <v>220</v>
      </c>
      <c r="H57" s="187">
        <v>2020730010055</v>
      </c>
      <c r="I57" s="187">
        <v>211313701825</v>
      </c>
      <c r="J57" s="185" t="s">
        <v>221</v>
      </c>
      <c r="K57" s="185"/>
      <c r="L57" s="191" t="s">
        <v>233</v>
      </c>
      <c r="M57" s="192">
        <v>1</v>
      </c>
      <c r="N57" s="202">
        <v>8000000</v>
      </c>
      <c r="O57" s="225"/>
      <c r="P57" s="202">
        <v>8000000</v>
      </c>
      <c r="Q57" s="201"/>
      <c r="R57" s="201"/>
      <c r="S57" s="201"/>
      <c r="T57" s="201"/>
      <c r="U57" s="201"/>
      <c r="V57" s="201"/>
      <c r="W57" s="201"/>
      <c r="X57" s="201"/>
      <c r="Y57" s="201"/>
      <c r="Z57" s="201"/>
      <c r="AA57" s="182"/>
      <c r="AB57" s="185" t="s">
        <v>147</v>
      </c>
      <c r="AC57" s="185" t="s">
        <v>223</v>
      </c>
      <c r="AD57" s="185" t="s">
        <v>163</v>
      </c>
      <c r="AE57" s="209"/>
      <c r="AF57" s="182"/>
      <c r="AG57" s="182"/>
      <c r="AH57" s="182"/>
      <c r="AI57" s="182"/>
      <c r="AJ57" s="182"/>
      <c r="AK57" s="182"/>
      <c r="AL57" s="182"/>
      <c r="AM57" s="182"/>
      <c r="AN57" s="182"/>
      <c r="AO57" s="182"/>
      <c r="AP57" s="182"/>
      <c r="AQ57" s="227">
        <v>7416666</v>
      </c>
      <c r="AR57" s="182"/>
      <c r="AS57" s="227">
        <v>7416666</v>
      </c>
    </row>
    <row r="58" spans="2:45" ht="306" x14ac:dyDescent="0.2">
      <c r="B58" s="184"/>
      <c r="C58" s="189" t="s">
        <v>80</v>
      </c>
      <c r="D58" s="185"/>
      <c r="E58" s="189" t="s">
        <v>218</v>
      </c>
      <c r="F58" s="189" t="s">
        <v>219</v>
      </c>
      <c r="G58" s="189" t="s">
        <v>220</v>
      </c>
      <c r="H58" s="187">
        <v>2020730010055</v>
      </c>
      <c r="I58" s="187">
        <v>211313701825</v>
      </c>
      <c r="J58" s="185" t="s">
        <v>221</v>
      </c>
      <c r="K58" s="185"/>
      <c r="L58" s="191" t="s">
        <v>234</v>
      </c>
      <c r="M58" s="192">
        <v>1</v>
      </c>
      <c r="N58" s="202">
        <v>10000000</v>
      </c>
      <c r="O58" s="203"/>
      <c r="P58" s="202">
        <v>10000000</v>
      </c>
      <c r="Q58" s="201"/>
      <c r="R58" s="201"/>
      <c r="S58" s="201"/>
      <c r="T58" s="201"/>
      <c r="U58" s="201"/>
      <c r="V58" s="201"/>
      <c r="W58" s="201"/>
      <c r="X58" s="201"/>
      <c r="Y58" s="201"/>
      <c r="Z58" s="201"/>
      <c r="AA58" s="182"/>
      <c r="AB58" s="185" t="s">
        <v>147</v>
      </c>
      <c r="AC58" s="185" t="s">
        <v>223</v>
      </c>
      <c r="AD58" s="185" t="s">
        <v>163</v>
      </c>
      <c r="AE58" s="182"/>
      <c r="AF58" s="182"/>
      <c r="AG58" s="182"/>
      <c r="AH58" s="182"/>
      <c r="AI58" s="182"/>
      <c r="AJ58" s="182"/>
      <c r="AK58" s="182"/>
      <c r="AL58" s="182"/>
      <c r="AM58" s="182"/>
      <c r="AN58" s="182"/>
      <c r="AO58" s="182"/>
      <c r="AP58" s="182"/>
      <c r="AQ58" s="227">
        <v>7550000</v>
      </c>
      <c r="AR58" s="182"/>
      <c r="AS58" s="227">
        <v>7550000</v>
      </c>
    </row>
    <row r="59" spans="2:45" ht="140.25" x14ac:dyDescent="0.2">
      <c r="B59" s="184"/>
      <c r="C59" s="189" t="s">
        <v>80</v>
      </c>
      <c r="D59" s="185"/>
      <c r="E59" s="189" t="s">
        <v>218</v>
      </c>
      <c r="F59" s="189" t="s">
        <v>219</v>
      </c>
      <c r="G59" s="189" t="s">
        <v>220</v>
      </c>
      <c r="H59" s="187">
        <v>2020730010055</v>
      </c>
      <c r="I59" s="187">
        <v>211313701825</v>
      </c>
      <c r="J59" s="185" t="s">
        <v>221</v>
      </c>
      <c r="K59" s="185"/>
      <c r="L59" s="191" t="s">
        <v>235</v>
      </c>
      <c r="M59" s="192">
        <v>40</v>
      </c>
      <c r="N59" s="202">
        <v>1126756400</v>
      </c>
      <c r="O59" s="203"/>
      <c r="P59" s="202">
        <v>1126756400</v>
      </c>
      <c r="Q59" s="201"/>
      <c r="R59" s="201"/>
      <c r="S59" s="201"/>
      <c r="T59" s="201"/>
      <c r="U59" s="201"/>
      <c r="V59" s="201"/>
      <c r="W59" s="201"/>
      <c r="X59" s="201"/>
      <c r="Y59" s="201"/>
      <c r="Z59" s="201"/>
      <c r="AA59" s="182"/>
      <c r="AB59" s="185" t="s">
        <v>147</v>
      </c>
      <c r="AC59" s="185" t="s">
        <v>223</v>
      </c>
      <c r="AD59" s="185" t="s">
        <v>163</v>
      </c>
      <c r="AE59" s="182"/>
      <c r="AF59" s="182"/>
      <c r="AG59" s="182"/>
      <c r="AH59" s="182"/>
      <c r="AI59" s="182"/>
      <c r="AJ59" s="182"/>
      <c r="AK59" s="182"/>
      <c r="AL59" s="182"/>
      <c r="AM59" s="182"/>
      <c r="AN59" s="182"/>
      <c r="AO59" s="182"/>
      <c r="AP59" s="182"/>
      <c r="AQ59" s="228">
        <v>1112478498</v>
      </c>
      <c r="AR59" s="182"/>
      <c r="AS59" s="228">
        <v>1112478498</v>
      </c>
    </row>
    <row r="60" spans="2:45" ht="229.5" x14ac:dyDescent="0.2">
      <c r="B60" s="184"/>
      <c r="C60" s="189" t="s">
        <v>80</v>
      </c>
      <c r="D60" s="185"/>
      <c r="E60" s="189" t="s">
        <v>218</v>
      </c>
      <c r="F60" s="189" t="s">
        <v>219</v>
      </c>
      <c r="G60" s="189" t="s">
        <v>220</v>
      </c>
      <c r="H60" s="187">
        <v>2020730010055</v>
      </c>
      <c r="I60" s="187">
        <v>211313701825</v>
      </c>
      <c r="J60" s="185" t="s">
        <v>221</v>
      </c>
      <c r="K60" s="185"/>
      <c r="L60" s="191" t="s">
        <v>236</v>
      </c>
      <c r="M60" s="192">
        <v>1</v>
      </c>
      <c r="N60" s="202">
        <v>2000000</v>
      </c>
      <c r="O60" s="203"/>
      <c r="P60" s="202">
        <v>2000000</v>
      </c>
      <c r="Q60" s="201"/>
      <c r="R60" s="201"/>
      <c r="S60" s="201"/>
      <c r="T60" s="201"/>
      <c r="U60" s="201"/>
      <c r="V60" s="201"/>
      <c r="W60" s="201"/>
      <c r="X60" s="201"/>
      <c r="Y60" s="201"/>
      <c r="Z60" s="201"/>
      <c r="AA60" s="182"/>
      <c r="AB60" s="185" t="s">
        <v>147</v>
      </c>
      <c r="AC60" s="185" t="s">
        <v>223</v>
      </c>
      <c r="AD60" s="185" t="s">
        <v>163</v>
      </c>
      <c r="AE60" s="182"/>
      <c r="AF60" s="182"/>
      <c r="AG60" s="182"/>
      <c r="AH60" s="182"/>
      <c r="AI60" s="182"/>
      <c r="AJ60" s="182"/>
      <c r="AK60" s="182"/>
      <c r="AL60" s="182"/>
      <c r="AM60" s="182"/>
      <c r="AN60" s="182"/>
      <c r="AO60" s="182"/>
      <c r="AP60" s="182"/>
      <c r="AQ60" s="203"/>
      <c r="AR60" s="182"/>
      <c r="AS60" s="203"/>
    </row>
    <row r="61" spans="2:45" ht="153" x14ac:dyDescent="0.2">
      <c r="B61" s="184"/>
      <c r="C61" s="189" t="s">
        <v>80</v>
      </c>
      <c r="D61" s="185"/>
      <c r="E61" s="189" t="s">
        <v>218</v>
      </c>
      <c r="F61" s="189" t="s">
        <v>219</v>
      </c>
      <c r="G61" s="189" t="s">
        <v>220</v>
      </c>
      <c r="H61" s="187">
        <v>2020730010055</v>
      </c>
      <c r="I61" s="187">
        <v>211313701825</v>
      </c>
      <c r="J61" s="185" t="s">
        <v>221</v>
      </c>
      <c r="K61" s="185"/>
      <c r="L61" s="191" t="s">
        <v>237</v>
      </c>
      <c r="M61" s="192">
        <v>1</v>
      </c>
      <c r="N61" s="202">
        <v>20000000</v>
      </c>
      <c r="O61" s="203"/>
      <c r="P61" s="202">
        <v>20000000</v>
      </c>
      <c r="Q61" s="201"/>
      <c r="R61" s="201"/>
      <c r="S61" s="201"/>
      <c r="T61" s="201"/>
      <c r="U61" s="201"/>
      <c r="V61" s="201"/>
      <c r="W61" s="201"/>
      <c r="X61" s="201"/>
      <c r="Y61" s="201"/>
      <c r="Z61" s="201"/>
      <c r="AA61" s="182"/>
      <c r="AB61" s="185" t="s">
        <v>147</v>
      </c>
      <c r="AC61" s="185" t="s">
        <v>223</v>
      </c>
      <c r="AD61" s="185" t="s">
        <v>163</v>
      </c>
      <c r="AE61" s="182"/>
      <c r="AF61" s="182"/>
      <c r="AG61" s="182"/>
      <c r="AH61" s="182"/>
      <c r="AI61" s="182"/>
      <c r="AJ61" s="182"/>
      <c r="AK61" s="182"/>
      <c r="AL61" s="182"/>
      <c r="AM61" s="182"/>
      <c r="AN61" s="182"/>
      <c r="AO61" s="182"/>
      <c r="AP61" s="182"/>
      <c r="AQ61" s="203"/>
      <c r="AR61" s="182"/>
      <c r="AS61" s="203"/>
    </row>
    <row r="62" spans="2:45" ht="140.25" x14ac:dyDescent="0.2">
      <c r="B62" s="184"/>
      <c r="C62" s="189" t="s">
        <v>80</v>
      </c>
      <c r="D62" s="185"/>
      <c r="E62" s="189" t="s">
        <v>218</v>
      </c>
      <c r="F62" s="189" t="s">
        <v>219</v>
      </c>
      <c r="G62" s="189" t="s">
        <v>238</v>
      </c>
      <c r="H62" s="187">
        <v>2020730010056</v>
      </c>
      <c r="I62" s="187">
        <v>211313701826</v>
      </c>
      <c r="J62" s="185" t="s">
        <v>239</v>
      </c>
      <c r="K62" s="185"/>
      <c r="L62" s="191" t="s">
        <v>240</v>
      </c>
      <c r="M62" s="192">
        <v>1</v>
      </c>
      <c r="N62" s="202">
        <v>479760000</v>
      </c>
      <c r="O62" s="203"/>
      <c r="P62" s="202">
        <v>479760000</v>
      </c>
      <c r="Q62" s="204"/>
      <c r="R62" s="204"/>
      <c r="S62" s="204"/>
      <c r="T62" s="204"/>
      <c r="U62" s="204"/>
      <c r="V62" s="204"/>
      <c r="W62" s="204"/>
      <c r="X62" s="204"/>
      <c r="Y62" s="204"/>
      <c r="Z62" s="204"/>
      <c r="AA62" s="182"/>
      <c r="AB62" s="185" t="s">
        <v>147</v>
      </c>
      <c r="AC62" s="185" t="s">
        <v>223</v>
      </c>
      <c r="AD62" s="185" t="s">
        <v>163</v>
      </c>
      <c r="AE62" s="182"/>
      <c r="AF62" s="182"/>
      <c r="AG62" s="182"/>
      <c r="AH62" s="182"/>
      <c r="AI62" s="182"/>
      <c r="AJ62" s="182"/>
      <c r="AK62" s="182"/>
      <c r="AL62" s="182"/>
      <c r="AM62" s="182"/>
      <c r="AN62" s="182"/>
      <c r="AO62" s="182"/>
      <c r="AP62" s="182"/>
      <c r="AQ62" s="221">
        <v>325260000</v>
      </c>
      <c r="AR62" s="182"/>
      <c r="AS62" s="221">
        <v>325260000</v>
      </c>
    </row>
    <row r="63" spans="2:45" ht="242.25" x14ac:dyDescent="0.2">
      <c r="B63" s="184"/>
      <c r="C63" s="189" t="s">
        <v>80</v>
      </c>
      <c r="D63" s="185"/>
      <c r="E63" s="189" t="s">
        <v>218</v>
      </c>
      <c r="F63" s="189" t="s">
        <v>219</v>
      </c>
      <c r="G63" s="189" t="s">
        <v>238</v>
      </c>
      <c r="H63" s="187">
        <v>2020730010056</v>
      </c>
      <c r="I63" s="187">
        <v>211313701826</v>
      </c>
      <c r="J63" s="185" t="s">
        <v>239</v>
      </c>
      <c r="K63" s="185"/>
      <c r="L63" s="190" t="s">
        <v>241</v>
      </c>
      <c r="M63" s="192">
        <v>1</v>
      </c>
      <c r="N63" s="202">
        <v>60000000</v>
      </c>
      <c r="O63" s="203"/>
      <c r="P63" s="202">
        <v>60000000</v>
      </c>
      <c r="Q63" s="204"/>
      <c r="R63" s="204"/>
      <c r="S63" s="204"/>
      <c r="T63" s="204"/>
      <c r="U63" s="204"/>
      <c r="V63" s="204"/>
      <c r="W63" s="204"/>
      <c r="X63" s="204"/>
      <c r="Y63" s="204"/>
      <c r="Z63" s="204"/>
      <c r="AA63" s="182"/>
      <c r="AB63" s="185" t="s">
        <v>147</v>
      </c>
      <c r="AC63" s="185" t="s">
        <v>223</v>
      </c>
      <c r="AD63" s="185" t="s">
        <v>163</v>
      </c>
      <c r="AE63" s="182"/>
      <c r="AF63" s="182"/>
      <c r="AG63" s="182"/>
      <c r="AH63" s="182"/>
      <c r="AI63" s="182"/>
      <c r="AJ63" s="182"/>
      <c r="AK63" s="182"/>
      <c r="AL63" s="182"/>
      <c r="AM63" s="182"/>
      <c r="AN63" s="182"/>
      <c r="AO63" s="182"/>
      <c r="AP63" s="182"/>
      <c r="AQ63" s="221">
        <v>0</v>
      </c>
      <c r="AR63" s="182"/>
      <c r="AS63" s="221">
        <v>0</v>
      </c>
    </row>
    <row r="64" spans="2:45" ht="255" x14ac:dyDescent="0.2">
      <c r="B64" s="184"/>
      <c r="C64" s="189" t="s">
        <v>80</v>
      </c>
      <c r="D64" s="184"/>
      <c r="E64" s="189" t="s">
        <v>218</v>
      </c>
      <c r="F64" s="189" t="s">
        <v>219</v>
      </c>
      <c r="G64" s="189" t="s">
        <v>238</v>
      </c>
      <c r="H64" s="187">
        <v>2020730010056</v>
      </c>
      <c r="I64" s="187">
        <v>211313701826</v>
      </c>
      <c r="J64" s="185" t="s">
        <v>239</v>
      </c>
      <c r="K64" s="185"/>
      <c r="L64" s="191" t="s">
        <v>242</v>
      </c>
      <c r="M64" s="192">
        <v>1</v>
      </c>
      <c r="N64" s="202">
        <v>91600000</v>
      </c>
      <c r="O64" s="203"/>
      <c r="P64" s="202">
        <v>91600000</v>
      </c>
      <c r="Q64" s="204"/>
      <c r="R64" s="204"/>
      <c r="S64" s="204"/>
      <c r="T64" s="204"/>
      <c r="U64" s="204"/>
      <c r="V64" s="204"/>
      <c r="W64" s="204"/>
      <c r="X64" s="204"/>
      <c r="Y64" s="204"/>
      <c r="Z64" s="204"/>
      <c r="AA64" s="182"/>
      <c r="AB64" s="185" t="s">
        <v>147</v>
      </c>
      <c r="AC64" s="185" t="s">
        <v>223</v>
      </c>
      <c r="AD64" s="185" t="s">
        <v>163</v>
      </c>
      <c r="AE64" s="182"/>
      <c r="AF64" s="182"/>
      <c r="AG64" s="182"/>
      <c r="AH64" s="182"/>
      <c r="AI64" s="182"/>
      <c r="AJ64" s="182"/>
      <c r="AK64" s="182"/>
      <c r="AL64" s="182"/>
      <c r="AM64" s="182"/>
      <c r="AN64" s="182"/>
      <c r="AO64" s="182"/>
      <c r="AP64" s="182"/>
      <c r="AQ64" s="221">
        <v>21600000</v>
      </c>
      <c r="AR64" s="182"/>
      <c r="AS64" s="221">
        <v>21600000</v>
      </c>
    </row>
    <row r="65" spans="2:45" ht="140.25" x14ac:dyDescent="0.2">
      <c r="B65" s="184"/>
      <c r="C65" s="189" t="s">
        <v>80</v>
      </c>
      <c r="D65" s="184"/>
      <c r="E65" s="189" t="s">
        <v>218</v>
      </c>
      <c r="F65" s="189" t="s">
        <v>219</v>
      </c>
      <c r="G65" s="189" t="s">
        <v>238</v>
      </c>
      <c r="H65" s="187">
        <v>2020730010056</v>
      </c>
      <c r="I65" s="187">
        <v>211313701826</v>
      </c>
      <c r="J65" s="185" t="s">
        <v>239</v>
      </c>
      <c r="K65" s="185"/>
      <c r="L65" s="191" t="s">
        <v>243</v>
      </c>
      <c r="M65" s="192">
        <v>40</v>
      </c>
      <c r="N65" s="202">
        <v>214500000</v>
      </c>
      <c r="O65" s="203"/>
      <c r="P65" s="202">
        <v>214500000</v>
      </c>
      <c r="Q65" s="204"/>
      <c r="R65" s="204"/>
      <c r="S65" s="204"/>
      <c r="T65" s="204"/>
      <c r="U65" s="204"/>
      <c r="V65" s="204"/>
      <c r="W65" s="204"/>
      <c r="X65" s="204"/>
      <c r="Y65" s="204"/>
      <c r="Z65" s="204"/>
      <c r="AA65" s="182"/>
      <c r="AB65" s="185" t="s">
        <v>147</v>
      </c>
      <c r="AC65" s="185" t="s">
        <v>223</v>
      </c>
      <c r="AD65" s="185" t="s">
        <v>163</v>
      </c>
      <c r="AE65" s="182"/>
      <c r="AF65" s="182"/>
      <c r="AG65" s="182"/>
      <c r="AH65" s="182"/>
      <c r="AI65" s="182"/>
      <c r="AJ65" s="182"/>
      <c r="AK65" s="182"/>
      <c r="AL65" s="182"/>
      <c r="AM65" s="182"/>
      <c r="AN65" s="182"/>
      <c r="AO65" s="182"/>
      <c r="AP65" s="182"/>
      <c r="AQ65" s="221">
        <v>123060657</v>
      </c>
      <c r="AR65" s="182"/>
      <c r="AS65" s="221">
        <v>123060657</v>
      </c>
    </row>
    <row r="66" spans="2:45" ht="153" x14ac:dyDescent="0.2">
      <c r="B66" s="184"/>
      <c r="C66" s="189" t="s">
        <v>80</v>
      </c>
      <c r="D66" s="184"/>
      <c r="E66" s="189" t="s">
        <v>218</v>
      </c>
      <c r="F66" s="189" t="s">
        <v>219</v>
      </c>
      <c r="G66" s="189" t="s">
        <v>238</v>
      </c>
      <c r="H66" s="187">
        <v>2020730010056</v>
      </c>
      <c r="I66" s="187">
        <v>211313701826</v>
      </c>
      <c r="J66" s="185" t="s">
        <v>239</v>
      </c>
      <c r="K66" s="185"/>
      <c r="L66" s="191" t="s">
        <v>244</v>
      </c>
      <c r="M66" s="192">
        <v>1</v>
      </c>
      <c r="N66" s="202">
        <v>30000000</v>
      </c>
      <c r="O66" s="203"/>
      <c r="P66" s="202">
        <v>30000000</v>
      </c>
      <c r="Q66" s="204"/>
      <c r="R66" s="204"/>
      <c r="S66" s="204"/>
      <c r="T66" s="204"/>
      <c r="U66" s="204"/>
      <c r="V66" s="204"/>
      <c r="W66" s="204"/>
      <c r="X66" s="204"/>
      <c r="Y66" s="204"/>
      <c r="Z66" s="204"/>
      <c r="AA66" s="182"/>
      <c r="AB66" s="185" t="s">
        <v>147</v>
      </c>
      <c r="AC66" s="185" t="s">
        <v>223</v>
      </c>
      <c r="AD66" s="185" t="s">
        <v>163</v>
      </c>
      <c r="AE66" s="182"/>
      <c r="AF66" s="182"/>
      <c r="AG66" s="182"/>
      <c r="AH66" s="182"/>
      <c r="AI66" s="182"/>
      <c r="AJ66" s="182"/>
      <c r="AK66" s="182"/>
      <c r="AL66" s="182"/>
      <c r="AM66" s="182"/>
      <c r="AN66" s="182"/>
      <c r="AO66" s="182"/>
      <c r="AP66" s="182"/>
      <c r="AQ66" s="221">
        <v>18533333</v>
      </c>
      <c r="AR66" s="182"/>
      <c r="AS66" s="221">
        <v>18533333</v>
      </c>
    </row>
    <row r="67" spans="2:45" x14ac:dyDescent="0.2">
      <c r="B67" s="622" t="s">
        <v>54</v>
      </c>
      <c r="C67" s="622"/>
      <c r="D67" s="622"/>
      <c r="E67" s="622"/>
      <c r="F67" s="622"/>
      <c r="G67" s="622"/>
      <c r="H67" s="622"/>
      <c r="I67" s="622"/>
      <c r="J67" s="622"/>
      <c r="K67" s="622"/>
      <c r="L67" s="622"/>
      <c r="M67" s="622"/>
      <c r="N67" s="219">
        <v>16910575754</v>
      </c>
      <c r="O67" s="219">
        <v>4700917993</v>
      </c>
      <c r="P67" s="219">
        <v>12214927761</v>
      </c>
      <c r="Q67" s="219">
        <v>0</v>
      </c>
      <c r="R67" s="219">
        <v>0</v>
      </c>
      <c r="S67" s="219">
        <v>0</v>
      </c>
      <c r="T67" s="219">
        <v>0</v>
      </c>
      <c r="U67" s="219">
        <v>0</v>
      </c>
      <c r="V67" s="219">
        <v>0</v>
      </c>
      <c r="W67" s="219">
        <v>0</v>
      </c>
      <c r="X67" s="219">
        <v>0</v>
      </c>
      <c r="Y67" s="219">
        <v>0</v>
      </c>
      <c r="Z67" s="219">
        <v>0</v>
      </c>
      <c r="AA67" s="219"/>
      <c r="AB67" s="182"/>
      <c r="AC67" s="182"/>
      <c r="AD67" s="182"/>
      <c r="AE67" s="182"/>
      <c r="AF67" s="182"/>
      <c r="AG67" s="182"/>
      <c r="AH67" s="182"/>
      <c r="AI67" s="182"/>
      <c r="AJ67" s="182"/>
      <c r="AK67" s="182"/>
      <c r="AL67" s="182"/>
      <c r="AM67" s="182"/>
      <c r="AN67" s="182"/>
      <c r="AO67" s="182"/>
      <c r="AP67" s="182"/>
      <c r="AQ67" s="219">
        <v>14203360689</v>
      </c>
      <c r="AR67" s="183">
        <v>3830849367</v>
      </c>
      <c r="AS67" s="219">
        <v>10372511322</v>
      </c>
    </row>
    <row r="68" spans="2:45" x14ac:dyDescent="0.2">
      <c r="B68" s="182"/>
      <c r="C68" s="182"/>
      <c r="D68" s="182"/>
      <c r="E68" s="182"/>
      <c r="F68" s="182"/>
      <c r="G68" s="182"/>
      <c r="H68" s="182"/>
      <c r="I68" s="182"/>
      <c r="J68" s="182"/>
      <c r="K68" s="182"/>
      <c r="L68" s="182"/>
      <c r="M68" s="182"/>
      <c r="N68" s="204"/>
      <c r="O68" s="204"/>
      <c r="P68" s="219"/>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row>
    <row r="69" spans="2:45" x14ac:dyDescent="0.2">
      <c r="B69" s="182"/>
      <c r="C69" s="182"/>
      <c r="D69" s="182"/>
      <c r="E69" s="182"/>
      <c r="F69" s="182"/>
      <c r="G69" s="182"/>
      <c r="H69" s="182"/>
      <c r="I69" s="182"/>
      <c r="J69" s="182"/>
      <c r="K69" s="182"/>
      <c r="L69" s="182"/>
      <c r="M69" s="182"/>
      <c r="N69" s="219"/>
      <c r="O69" s="204"/>
      <c r="P69" s="219"/>
      <c r="Q69" s="182"/>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82"/>
      <c r="AP69" s="182"/>
      <c r="AQ69" s="182"/>
      <c r="AR69" s="182"/>
      <c r="AS69" s="182"/>
    </row>
    <row r="70" spans="2:45" x14ac:dyDescent="0.2">
      <c r="B70" s="182"/>
      <c r="C70" s="182"/>
      <c r="D70" s="182"/>
      <c r="E70" s="182"/>
      <c r="F70" s="182"/>
      <c r="G70" s="182"/>
      <c r="H70" s="182"/>
      <c r="I70" s="182"/>
      <c r="J70" s="182"/>
      <c r="K70" s="182"/>
      <c r="L70" s="182"/>
      <c r="M70" s="182"/>
      <c r="N70" s="219"/>
      <c r="O70" s="204"/>
      <c r="P70" s="219"/>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row>
    <row r="71" spans="2:45" x14ac:dyDescent="0.2">
      <c r="B71" s="182"/>
      <c r="C71" s="182"/>
      <c r="D71" s="182"/>
      <c r="E71" s="182"/>
      <c r="F71" s="182"/>
      <c r="G71" s="182"/>
      <c r="H71" s="182"/>
      <c r="I71" s="182"/>
      <c r="J71" s="182"/>
      <c r="K71" s="182"/>
      <c r="L71" s="182"/>
      <c r="M71" s="182"/>
      <c r="N71" s="219"/>
      <c r="O71" s="220"/>
      <c r="P71" s="220"/>
      <c r="Q71" s="220"/>
      <c r="R71" s="220"/>
      <c r="S71" s="220"/>
      <c r="T71" s="220"/>
      <c r="U71" s="220"/>
      <c r="V71" s="220"/>
      <c r="W71" s="220"/>
      <c r="X71" s="220"/>
      <c r="Y71" s="220"/>
      <c r="Z71" s="220"/>
      <c r="AA71" s="220"/>
      <c r="AB71" s="182"/>
      <c r="AC71" s="182"/>
      <c r="AD71" s="182"/>
      <c r="AE71" s="182"/>
      <c r="AF71" s="182"/>
      <c r="AG71" s="182"/>
      <c r="AH71" s="182"/>
      <c r="AI71" s="182"/>
      <c r="AJ71" s="182"/>
      <c r="AK71" s="182"/>
      <c r="AL71" s="182"/>
      <c r="AM71" s="182"/>
      <c r="AN71" s="182"/>
      <c r="AO71" s="182"/>
      <c r="AP71" s="182"/>
      <c r="AQ71" s="182"/>
      <c r="AR71" s="182"/>
      <c r="AS71" s="182"/>
    </row>
  </sheetData>
  <mergeCells count="50">
    <mergeCell ref="K9:K10"/>
    <mergeCell ref="Y9:Y10"/>
    <mergeCell ref="C4:Y4"/>
    <mergeCell ref="C5:Y5"/>
    <mergeCell ref="C7:K7"/>
    <mergeCell ref="O9:P9"/>
    <mergeCell ref="W9:W10"/>
    <mergeCell ref="C9:C10"/>
    <mergeCell ref="D9:D10"/>
    <mergeCell ref="M9:M10"/>
    <mergeCell ref="E9:E10"/>
    <mergeCell ref="F9:F10"/>
    <mergeCell ref="L9:L10"/>
    <mergeCell ref="J9:J10"/>
    <mergeCell ref="B67:M67"/>
    <mergeCell ref="B8:M8"/>
    <mergeCell ref="H9:H10"/>
    <mergeCell ref="AB9:AB10"/>
    <mergeCell ref="B9:B10"/>
    <mergeCell ref="N8:N10"/>
    <mergeCell ref="Z9:Z10"/>
    <mergeCell ref="O8:Z8"/>
    <mergeCell ref="AB8:AD8"/>
    <mergeCell ref="AA9:AA10"/>
    <mergeCell ref="AD9:AD10"/>
    <mergeCell ref="X9:X10"/>
    <mergeCell ref="AC9:AC10"/>
    <mergeCell ref="Q9:V9"/>
    <mergeCell ref="G9:G10"/>
    <mergeCell ref="I9:I10"/>
    <mergeCell ref="AE8:AP8"/>
    <mergeCell ref="AQ8:AQ10"/>
    <mergeCell ref="AU8:AW8"/>
    <mergeCell ref="AE9:AF9"/>
    <mergeCell ref="AG9:AL9"/>
    <mergeCell ref="AM9:AM10"/>
    <mergeCell ref="AN9:AN10"/>
    <mergeCell ref="AO9:AO10"/>
    <mergeCell ref="AP9:AP10"/>
    <mergeCell ref="AR9:AS9"/>
    <mergeCell ref="BI9:BI10"/>
    <mergeCell ref="BJ9:BJ10"/>
    <mergeCell ref="BK9:BK10"/>
    <mergeCell ref="BL9:BL10"/>
    <mergeCell ref="AT9:AT10"/>
    <mergeCell ref="AU9:AU10"/>
    <mergeCell ref="AV9:AV10"/>
    <mergeCell ref="AW9:AW10"/>
    <mergeCell ref="AX9:AY9"/>
    <mergeCell ref="AZ9:BG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Z48"/>
  <sheetViews>
    <sheetView zoomScale="80" zoomScaleNormal="80" workbookViewId="0">
      <selection activeCell="N11" sqref="N11"/>
    </sheetView>
  </sheetViews>
  <sheetFormatPr baseColWidth="10" defaultRowHeight="12.75" x14ac:dyDescent="0.2"/>
  <cols>
    <col min="1" max="1" width="5" customWidth="1"/>
    <col min="8" max="8" width="15.7109375" customWidth="1"/>
    <col min="9" max="9" width="14.85546875" customWidth="1"/>
  </cols>
  <sheetData>
    <row r="2" spans="2:208" x14ac:dyDescent="0.2">
      <c r="B2" s="121"/>
      <c r="C2" s="121"/>
      <c r="D2" s="121"/>
      <c r="E2" s="121"/>
      <c r="F2" s="121"/>
      <c r="G2" s="121"/>
      <c r="H2" s="121"/>
      <c r="I2" s="121"/>
      <c r="J2" s="121"/>
      <c r="K2" s="121"/>
      <c r="L2" s="125"/>
      <c r="M2" s="125"/>
      <c r="N2" s="125"/>
      <c r="O2" s="121"/>
      <c r="P2" s="126"/>
      <c r="Q2" s="121"/>
      <c r="R2" s="126"/>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row>
    <row r="3" spans="2:208" x14ac:dyDescent="0.2">
      <c r="B3" s="121"/>
      <c r="C3" s="124"/>
      <c r="D3" s="121"/>
      <c r="E3" s="121"/>
      <c r="F3" s="121"/>
      <c r="G3" s="121"/>
      <c r="H3" s="121"/>
      <c r="I3" s="121"/>
      <c r="J3" s="121"/>
      <c r="K3" s="121"/>
      <c r="L3" s="125"/>
      <c r="M3" s="125"/>
      <c r="N3" s="125"/>
      <c r="O3" s="121"/>
      <c r="P3" s="126"/>
      <c r="Q3" s="121"/>
      <c r="R3" s="126"/>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row>
    <row r="4" spans="2:208" x14ac:dyDescent="0.2">
      <c r="B4" s="132"/>
      <c r="C4" s="588" t="s">
        <v>0</v>
      </c>
      <c r="D4" s="588"/>
      <c r="E4" s="588"/>
      <c r="F4" s="588"/>
      <c r="G4" s="588"/>
      <c r="H4" s="588"/>
      <c r="I4" s="588"/>
      <c r="J4" s="588"/>
      <c r="K4" s="588"/>
      <c r="L4" s="588"/>
      <c r="M4" s="588"/>
      <c r="N4" s="588"/>
      <c r="O4" s="588"/>
      <c r="P4" s="588"/>
      <c r="Q4" s="588"/>
      <c r="R4" s="588"/>
      <c r="S4" s="588"/>
      <c r="T4" s="588"/>
      <c r="U4" s="588"/>
      <c r="V4" s="588"/>
      <c r="W4" s="588"/>
      <c r="X4" s="588"/>
      <c r="Y4" s="588"/>
      <c r="Z4" s="588"/>
      <c r="AA4" s="132"/>
      <c r="AB4" s="132"/>
      <c r="AC4" s="132"/>
      <c r="AD4" s="132"/>
      <c r="AE4" s="132"/>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row>
    <row r="5" spans="2:208" x14ac:dyDescent="0.2">
      <c r="B5" s="132"/>
      <c r="C5" s="588" t="s">
        <v>1</v>
      </c>
      <c r="D5" s="588"/>
      <c r="E5" s="588"/>
      <c r="F5" s="588"/>
      <c r="G5" s="588"/>
      <c r="H5" s="588"/>
      <c r="I5" s="588"/>
      <c r="J5" s="588"/>
      <c r="K5" s="588"/>
      <c r="L5" s="588"/>
      <c r="M5" s="588"/>
      <c r="N5" s="588"/>
      <c r="O5" s="588"/>
      <c r="P5" s="588"/>
      <c r="Q5" s="588"/>
      <c r="R5" s="588"/>
      <c r="S5" s="588"/>
      <c r="T5" s="588"/>
      <c r="U5" s="588"/>
      <c r="V5" s="588"/>
      <c r="W5" s="588"/>
      <c r="X5" s="588"/>
      <c r="Y5" s="588"/>
      <c r="Z5" s="588"/>
      <c r="AA5" s="132"/>
      <c r="AB5" s="132"/>
      <c r="AC5" s="132"/>
      <c r="AD5" s="132"/>
      <c r="AE5" s="132"/>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c r="GQ5" s="121"/>
      <c r="GR5" s="121"/>
      <c r="GS5" s="121"/>
      <c r="GT5" s="121"/>
      <c r="GU5" s="121"/>
      <c r="GV5" s="121"/>
      <c r="GW5" s="121"/>
      <c r="GX5" s="121"/>
      <c r="GY5" s="121"/>
      <c r="GZ5" s="121"/>
    </row>
    <row r="6" spans="2:208" x14ac:dyDescent="0.2">
      <c r="B6" s="132"/>
      <c r="C6" s="128"/>
      <c r="D6" s="128"/>
      <c r="E6" s="128"/>
      <c r="F6" s="128"/>
      <c r="G6" s="128"/>
      <c r="H6" s="128"/>
      <c r="I6" s="128"/>
      <c r="J6" s="128"/>
      <c r="K6" s="128"/>
      <c r="L6" s="128"/>
      <c r="M6" s="128"/>
      <c r="N6" s="128"/>
      <c r="O6" s="128"/>
      <c r="P6" s="128"/>
      <c r="Q6" s="128"/>
      <c r="R6" s="128"/>
      <c r="S6" s="128"/>
      <c r="T6" s="128"/>
      <c r="U6" s="128"/>
      <c r="V6" s="128"/>
      <c r="W6" s="128"/>
      <c r="X6" s="128"/>
      <c r="Y6" s="128"/>
      <c r="Z6" s="128"/>
      <c r="AA6" s="132"/>
      <c r="AB6" s="132"/>
      <c r="AC6" s="132"/>
      <c r="AD6" s="132"/>
      <c r="AE6" s="132"/>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row>
    <row r="7" spans="2:208" ht="13.5" thickBot="1" x14ac:dyDescent="0.25">
      <c r="B7" s="134"/>
      <c r="C7" s="589" t="s">
        <v>69</v>
      </c>
      <c r="D7" s="589"/>
      <c r="E7" s="589"/>
      <c r="F7" s="589"/>
      <c r="G7" s="589"/>
      <c r="H7" s="589"/>
      <c r="I7" s="589"/>
      <c r="J7" s="589"/>
      <c r="K7" s="589"/>
      <c r="L7" s="129"/>
      <c r="M7" s="128"/>
      <c r="N7" s="128"/>
      <c r="O7" s="133"/>
      <c r="P7" s="128"/>
      <c r="Q7" s="128"/>
      <c r="R7" s="128"/>
      <c r="S7" s="128"/>
      <c r="T7" s="128"/>
      <c r="U7" s="128"/>
      <c r="V7" s="128"/>
      <c r="W7" s="128"/>
      <c r="X7" s="128"/>
      <c r="Y7" s="128"/>
      <c r="Z7" s="128"/>
      <c r="AA7" s="128"/>
      <c r="AB7" s="128"/>
      <c r="AC7" s="128"/>
      <c r="AD7" s="128"/>
      <c r="AE7" s="134"/>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row>
    <row r="8" spans="2:208" ht="15" x14ac:dyDescent="0.2">
      <c r="B8" s="598" t="s">
        <v>3</v>
      </c>
      <c r="C8" s="599"/>
      <c r="D8" s="599"/>
      <c r="E8" s="599"/>
      <c r="F8" s="599"/>
      <c r="G8" s="599"/>
      <c r="H8" s="599"/>
      <c r="I8" s="599"/>
      <c r="J8" s="599"/>
      <c r="K8" s="599"/>
      <c r="L8" s="599"/>
      <c r="M8" s="599"/>
      <c r="N8" s="600"/>
      <c r="O8" s="608" t="s">
        <v>4</v>
      </c>
      <c r="P8" s="593" t="s">
        <v>70</v>
      </c>
      <c r="Q8" s="593"/>
      <c r="R8" s="593"/>
      <c r="S8" s="593"/>
      <c r="T8" s="593"/>
      <c r="U8" s="593"/>
      <c r="V8" s="593"/>
      <c r="W8" s="593"/>
      <c r="X8" s="593"/>
      <c r="Y8" s="593"/>
      <c r="Z8" s="593"/>
      <c r="AA8" s="593"/>
      <c r="AB8" s="156"/>
      <c r="AC8" s="593" t="s">
        <v>6</v>
      </c>
      <c r="AD8" s="593"/>
      <c r="AE8" s="593"/>
      <c r="AF8" s="603" t="s">
        <v>71</v>
      </c>
      <c r="AG8" s="604"/>
      <c r="AH8" s="604"/>
      <c r="AI8" s="604"/>
      <c r="AJ8" s="605"/>
      <c r="AK8" s="16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row>
    <row r="9" spans="2:208" x14ac:dyDescent="0.2">
      <c r="B9" s="617" t="s">
        <v>7</v>
      </c>
      <c r="C9" s="596" t="s">
        <v>8</v>
      </c>
      <c r="D9" s="591" t="s">
        <v>7</v>
      </c>
      <c r="E9" s="596" t="s">
        <v>9</v>
      </c>
      <c r="F9" s="596" t="s">
        <v>10</v>
      </c>
      <c r="G9" s="596" t="s">
        <v>11</v>
      </c>
      <c r="H9" s="591" t="s">
        <v>12</v>
      </c>
      <c r="I9" s="591" t="s">
        <v>13</v>
      </c>
      <c r="J9" s="596" t="s">
        <v>14</v>
      </c>
      <c r="K9" s="591" t="s">
        <v>15</v>
      </c>
      <c r="L9" s="594" t="s">
        <v>16</v>
      </c>
      <c r="M9" s="594" t="s">
        <v>17</v>
      </c>
      <c r="N9" s="594" t="s">
        <v>72</v>
      </c>
      <c r="O9" s="609"/>
      <c r="P9" s="590" t="s">
        <v>18</v>
      </c>
      <c r="Q9" s="590"/>
      <c r="R9" s="590" t="s">
        <v>19</v>
      </c>
      <c r="S9" s="590"/>
      <c r="T9" s="590"/>
      <c r="U9" s="590"/>
      <c r="V9" s="590"/>
      <c r="W9" s="590"/>
      <c r="X9" s="591" t="s">
        <v>20</v>
      </c>
      <c r="Y9" s="591" t="s">
        <v>21</v>
      </c>
      <c r="Z9" s="591" t="s">
        <v>22</v>
      </c>
      <c r="AA9" s="591" t="s">
        <v>73</v>
      </c>
      <c r="AB9" s="591" t="s">
        <v>24</v>
      </c>
      <c r="AC9" s="591" t="s">
        <v>25</v>
      </c>
      <c r="AD9" s="591" t="s">
        <v>26</v>
      </c>
      <c r="AE9" s="594" t="s">
        <v>27</v>
      </c>
      <c r="AF9" s="601" t="s">
        <v>74</v>
      </c>
      <c r="AG9" s="601" t="s">
        <v>75</v>
      </c>
      <c r="AH9" s="601" t="s">
        <v>76</v>
      </c>
      <c r="AI9" s="601" t="s">
        <v>77</v>
      </c>
      <c r="AJ9" s="601" t="s">
        <v>78</v>
      </c>
      <c r="AK9" s="606" t="s">
        <v>79</v>
      </c>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row>
    <row r="10" spans="2:208" ht="97.5" thickBot="1" x14ac:dyDescent="0.25">
      <c r="B10" s="618"/>
      <c r="C10" s="597"/>
      <c r="D10" s="592"/>
      <c r="E10" s="597"/>
      <c r="F10" s="597"/>
      <c r="G10" s="597"/>
      <c r="H10" s="592"/>
      <c r="I10" s="592"/>
      <c r="J10" s="597"/>
      <c r="K10" s="592"/>
      <c r="L10" s="595"/>
      <c r="M10" s="595"/>
      <c r="N10" s="595"/>
      <c r="O10" s="610"/>
      <c r="P10" s="157" t="s">
        <v>28</v>
      </c>
      <c r="Q10" s="157" t="s">
        <v>29</v>
      </c>
      <c r="R10" s="157" t="s">
        <v>30</v>
      </c>
      <c r="S10" s="157" t="s">
        <v>31</v>
      </c>
      <c r="T10" s="157" t="s">
        <v>32</v>
      </c>
      <c r="U10" s="157" t="s">
        <v>33</v>
      </c>
      <c r="V10" s="157" t="s">
        <v>34</v>
      </c>
      <c r="W10" s="157" t="s">
        <v>35</v>
      </c>
      <c r="X10" s="592"/>
      <c r="Y10" s="592"/>
      <c r="Z10" s="592"/>
      <c r="AA10" s="592"/>
      <c r="AB10" s="592"/>
      <c r="AC10" s="592"/>
      <c r="AD10" s="592"/>
      <c r="AE10" s="595"/>
      <c r="AF10" s="602"/>
      <c r="AG10" s="602"/>
      <c r="AH10" s="602"/>
      <c r="AI10" s="602"/>
      <c r="AJ10" s="602"/>
      <c r="AK10" s="607"/>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row>
    <row r="11" spans="2:208" ht="153.75" thickBot="1" x14ac:dyDescent="0.25">
      <c r="B11" s="149"/>
      <c r="C11" s="150" t="s">
        <v>80</v>
      </c>
      <c r="D11" s="151"/>
      <c r="E11" s="150" t="s">
        <v>81</v>
      </c>
      <c r="F11" s="150" t="s">
        <v>82</v>
      </c>
      <c r="G11" s="150" t="s">
        <v>83</v>
      </c>
      <c r="H11" s="152">
        <v>2020730010034</v>
      </c>
      <c r="I11" s="136">
        <v>213314528889</v>
      </c>
      <c r="J11" s="153" t="s">
        <v>84</v>
      </c>
      <c r="K11" s="153"/>
      <c r="L11" s="154" t="s">
        <v>85</v>
      </c>
      <c r="M11" s="150">
        <v>1</v>
      </c>
      <c r="N11" s="150">
        <v>0</v>
      </c>
      <c r="O11" s="138">
        <v>43917091</v>
      </c>
      <c r="P11" s="130"/>
      <c r="Q11" s="158"/>
      <c r="R11" s="158"/>
      <c r="S11" s="158"/>
      <c r="T11" s="158"/>
      <c r="U11" s="158"/>
      <c r="V11" s="158"/>
      <c r="W11" s="158"/>
      <c r="X11" s="158"/>
      <c r="Y11" s="158"/>
      <c r="Z11" s="158"/>
      <c r="AA11" s="158">
        <v>43917091</v>
      </c>
      <c r="AB11" s="155"/>
      <c r="AC11" s="155" t="s">
        <v>86</v>
      </c>
      <c r="AD11" s="155" t="s">
        <v>87</v>
      </c>
      <c r="AE11" s="155" t="s">
        <v>88</v>
      </c>
      <c r="AF11" s="164"/>
      <c r="AG11" s="164"/>
      <c r="AH11" s="164">
        <v>43798470.5</v>
      </c>
      <c r="AI11" s="164"/>
      <c r="AJ11" s="164"/>
      <c r="AK11" s="164">
        <v>43798470.5</v>
      </c>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row>
    <row r="12" spans="2:208" ht="153.75" thickBot="1" x14ac:dyDescent="0.25">
      <c r="B12" s="135"/>
      <c r="C12" s="140" t="s">
        <v>80</v>
      </c>
      <c r="D12" s="144"/>
      <c r="E12" s="140" t="s">
        <v>81</v>
      </c>
      <c r="F12" s="140" t="s">
        <v>82</v>
      </c>
      <c r="G12" s="140" t="s">
        <v>83</v>
      </c>
      <c r="H12" s="136">
        <v>2020730010034</v>
      </c>
      <c r="I12" s="136" t="s">
        <v>89</v>
      </c>
      <c r="J12" s="137" t="s">
        <v>84</v>
      </c>
      <c r="K12" s="137"/>
      <c r="L12" s="141" t="s">
        <v>90</v>
      </c>
      <c r="M12" s="140">
        <v>0</v>
      </c>
      <c r="N12" s="140">
        <v>1</v>
      </c>
      <c r="O12" s="138">
        <v>5609293.9000000004</v>
      </c>
      <c r="P12" s="130"/>
      <c r="Q12" s="158">
        <v>5609293.9000000004</v>
      </c>
      <c r="R12" s="158"/>
      <c r="S12" s="158"/>
      <c r="T12" s="158"/>
      <c r="U12" s="158"/>
      <c r="V12" s="158"/>
      <c r="W12" s="158"/>
      <c r="X12" s="158"/>
      <c r="Y12" s="158"/>
      <c r="Z12" s="158"/>
      <c r="AA12" s="158"/>
      <c r="AB12" s="131"/>
      <c r="AC12" s="131" t="s">
        <v>86</v>
      </c>
      <c r="AD12" s="131" t="s">
        <v>87</v>
      </c>
      <c r="AE12" s="131" t="s">
        <v>88</v>
      </c>
      <c r="AF12" s="160">
        <v>3453605.2</v>
      </c>
      <c r="AG12" s="160"/>
      <c r="AH12" s="160"/>
      <c r="AI12" s="160"/>
      <c r="AJ12" s="160"/>
      <c r="AK12" s="160">
        <v>3453605.2</v>
      </c>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c r="GI12" s="121"/>
      <c r="GJ12" s="121"/>
      <c r="GK12" s="121"/>
      <c r="GL12" s="121"/>
      <c r="GM12" s="121"/>
      <c r="GN12" s="121"/>
      <c r="GO12" s="121"/>
      <c r="GP12" s="121"/>
      <c r="GQ12" s="121"/>
      <c r="GR12" s="121"/>
      <c r="GS12" s="121"/>
      <c r="GT12" s="121"/>
      <c r="GU12" s="121"/>
      <c r="GV12" s="121"/>
      <c r="GW12" s="121"/>
      <c r="GX12" s="121"/>
      <c r="GY12" s="121"/>
      <c r="GZ12" s="121"/>
    </row>
    <row r="13" spans="2:208" ht="128.25" thickBot="1" x14ac:dyDescent="0.25">
      <c r="B13" s="135"/>
      <c r="C13" s="140" t="s">
        <v>91</v>
      </c>
      <c r="D13" s="144"/>
      <c r="E13" s="140" t="s">
        <v>92</v>
      </c>
      <c r="F13" s="140" t="s">
        <v>93</v>
      </c>
      <c r="G13" s="140" t="s">
        <v>94</v>
      </c>
      <c r="H13" s="136">
        <v>202073001004003</v>
      </c>
      <c r="I13" s="136"/>
      <c r="J13" s="137" t="s">
        <v>95</v>
      </c>
      <c r="K13" s="137"/>
      <c r="L13" s="141" t="s">
        <v>96</v>
      </c>
      <c r="M13" s="142">
        <v>0</v>
      </c>
      <c r="N13" s="142">
        <v>5525</v>
      </c>
      <c r="O13" s="138">
        <v>0</v>
      </c>
      <c r="P13" s="130"/>
      <c r="Q13" s="158"/>
      <c r="R13" s="158"/>
      <c r="S13" s="158"/>
      <c r="T13" s="158"/>
      <c r="U13" s="158"/>
      <c r="V13" s="158"/>
      <c r="W13" s="158"/>
      <c r="X13" s="158"/>
      <c r="Y13" s="158"/>
      <c r="Z13" s="158"/>
      <c r="AA13" s="158"/>
      <c r="AB13" s="131"/>
      <c r="AC13" s="131" t="s">
        <v>86</v>
      </c>
      <c r="AD13" s="131" t="s">
        <v>97</v>
      </c>
      <c r="AE13" s="131" t="s">
        <v>98</v>
      </c>
      <c r="AF13" s="160"/>
      <c r="AG13" s="160"/>
      <c r="AH13" s="160"/>
      <c r="AI13" s="160"/>
      <c r="AJ13" s="160"/>
      <c r="AK13" s="160">
        <v>0</v>
      </c>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row>
    <row r="14" spans="2:208" ht="115.5" thickBot="1" x14ac:dyDescent="0.25">
      <c r="B14" s="135"/>
      <c r="C14" s="140" t="s">
        <v>91</v>
      </c>
      <c r="D14" s="144"/>
      <c r="E14" s="140" t="s">
        <v>92</v>
      </c>
      <c r="F14" s="140" t="s">
        <v>93</v>
      </c>
      <c r="G14" s="140" t="s">
        <v>94</v>
      </c>
      <c r="H14" s="136">
        <v>202073001004003</v>
      </c>
      <c r="I14" s="136"/>
      <c r="J14" s="137" t="s">
        <v>95</v>
      </c>
      <c r="K14" s="137"/>
      <c r="L14" s="141" t="s">
        <v>99</v>
      </c>
      <c r="M14" s="142">
        <v>45000</v>
      </c>
      <c r="N14" s="142">
        <v>16005.73</v>
      </c>
      <c r="O14" s="138">
        <v>0</v>
      </c>
      <c r="P14" s="130"/>
      <c r="Q14" s="158"/>
      <c r="R14" s="158"/>
      <c r="S14" s="158"/>
      <c r="T14" s="158"/>
      <c r="U14" s="159"/>
      <c r="V14" s="158"/>
      <c r="W14" s="158"/>
      <c r="X14" s="158"/>
      <c r="Y14" s="158"/>
      <c r="Z14" s="158"/>
      <c r="AA14" s="158"/>
      <c r="AB14" s="131"/>
      <c r="AC14" s="131" t="s">
        <v>86</v>
      </c>
      <c r="AD14" s="131" t="s">
        <v>97</v>
      </c>
      <c r="AE14" s="131" t="s">
        <v>98</v>
      </c>
      <c r="AF14" s="160"/>
      <c r="AG14" s="160"/>
      <c r="AH14" s="160"/>
      <c r="AI14" s="160"/>
      <c r="AJ14" s="160"/>
      <c r="AK14" s="160">
        <v>0</v>
      </c>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row>
    <row r="15" spans="2:208" ht="115.5" thickBot="1" x14ac:dyDescent="0.25">
      <c r="B15" s="135"/>
      <c r="C15" s="140" t="s">
        <v>91</v>
      </c>
      <c r="D15" s="144"/>
      <c r="E15" s="140" t="s">
        <v>92</v>
      </c>
      <c r="F15" s="140" t="s">
        <v>93</v>
      </c>
      <c r="G15" s="140" t="s">
        <v>94</v>
      </c>
      <c r="H15" s="136">
        <v>202073001004003</v>
      </c>
      <c r="I15" s="136" t="s">
        <v>100</v>
      </c>
      <c r="J15" s="137" t="s">
        <v>95</v>
      </c>
      <c r="K15" s="137"/>
      <c r="L15" s="141" t="s">
        <v>101</v>
      </c>
      <c r="M15" s="142">
        <v>45000</v>
      </c>
      <c r="N15" s="142">
        <v>63806.45</v>
      </c>
      <c r="O15" s="138">
        <v>15082589</v>
      </c>
      <c r="P15" s="130"/>
      <c r="Q15" s="158">
        <v>4960598</v>
      </c>
      <c r="R15" s="158"/>
      <c r="S15" s="158"/>
      <c r="T15" s="158"/>
      <c r="U15" s="158">
        <v>10121991</v>
      </c>
      <c r="V15" s="158"/>
      <c r="W15" s="158"/>
      <c r="X15" s="158"/>
      <c r="Y15" s="158"/>
      <c r="Z15" s="158"/>
      <c r="AA15" s="158"/>
      <c r="AB15" s="131"/>
      <c r="AC15" s="131" t="s">
        <v>86</v>
      </c>
      <c r="AD15" s="131" t="s">
        <v>97</v>
      </c>
      <c r="AE15" s="131" t="s">
        <v>98</v>
      </c>
      <c r="AF15" s="160">
        <v>696229</v>
      </c>
      <c r="AG15" s="160">
        <v>6605712</v>
      </c>
      <c r="AH15" s="160"/>
      <c r="AI15" s="160"/>
      <c r="AJ15" s="160"/>
      <c r="AK15" s="160">
        <v>7301941</v>
      </c>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row>
    <row r="16" spans="2:208" ht="115.5" thickBot="1" x14ac:dyDescent="0.25">
      <c r="B16" s="135"/>
      <c r="C16" s="140" t="s">
        <v>91</v>
      </c>
      <c r="D16" s="144"/>
      <c r="E16" s="140" t="s">
        <v>92</v>
      </c>
      <c r="F16" s="140" t="s">
        <v>93</v>
      </c>
      <c r="G16" s="140" t="s">
        <v>94</v>
      </c>
      <c r="H16" s="136">
        <v>202073001004003</v>
      </c>
      <c r="I16" s="136"/>
      <c r="J16" s="137" t="s">
        <v>95</v>
      </c>
      <c r="K16" s="137"/>
      <c r="L16" s="141" t="s">
        <v>102</v>
      </c>
      <c r="M16" s="142">
        <v>0</v>
      </c>
      <c r="N16" s="142"/>
      <c r="O16" s="138">
        <v>0</v>
      </c>
      <c r="P16" s="130"/>
      <c r="Q16" s="158"/>
      <c r="R16" s="158"/>
      <c r="S16" s="158"/>
      <c r="T16" s="158"/>
      <c r="U16" s="158"/>
      <c r="V16" s="158"/>
      <c r="W16" s="158"/>
      <c r="X16" s="158"/>
      <c r="Y16" s="158"/>
      <c r="Z16" s="158"/>
      <c r="AA16" s="158"/>
      <c r="AB16" s="131"/>
      <c r="AC16" s="131" t="s">
        <v>86</v>
      </c>
      <c r="AD16" s="131" t="s">
        <v>97</v>
      </c>
      <c r="AE16" s="131" t="s">
        <v>98</v>
      </c>
      <c r="AF16" s="160"/>
      <c r="AG16" s="160"/>
      <c r="AH16" s="160"/>
      <c r="AI16" s="160"/>
      <c r="AJ16" s="160"/>
      <c r="AK16" s="160">
        <v>0</v>
      </c>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row>
    <row r="17" spans="2:37" ht="115.5" thickBot="1" x14ac:dyDescent="0.25">
      <c r="B17" s="135"/>
      <c r="C17" s="140" t="s">
        <v>91</v>
      </c>
      <c r="D17" s="144"/>
      <c r="E17" s="140" t="s">
        <v>92</v>
      </c>
      <c r="F17" s="140" t="s">
        <v>93</v>
      </c>
      <c r="G17" s="140" t="s">
        <v>94</v>
      </c>
      <c r="H17" s="136">
        <v>202073001004003</v>
      </c>
      <c r="I17" s="136"/>
      <c r="J17" s="137" t="s">
        <v>95</v>
      </c>
      <c r="K17" s="137"/>
      <c r="L17" s="141" t="s">
        <v>103</v>
      </c>
      <c r="M17" s="142">
        <v>0</v>
      </c>
      <c r="N17" s="142"/>
      <c r="O17" s="138">
        <v>0</v>
      </c>
      <c r="P17" s="130"/>
      <c r="Q17" s="158"/>
      <c r="R17" s="158"/>
      <c r="S17" s="158"/>
      <c r="T17" s="158"/>
      <c r="U17" s="158"/>
      <c r="V17" s="158"/>
      <c r="W17" s="158"/>
      <c r="X17" s="158"/>
      <c r="Y17" s="158"/>
      <c r="Z17" s="158"/>
      <c r="AA17" s="158"/>
      <c r="AB17" s="131"/>
      <c r="AC17" s="131" t="s">
        <v>86</v>
      </c>
      <c r="AD17" s="131" t="s">
        <v>97</v>
      </c>
      <c r="AE17" s="131" t="s">
        <v>98</v>
      </c>
      <c r="AF17" s="160"/>
      <c r="AG17" s="160"/>
      <c r="AH17" s="160"/>
      <c r="AI17" s="160"/>
      <c r="AJ17" s="160"/>
      <c r="AK17" s="160">
        <v>0</v>
      </c>
    </row>
    <row r="18" spans="2:37" ht="115.5" thickBot="1" x14ac:dyDescent="0.25">
      <c r="B18" s="135"/>
      <c r="C18" s="140" t="s">
        <v>91</v>
      </c>
      <c r="D18" s="144"/>
      <c r="E18" s="140" t="s">
        <v>92</v>
      </c>
      <c r="F18" s="140" t="s">
        <v>93</v>
      </c>
      <c r="G18" s="140" t="s">
        <v>94</v>
      </c>
      <c r="H18" s="136">
        <v>202073001004003</v>
      </c>
      <c r="I18" s="136"/>
      <c r="J18" s="137" t="s">
        <v>95</v>
      </c>
      <c r="K18" s="137"/>
      <c r="L18" s="141" t="s">
        <v>104</v>
      </c>
      <c r="M18" s="142">
        <v>0</v>
      </c>
      <c r="N18" s="142"/>
      <c r="O18" s="138">
        <v>0</v>
      </c>
      <c r="P18" s="130"/>
      <c r="Q18" s="158"/>
      <c r="R18" s="158"/>
      <c r="S18" s="158"/>
      <c r="T18" s="158"/>
      <c r="U18" s="158"/>
      <c r="V18" s="158"/>
      <c r="W18" s="158"/>
      <c r="X18" s="158"/>
      <c r="Y18" s="158"/>
      <c r="Z18" s="158"/>
      <c r="AA18" s="158"/>
      <c r="AB18" s="131"/>
      <c r="AC18" s="131" t="s">
        <v>86</v>
      </c>
      <c r="AD18" s="131" t="s">
        <v>97</v>
      </c>
      <c r="AE18" s="131" t="s">
        <v>98</v>
      </c>
      <c r="AF18" s="160"/>
      <c r="AG18" s="160"/>
      <c r="AH18" s="160"/>
      <c r="AI18" s="160"/>
      <c r="AJ18" s="160"/>
      <c r="AK18" s="160">
        <v>0</v>
      </c>
    </row>
    <row r="19" spans="2:37" ht="115.5" thickBot="1" x14ac:dyDescent="0.25">
      <c r="B19" s="135"/>
      <c r="C19" s="140" t="s">
        <v>91</v>
      </c>
      <c r="D19" s="144"/>
      <c r="E19" s="140" t="s">
        <v>92</v>
      </c>
      <c r="F19" s="140" t="s">
        <v>93</v>
      </c>
      <c r="G19" s="140" t="s">
        <v>94</v>
      </c>
      <c r="H19" s="136">
        <v>202073001004003</v>
      </c>
      <c r="I19" s="136"/>
      <c r="J19" s="137" t="s">
        <v>95</v>
      </c>
      <c r="K19" s="137"/>
      <c r="L19" s="141" t="s">
        <v>105</v>
      </c>
      <c r="M19" s="142">
        <v>0</v>
      </c>
      <c r="N19" s="142"/>
      <c r="O19" s="138">
        <v>0</v>
      </c>
      <c r="P19" s="130"/>
      <c r="Q19" s="158"/>
      <c r="R19" s="158"/>
      <c r="S19" s="158"/>
      <c r="T19" s="158"/>
      <c r="U19" s="158"/>
      <c r="V19" s="158"/>
      <c r="W19" s="158"/>
      <c r="X19" s="158"/>
      <c r="Y19" s="158"/>
      <c r="Z19" s="158"/>
      <c r="AA19" s="158"/>
      <c r="AB19" s="131"/>
      <c r="AC19" s="131" t="s">
        <v>86</v>
      </c>
      <c r="AD19" s="131" t="s">
        <v>97</v>
      </c>
      <c r="AE19" s="131" t="s">
        <v>98</v>
      </c>
      <c r="AF19" s="160"/>
      <c r="AG19" s="160"/>
      <c r="AH19" s="160"/>
      <c r="AI19" s="160"/>
      <c r="AJ19" s="160"/>
      <c r="AK19" s="160">
        <v>0</v>
      </c>
    </row>
    <row r="20" spans="2:37" ht="128.25" thickBot="1" x14ac:dyDescent="0.25">
      <c r="B20" s="135"/>
      <c r="C20" s="140" t="s">
        <v>91</v>
      </c>
      <c r="D20" s="144"/>
      <c r="E20" s="140" t="s">
        <v>92</v>
      </c>
      <c r="F20" s="140" t="s">
        <v>93</v>
      </c>
      <c r="G20" s="140" t="s">
        <v>94</v>
      </c>
      <c r="H20" s="136">
        <v>202073001004003</v>
      </c>
      <c r="I20" s="136"/>
      <c r="J20" s="137" t="s">
        <v>95</v>
      </c>
      <c r="K20" s="137"/>
      <c r="L20" s="141" t="s">
        <v>106</v>
      </c>
      <c r="M20" s="142">
        <v>1</v>
      </c>
      <c r="N20" s="142"/>
      <c r="O20" s="138">
        <v>0</v>
      </c>
      <c r="P20" s="130"/>
      <c r="Q20" s="158"/>
      <c r="R20" s="158"/>
      <c r="S20" s="158"/>
      <c r="T20" s="158"/>
      <c r="U20" s="158"/>
      <c r="V20" s="158"/>
      <c r="W20" s="158"/>
      <c r="X20" s="158"/>
      <c r="Y20" s="158"/>
      <c r="Z20" s="158"/>
      <c r="AA20" s="158"/>
      <c r="AB20" s="131"/>
      <c r="AC20" s="131" t="s">
        <v>86</v>
      </c>
      <c r="AD20" s="131" t="s">
        <v>97</v>
      </c>
      <c r="AE20" s="131" t="s">
        <v>98</v>
      </c>
      <c r="AF20" s="160"/>
      <c r="AG20" s="160"/>
      <c r="AH20" s="160"/>
      <c r="AI20" s="160"/>
      <c r="AJ20" s="160"/>
      <c r="AK20" s="160">
        <v>0</v>
      </c>
    </row>
    <row r="21" spans="2:37" ht="128.25" thickBot="1" x14ac:dyDescent="0.25">
      <c r="B21" s="135"/>
      <c r="C21" s="140" t="s">
        <v>91</v>
      </c>
      <c r="D21" s="144"/>
      <c r="E21" s="140" t="s">
        <v>92</v>
      </c>
      <c r="F21" s="140" t="s">
        <v>93</v>
      </c>
      <c r="G21" s="140" t="s">
        <v>94</v>
      </c>
      <c r="H21" s="136">
        <v>202073001004003</v>
      </c>
      <c r="I21" s="136"/>
      <c r="J21" s="137" t="s">
        <v>95</v>
      </c>
      <c r="K21" s="137"/>
      <c r="L21" s="141" t="s">
        <v>107</v>
      </c>
      <c r="M21" s="142">
        <v>0</v>
      </c>
      <c r="N21" s="142"/>
      <c r="O21" s="138">
        <v>0</v>
      </c>
      <c r="P21" s="130"/>
      <c r="Q21" s="158"/>
      <c r="R21" s="158"/>
      <c r="S21" s="158"/>
      <c r="T21" s="158"/>
      <c r="U21" s="158"/>
      <c r="V21" s="158"/>
      <c r="W21" s="158"/>
      <c r="X21" s="158"/>
      <c r="Y21" s="158"/>
      <c r="Z21" s="158"/>
      <c r="AA21" s="158"/>
      <c r="AB21" s="131"/>
      <c r="AC21" s="131" t="s">
        <v>86</v>
      </c>
      <c r="AD21" s="131" t="s">
        <v>97</v>
      </c>
      <c r="AE21" s="131" t="s">
        <v>98</v>
      </c>
      <c r="AF21" s="160"/>
      <c r="AG21" s="160"/>
      <c r="AH21" s="160"/>
      <c r="AI21" s="160"/>
      <c r="AJ21" s="160"/>
      <c r="AK21" s="160">
        <v>0</v>
      </c>
    </row>
    <row r="22" spans="2:37" ht="115.5" thickBot="1" x14ac:dyDescent="0.25">
      <c r="B22" s="135"/>
      <c r="C22" s="140" t="s">
        <v>91</v>
      </c>
      <c r="D22" s="144"/>
      <c r="E22" s="140" t="s">
        <v>92</v>
      </c>
      <c r="F22" s="140" t="s">
        <v>93</v>
      </c>
      <c r="G22" s="140" t="s">
        <v>94</v>
      </c>
      <c r="H22" s="136">
        <v>202073001004003</v>
      </c>
      <c r="I22" s="136"/>
      <c r="J22" s="137" t="s">
        <v>95</v>
      </c>
      <c r="K22" s="137"/>
      <c r="L22" s="141" t="s">
        <v>108</v>
      </c>
      <c r="M22" s="142">
        <v>0</v>
      </c>
      <c r="N22" s="142"/>
      <c r="O22" s="138">
        <v>0</v>
      </c>
      <c r="P22" s="130"/>
      <c r="Q22" s="158"/>
      <c r="R22" s="158"/>
      <c r="S22" s="158"/>
      <c r="T22" s="158"/>
      <c r="U22" s="158"/>
      <c r="V22" s="158"/>
      <c r="W22" s="158"/>
      <c r="X22" s="158"/>
      <c r="Y22" s="158"/>
      <c r="Z22" s="158"/>
      <c r="AA22" s="158"/>
      <c r="AB22" s="131"/>
      <c r="AC22" s="131" t="s">
        <v>86</v>
      </c>
      <c r="AD22" s="131" t="s">
        <v>97</v>
      </c>
      <c r="AE22" s="131" t="s">
        <v>98</v>
      </c>
      <c r="AF22" s="160"/>
      <c r="AG22" s="160"/>
      <c r="AH22" s="160"/>
      <c r="AI22" s="160"/>
      <c r="AJ22" s="160"/>
      <c r="AK22" s="160">
        <v>0</v>
      </c>
    </row>
    <row r="23" spans="2:37" ht="102.75" thickBot="1" x14ac:dyDescent="0.25">
      <c r="B23" s="135"/>
      <c r="C23" s="140" t="s">
        <v>91</v>
      </c>
      <c r="D23" s="144"/>
      <c r="E23" s="140" t="s">
        <v>92</v>
      </c>
      <c r="F23" s="140" t="s">
        <v>109</v>
      </c>
      <c r="G23" s="140" t="s">
        <v>110</v>
      </c>
      <c r="H23" s="136"/>
      <c r="I23" s="136"/>
      <c r="J23" s="137"/>
      <c r="K23" s="137"/>
      <c r="L23" s="141" t="s">
        <v>111</v>
      </c>
      <c r="M23" s="142">
        <v>2</v>
      </c>
      <c r="N23" s="142"/>
      <c r="O23" s="138">
        <v>0</v>
      </c>
      <c r="P23" s="130"/>
      <c r="Q23" s="158"/>
      <c r="R23" s="158"/>
      <c r="S23" s="158"/>
      <c r="T23" s="158"/>
      <c r="U23" s="158"/>
      <c r="V23" s="158"/>
      <c r="W23" s="158"/>
      <c r="X23" s="158"/>
      <c r="Y23" s="158"/>
      <c r="Z23" s="158"/>
      <c r="AA23" s="158"/>
      <c r="AB23" s="131"/>
      <c r="AC23" s="131" t="s">
        <v>86</v>
      </c>
      <c r="AD23" s="131"/>
      <c r="AE23" s="131"/>
      <c r="AF23" s="160"/>
      <c r="AG23" s="160"/>
      <c r="AH23" s="160"/>
      <c r="AI23" s="160"/>
      <c r="AJ23" s="160"/>
      <c r="AK23" s="160">
        <v>0</v>
      </c>
    </row>
    <row r="24" spans="2:37" ht="102.75" thickBot="1" x14ac:dyDescent="0.25">
      <c r="B24" s="135"/>
      <c r="C24" s="140" t="s">
        <v>91</v>
      </c>
      <c r="D24" s="144"/>
      <c r="E24" s="140" t="s">
        <v>92</v>
      </c>
      <c r="F24" s="140" t="s">
        <v>109</v>
      </c>
      <c r="G24" s="140" t="s">
        <v>110</v>
      </c>
      <c r="H24" s="136"/>
      <c r="I24" s="136"/>
      <c r="J24" s="137"/>
      <c r="K24" s="137"/>
      <c r="L24" s="141" t="s">
        <v>112</v>
      </c>
      <c r="M24" s="142">
        <v>1</v>
      </c>
      <c r="N24" s="142"/>
      <c r="O24" s="138">
        <v>0</v>
      </c>
      <c r="P24" s="130"/>
      <c r="Q24" s="158"/>
      <c r="R24" s="158"/>
      <c r="S24" s="158"/>
      <c r="T24" s="158"/>
      <c r="U24" s="158"/>
      <c r="V24" s="158"/>
      <c r="W24" s="158"/>
      <c r="X24" s="158"/>
      <c r="Y24" s="158"/>
      <c r="Z24" s="158"/>
      <c r="AA24" s="158"/>
      <c r="AB24" s="131"/>
      <c r="AC24" s="131" t="s">
        <v>86</v>
      </c>
      <c r="AD24" s="131"/>
      <c r="AE24" s="131"/>
      <c r="AF24" s="160"/>
      <c r="AG24" s="160"/>
      <c r="AH24" s="160"/>
      <c r="AI24" s="160"/>
      <c r="AJ24" s="160"/>
      <c r="AK24" s="160">
        <v>0</v>
      </c>
    </row>
    <row r="25" spans="2:37" ht="141" thickBot="1" x14ac:dyDescent="0.25">
      <c r="B25" s="135"/>
      <c r="C25" s="140" t="s">
        <v>91</v>
      </c>
      <c r="D25" s="144"/>
      <c r="E25" s="140" t="s">
        <v>92</v>
      </c>
      <c r="F25" s="140" t="s">
        <v>109</v>
      </c>
      <c r="G25" s="140" t="s">
        <v>110</v>
      </c>
      <c r="H25" s="136">
        <v>2016730010095</v>
      </c>
      <c r="I25" s="136">
        <v>213307801283</v>
      </c>
      <c r="J25" s="137" t="s">
        <v>113</v>
      </c>
      <c r="K25" s="137"/>
      <c r="L25" s="141" t="s">
        <v>111</v>
      </c>
      <c r="M25" s="142">
        <v>3</v>
      </c>
      <c r="N25" s="142">
        <v>0</v>
      </c>
      <c r="O25" s="138">
        <v>133800</v>
      </c>
      <c r="P25" s="130"/>
      <c r="Q25" s="158">
        <v>133800</v>
      </c>
      <c r="R25" s="158"/>
      <c r="S25" s="158"/>
      <c r="T25" s="158"/>
      <c r="U25" s="158"/>
      <c r="V25" s="158"/>
      <c r="W25" s="158"/>
      <c r="X25" s="158"/>
      <c r="Y25" s="158"/>
      <c r="Z25" s="158"/>
      <c r="AA25" s="158"/>
      <c r="AB25" s="131"/>
      <c r="AC25" s="131" t="s">
        <v>86</v>
      </c>
      <c r="AD25" s="131" t="s">
        <v>87</v>
      </c>
      <c r="AE25" s="131" t="s">
        <v>88</v>
      </c>
      <c r="AF25" s="160">
        <v>133800</v>
      </c>
      <c r="AG25" s="160"/>
      <c r="AH25" s="160"/>
      <c r="AI25" s="160"/>
      <c r="AJ25" s="160"/>
      <c r="AK25" s="160">
        <v>133800</v>
      </c>
    </row>
    <row r="26" spans="2:37" ht="90" thickBot="1" x14ac:dyDescent="0.25">
      <c r="B26" s="135"/>
      <c r="C26" s="140" t="s">
        <v>91</v>
      </c>
      <c r="D26" s="144"/>
      <c r="E26" s="140" t="s">
        <v>114</v>
      </c>
      <c r="F26" s="140" t="s">
        <v>115</v>
      </c>
      <c r="G26" s="140" t="s">
        <v>116</v>
      </c>
      <c r="H26" s="136">
        <v>2020730010058</v>
      </c>
      <c r="I26" s="136" t="s">
        <v>117</v>
      </c>
      <c r="J26" s="137" t="s">
        <v>118</v>
      </c>
      <c r="K26" s="137"/>
      <c r="L26" s="141" t="s">
        <v>119</v>
      </c>
      <c r="M26" s="142">
        <v>1816</v>
      </c>
      <c r="N26" s="142">
        <v>76</v>
      </c>
      <c r="O26" s="138">
        <v>318620</v>
      </c>
      <c r="P26" s="130"/>
      <c r="Q26" s="158">
        <v>318620</v>
      </c>
      <c r="R26" s="158"/>
      <c r="S26" s="158"/>
      <c r="T26" s="158"/>
      <c r="U26" s="158"/>
      <c r="V26" s="158"/>
      <c r="W26" s="158"/>
      <c r="X26" s="158"/>
      <c r="Y26" s="158"/>
      <c r="Z26" s="158"/>
      <c r="AA26" s="158"/>
      <c r="AB26" s="131"/>
      <c r="AC26" s="131" t="s">
        <v>86</v>
      </c>
      <c r="AD26" s="131" t="s">
        <v>87</v>
      </c>
      <c r="AE26" s="131" t="s">
        <v>88</v>
      </c>
      <c r="AF26" s="160">
        <v>210662.9</v>
      </c>
      <c r="AG26" s="160"/>
      <c r="AH26" s="160"/>
      <c r="AI26" s="160"/>
      <c r="AJ26" s="160"/>
      <c r="AK26" s="160">
        <v>210662.9</v>
      </c>
    </row>
    <row r="27" spans="2:37" ht="90" thickBot="1" x14ac:dyDescent="0.25">
      <c r="B27" s="135"/>
      <c r="C27" s="140" t="s">
        <v>91</v>
      </c>
      <c r="D27" s="144"/>
      <c r="E27" s="140" t="s">
        <v>114</v>
      </c>
      <c r="F27" s="140" t="s">
        <v>115</v>
      </c>
      <c r="G27" s="140" t="s">
        <v>116</v>
      </c>
      <c r="H27" s="136">
        <v>2020730010058</v>
      </c>
      <c r="I27" s="136"/>
      <c r="J27" s="137" t="s">
        <v>118</v>
      </c>
      <c r="K27" s="137"/>
      <c r="L27" s="141" t="s">
        <v>120</v>
      </c>
      <c r="M27" s="142">
        <v>0</v>
      </c>
      <c r="N27" s="142">
        <v>0</v>
      </c>
      <c r="O27" s="138"/>
      <c r="P27" s="130"/>
      <c r="Q27" s="158"/>
      <c r="R27" s="158"/>
      <c r="S27" s="158"/>
      <c r="T27" s="158"/>
      <c r="U27" s="158"/>
      <c r="V27" s="158"/>
      <c r="W27" s="158"/>
      <c r="X27" s="158"/>
      <c r="Y27" s="158"/>
      <c r="Z27" s="158"/>
      <c r="AA27" s="158"/>
      <c r="AB27" s="131"/>
      <c r="AC27" s="131" t="s">
        <v>86</v>
      </c>
      <c r="AD27" s="131" t="s">
        <v>87</v>
      </c>
      <c r="AE27" s="131" t="s">
        <v>88</v>
      </c>
      <c r="AF27" s="160"/>
      <c r="AG27" s="160"/>
      <c r="AH27" s="160"/>
      <c r="AI27" s="160"/>
      <c r="AJ27" s="160"/>
      <c r="AK27" s="160">
        <v>0</v>
      </c>
    </row>
    <row r="28" spans="2:37" ht="115.5" thickBot="1" x14ac:dyDescent="0.25">
      <c r="B28" s="135"/>
      <c r="C28" s="140" t="s">
        <v>91</v>
      </c>
      <c r="D28" s="144"/>
      <c r="E28" s="140" t="s">
        <v>114</v>
      </c>
      <c r="F28" s="140" t="s">
        <v>115</v>
      </c>
      <c r="G28" s="140" t="s">
        <v>116</v>
      </c>
      <c r="H28" s="136"/>
      <c r="I28" s="136"/>
      <c r="J28" s="137"/>
      <c r="K28" s="137"/>
      <c r="L28" s="141" t="s">
        <v>121</v>
      </c>
      <c r="M28" s="142">
        <v>2</v>
      </c>
      <c r="N28" s="142"/>
      <c r="O28" s="138">
        <v>0</v>
      </c>
      <c r="P28" s="130"/>
      <c r="Q28" s="158"/>
      <c r="R28" s="158"/>
      <c r="S28" s="158"/>
      <c r="T28" s="158"/>
      <c r="U28" s="158"/>
      <c r="V28" s="158"/>
      <c r="W28" s="158"/>
      <c r="X28" s="158"/>
      <c r="Y28" s="158"/>
      <c r="Z28" s="158"/>
      <c r="AA28" s="158"/>
      <c r="AB28" s="131"/>
      <c r="AC28" s="131" t="s">
        <v>86</v>
      </c>
      <c r="AD28" s="131"/>
      <c r="AE28" s="131"/>
      <c r="AF28" s="160"/>
      <c r="AG28" s="160"/>
      <c r="AH28" s="160"/>
      <c r="AI28" s="160"/>
      <c r="AJ28" s="160"/>
      <c r="AK28" s="160">
        <v>0</v>
      </c>
    </row>
    <row r="29" spans="2:37" ht="77.25" thickBot="1" x14ac:dyDescent="0.25">
      <c r="B29" s="135"/>
      <c r="C29" s="140" t="s">
        <v>91</v>
      </c>
      <c r="D29" s="144"/>
      <c r="E29" s="140" t="s">
        <v>114</v>
      </c>
      <c r="F29" s="140" t="s">
        <v>115</v>
      </c>
      <c r="G29" s="140" t="s">
        <v>116</v>
      </c>
      <c r="H29" s="136"/>
      <c r="I29" s="136"/>
      <c r="J29" s="137"/>
      <c r="K29" s="137"/>
      <c r="L29" s="141" t="s">
        <v>122</v>
      </c>
      <c r="M29" s="142">
        <v>3</v>
      </c>
      <c r="N29" s="142"/>
      <c r="O29" s="138">
        <v>0</v>
      </c>
      <c r="P29" s="130"/>
      <c r="Q29" s="158"/>
      <c r="R29" s="158"/>
      <c r="S29" s="158"/>
      <c r="T29" s="158"/>
      <c r="U29" s="158"/>
      <c r="V29" s="158"/>
      <c r="W29" s="158"/>
      <c r="X29" s="158"/>
      <c r="Y29" s="158"/>
      <c r="Z29" s="158"/>
      <c r="AA29" s="158"/>
      <c r="AB29" s="131"/>
      <c r="AC29" s="131" t="s">
        <v>86</v>
      </c>
      <c r="AD29" s="131"/>
      <c r="AE29" s="131"/>
      <c r="AF29" s="160"/>
      <c r="AG29" s="160"/>
      <c r="AH29" s="160"/>
      <c r="AI29" s="160"/>
      <c r="AJ29" s="160"/>
      <c r="AK29" s="160">
        <v>0</v>
      </c>
    </row>
    <row r="30" spans="2:37" ht="102.75" thickBot="1" x14ac:dyDescent="0.25">
      <c r="B30" s="135"/>
      <c r="C30" s="140" t="s">
        <v>91</v>
      </c>
      <c r="D30" s="144"/>
      <c r="E30" s="140" t="s">
        <v>114</v>
      </c>
      <c r="F30" s="140" t="s">
        <v>115</v>
      </c>
      <c r="G30" s="140" t="s">
        <v>116</v>
      </c>
      <c r="H30" s="136"/>
      <c r="I30" s="136"/>
      <c r="J30" s="137"/>
      <c r="K30" s="137"/>
      <c r="L30" s="141" t="s">
        <v>123</v>
      </c>
      <c r="M30" s="142">
        <v>3</v>
      </c>
      <c r="N30" s="142"/>
      <c r="O30" s="138">
        <v>0</v>
      </c>
      <c r="P30" s="130"/>
      <c r="Q30" s="158"/>
      <c r="R30" s="158"/>
      <c r="S30" s="158"/>
      <c r="T30" s="158"/>
      <c r="U30" s="158"/>
      <c r="V30" s="158"/>
      <c r="W30" s="158"/>
      <c r="X30" s="158"/>
      <c r="Y30" s="158"/>
      <c r="Z30" s="158"/>
      <c r="AA30" s="158"/>
      <c r="AB30" s="131"/>
      <c r="AC30" s="131" t="s">
        <v>86</v>
      </c>
      <c r="AD30" s="131"/>
      <c r="AE30" s="131"/>
      <c r="AF30" s="160"/>
      <c r="AG30" s="160"/>
      <c r="AH30" s="160"/>
      <c r="AI30" s="160"/>
      <c r="AJ30" s="160"/>
      <c r="AK30" s="160">
        <v>0</v>
      </c>
    </row>
    <row r="31" spans="2:37" ht="153.75" thickBot="1" x14ac:dyDescent="0.25">
      <c r="B31" s="135"/>
      <c r="C31" s="140" t="s">
        <v>124</v>
      </c>
      <c r="D31" s="144"/>
      <c r="E31" s="140" t="s">
        <v>125</v>
      </c>
      <c r="F31" s="140" t="s">
        <v>126</v>
      </c>
      <c r="G31" s="140" t="s">
        <v>127</v>
      </c>
      <c r="H31" s="136"/>
      <c r="I31" s="136"/>
      <c r="J31" s="137"/>
      <c r="K31" s="137"/>
      <c r="L31" s="141" t="s">
        <v>128</v>
      </c>
      <c r="M31" s="143">
        <v>1</v>
      </c>
      <c r="N31" s="143"/>
      <c r="O31" s="138">
        <v>0</v>
      </c>
      <c r="P31" s="130"/>
      <c r="Q31" s="158"/>
      <c r="R31" s="158"/>
      <c r="S31" s="158"/>
      <c r="T31" s="158"/>
      <c r="U31" s="158"/>
      <c r="V31" s="158"/>
      <c r="W31" s="158"/>
      <c r="X31" s="158"/>
      <c r="Y31" s="158"/>
      <c r="Z31" s="158"/>
      <c r="AA31" s="158"/>
      <c r="AB31" s="131"/>
      <c r="AC31" s="131" t="s">
        <v>86</v>
      </c>
      <c r="AD31" s="131"/>
      <c r="AE31" s="131"/>
      <c r="AF31" s="160"/>
      <c r="AG31" s="160"/>
      <c r="AH31" s="160"/>
      <c r="AI31" s="160"/>
      <c r="AJ31" s="160"/>
      <c r="AK31" s="160">
        <v>0</v>
      </c>
    </row>
    <row r="32" spans="2:37" ht="153.75" thickBot="1" x14ac:dyDescent="0.25">
      <c r="B32" s="135"/>
      <c r="C32" s="140" t="s">
        <v>124</v>
      </c>
      <c r="D32" s="144"/>
      <c r="E32" s="140" t="s">
        <v>125</v>
      </c>
      <c r="F32" s="140" t="s">
        <v>126</v>
      </c>
      <c r="G32" s="140" t="s">
        <v>127</v>
      </c>
      <c r="H32" s="136"/>
      <c r="I32" s="136"/>
      <c r="J32" s="137"/>
      <c r="K32" s="137"/>
      <c r="L32" s="141" t="s">
        <v>129</v>
      </c>
      <c r="M32" s="143">
        <v>1</v>
      </c>
      <c r="N32" s="143"/>
      <c r="O32" s="138">
        <v>0</v>
      </c>
      <c r="P32" s="130"/>
      <c r="Q32" s="158"/>
      <c r="R32" s="158"/>
      <c r="S32" s="158"/>
      <c r="T32" s="158"/>
      <c r="U32" s="158"/>
      <c r="V32" s="158"/>
      <c r="W32" s="158"/>
      <c r="X32" s="158"/>
      <c r="Y32" s="158"/>
      <c r="Z32" s="158"/>
      <c r="AA32" s="158"/>
      <c r="AB32" s="131"/>
      <c r="AC32" s="131" t="s">
        <v>86</v>
      </c>
      <c r="AD32" s="131"/>
      <c r="AE32" s="131"/>
      <c r="AF32" s="160"/>
      <c r="AG32" s="160"/>
      <c r="AH32" s="160"/>
      <c r="AI32" s="160"/>
      <c r="AJ32" s="160"/>
      <c r="AK32" s="160">
        <v>0</v>
      </c>
    </row>
    <row r="33" spans="2:37" ht="153.75" thickBot="1" x14ac:dyDescent="0.25">
      <c r="B33" s="135"/>
      <c r="C33" s="140" t="s">
        <v>124</v>
      </c>
      <c r="D33" s="144"/>
      <c r="E33" s="140" t="s">
        <v>125</v>
      </c>
      <c r="F33" s="140" t="s">
        <v>126</v>
      </c>
      <c r="G33" s="140" t="s">
        <v>127</v>
      </c>
      <c r="H33" s="136"/>
      <c r="I33" s="136"/>
      <c r="J33" s="137"/>
      <c r="K33" s="137"/>
      <c r="L33" s="141" t="s">
        <v>130</v>
      </c>
      <c r="M33" s="143">
        <v>1</v>
      </c>
      <c r="N33" s="143"/>
      <c r="O33" s="138">
        <v>0</v>
      </c>
      <c r="P33" s="130"/>
      <c r="Q33" s="158"/>
      <c r="R33" s="158"/>
      <c r="S33" s="158"/>
      <c r="T33" s="158"/>
      <c r="U33" s="158"/>
      <c r="V33" s="158"/>
      <c r="W33" s="158"/>
      <c r="X33" s="158"/>
      <c r="Y33" s="158"/>
      <c r="Z33" s="158"/>
      <c r="AA33" s="158"/>
      <c r="AB33" s="131"/>
      <c r="AC33" s="131" t="s">
        <v>86</v>
      </c>
      <c r="AD33" s="131"/>
      <c r="AE33" s="131"/>
      <c r="AF33" s="160"/>
      <c r="AG33" s="160"/>
      <c r="AH33" s="160"/>
      <c r="AI33" s="160"/>
      <c r="AJ33" s="160"/>
      <c r="AK33" s="160">
        <v>0</v>
      </c>
    </row>
    <row r="34" spans="2:37" ht="153.75" thickBot="1" x14ac:dyDescent="0.25">
      <c r="B34" s="135"/>
      <c r="C34" s="140" t="s">
        <v>124</v>
      </c>
      <c r="D34" s="144"/>
      <c r="E34" s="140" t="s">
        <v>125</v>
      </c>
      <c r="F34" s="140" t="s">
        <v>126</v>
      </c>
      <c r="G34" s="140" t="s">
        <v>131</v>
      </c>
      <c r="H34" s="136"/>
      <c r="I34" s="136"/>
      <c r="J34" s="137"/>
      <c r="K34" s="137"/>
      <c r="L34" s="141" t="s">
        <v>132</v>
      </c>
      <c r="M34" s="143">
        <v>0</v>
      </c>
      <c r="N34" s="143"/>
      <c r="O34" s="138">
        <v>0</v>
      </c>
      <c r="P34" s="130"/>
      <c r="Q34" s="158"/>
      <c r="R34" s="158"/>
      <c r="S34" s="158"/>
      <c r="T34" s="158"/>
      <c r="U34" s="158"/>
      <c r="V34" s="158"/>
      <c r="W34" s="158"/>
      <c r="X34" s="158"/>
      <c r="Y34" s="158"/>
      <c r="Z34" s="158"/>
      <c r="AA34" s="158"/>
      <c r="AB34" s="131"/>
      <c r="AC34" s="131" t="s">
        <v>86</v>
      </c>
      <c r="AD34" s="131"/>
      <c r="AE34" s="131"/>
      <c r="AF34" s="160"/>
      <c r="AG34" s="160"/>
      <c r="AH34" s="160"/>
      <c r="AI34" s="160"/>
      <c r="AJ34" s="160"/>
      <c r="AK34" s="160">
        <v>0</v>
      </c>
    </row>
    <row r="35" spans="2:37" ht="153.75" thickBot="1" x14ac:dyDescent="0.25">
      <c r="B35" s="135"/>
      <c r="C35" s="140" t="s">
        <v>124</v>
      </c>
      <c r="D35" s="144"/>
      <c r="E35" s="140" t="s">
        <v>125</v>
      </c>
      <c r="F35" s="140" t="s">
        <v>126</v>
      </c>
      <c r="G35" s="140" t="s">
        <v>131</v>
      </c>
      <c r="H35" s="136"/>
      <c r="I35" s="136"/>
      <c r="J35" s="137"/>
      <c r="K35" s="137"/>
      <c r="L35" s="141" t="s">
        <v>133</v>
      </c>
      <c r="M35" s="143">
        <v>2000</v>
      </c>
      <c r="N35" s="143"/>
      <c r="O35" s="138">
        <v>0</v>
      </c>
      <c r="P35" s="130"/>
      <c r="Q35" s="158"/>
      <c r="R35" s="158"/>
      <c r="S35" s="158"/>
      <c r="T35" s="158"/>
      <c r="U35" s="158"/>
      <c r="V35" s="158"/>
      <c r="W35" s="158"/>
      <c r="X35" s="158"/>
      <c r="Y35" s="158"/>
      <c r="Z35" s="158"/>
      <c r="AA35" s="158"/>
      <c r="AB35" s="131"/>
      <c r="AC35" s="131" t="s">
        <v>86</v>
      </c>
      <c r="AD35" s="131"/>
      <c r="AE35" s="131"/>
      <c r="AF35" s="160"/>
      <c r="AG35" s="160"/>
      <c r="AH35" s="160"/>
      <c r="AI35" s="160"/>
      <c r="AJ35" s="160"/>
      <c r="AK35" s="160">
        <v>0</v>
      </c>
    </row>
    <row r="36" spans="2:37" ht="204.75" thickBot="1" x14ac:dyDescent="0.25">
      <c r="B36" s="135"/>
      <c r="C36" s="140" t="s">
        <v>36</v>
      </c>
      <c r="D36" s="144"/>
      <c r="E36" s="140" t="s">
        <v>134</v>
      </c>
      <c r="F36" s="140" t="s">
        <v>135</v>
      </c>
      <c r="G36" s="140" t="s">
        <v>136</v>
      </c>
      <c r="H36" s="136">
        <v>2020730010006</v>
      </c>
      <c r="I36" s="136"/>
      <c r="J36" s="137" t="s">
        <v>137</v>
      </c>
      <c r="K36" s="137"/>
      <c r="L36" s="141" t="s">
        <v>138</v>
      </c>
      <c r="M36" s="140">
        <v>0</v>
      </c>
      <c r="N36" s="140">
        <v>1</v>
      </c>
      <c r="O36" s="138">
        <v>0</v>
      </c>
      <c r="P36" s="130"/>
      <c r="Q36" s="158"/>
      <c r="R36" s="158"/>
      <c r="S36" s="158"/>
      <c r="T36" s="158"/>
      <c r="U36" s="158"/>
      <c r="V36" s="158"/>
      <c r="W36" s="158"/>
      <c r="X36" s="158"/>
      <c r="Y36" s="158"/>
      <c r="Z36" s="158"/>
      <c r="AA36" s="158"/>
      <c r="AB36" s="131"/>
      <c r="AC36" s="131" t="s">
        <v>86</v>
      </c>
      <c r="AD36" s="171" t="s">
        <v>87</v>
      </c>
      <c r="AE36" s="171" t="s">
        <v>88</v>
      </c>
      <c r="AF36" s="163"/>
      <c r="AG36" s="163"/>
      <c r="AH36" s="160"/>
      <c r="AI36" s="163"/>
      <c r="AJ36" s="163"/>
      <c r="AK36" s="163">
        <v>0</v>
      </c>
    </row>
    <row r="37" spans="2:37" ht="13.5" thickBot="1" x14ac:dyDescent="0.25">
      <c r="B37" s="614" t="s">
        <v>54</v>
      </c>
      <c r="C37" s="615"/>
      <c r="D37" s="615"/>
      <c r="E37" s="615"/>
      <c r="F37" s="615"/>
      <c r="G37" s="615"/>
      <c r="H37" s="615"/>
      <c r="I37" s="615"/>
      <c r="J37" s="615"/>
      <c r="K37" s="615"/>
      <c r="L37" s="615"/>
      <c r="M37" s="616"/>
      <c r="N37" s="180"/>
      <c r="O37" s="145">
        <v>65061393.899999999</v>
      </c>
      <c r="P37" s="145">
        <v>0</v>
      </c>
      <c r="Q37" s="145">
        <v>11022311.9</v>
      </c>
      <c r="R37" s="145">
        <v>0</v>
      </c>
      <c r="S37" s="145">
        <v>0</v>
      </c>
      <c r="T37" s="145">
        <v>0</v>
      </c>
      <c r="U37" s="145">
        <v>10121991</v>
      </c>
      <c r="V37" s="145">
        <v>0</v>
      </c>
      <c r="W37" s="145">
        <v>0</v>
      </c>
      <c r="X37" s="145">
        <v>0</v>
      </c>
      <c r="Y37" s="145">
        <v>0</v>
      </c>
      <c r="Z37" s="145">
        <v>0</v>
      </c>
      <c r="AA37" s="145">
        <v>43917091</v>
      </c>
      <c r="AB37" s="146"/>
      <c r="AC37" s="147"/>
      <c r="AD37" s="172" t="s">
        <v>139</v>
      </c>
      <c r="AE37" s="173"/>
      <c r="AF37" s="165">
        <v>4494297.1000000006</v>
      </c>
      <c r="AG37" s="165">
        <v>6605712</v>
      </c>
      <c r="AH37" s="165">
        <v>43798470.5</v>
      </c>
      <c r="AI37" s="166">
        <v>0</v>
      </c>
      <c r="AJ37" s="166">
        <v>0</v>
      </c>
      <c r="AK37" s="165">
        <v>54898479.600000001</v>
      </c>
    </row>
    <row r="38" spans="2:37" x14ac:dyDescent="0.2">
      <c r="B38" s="127"/>
      <c r="C38" s="121"/>
      <c r="D38" s="121"/>
      <c r="E38" s="121"/>
      <c r="F38" s="121"/>
      <c r="G38" s="121"/>
      <c r="H38" s="121"/>
      <c r="I38" s="121"/>
      <c r="J38" s="121"/>
      <c r="K38" s="121"/>
      <c r="L38" s="121"/>
      <c r="M38" s="121"/>
      <c r="N38" s="121"/>
      <c r="O38" s="122"/>
      <c r="P38" s="122"/>
      <c r="Q38" s="123"/>
      <c r="R38" s="121"/>
      <c r="S38" s="121"/>
      <c r="T38" s="121"/>
      <c r="U38" s="121"/>
      <c r="V38" s="121"/>
      <c r="W38" s="121"/>
      <c r="X38" s="121"/>
      <c r="Y38" s="121"/>
      <c r="Z38" s="121"/>
      <c r="AA38" s="121"/>
      <c r="AB38" s="121"/>
      <c r="AC38" s="121"/>
      <c r="AD38" s="174" t="s">
        <v>140</v>
      </c>
      <c r="AE38" s="175"/>
      <c r="AF38" s="165">
        <v>4557031</v>
      </c>
      <c r="AG38" s="130"/>
      <c r="AH38" s="130"/>
      <c r="AI38" s="130"/>
      <c r="AJ38" s="130"/>
      <c r="AK38" s="167">
        <v>4557031</v>
      </c>
    </row>
    <row r="39" spans="2:37" ht="13.5" thickBot="1" x14ac:dyDescent="0.25">
      <c r="B39" s="127"/>
      <c r="C39" s="121"/>
      <c r="D39" s="121"/>
      <c r="E39" s="121"/>
      <c r="F39" s="121"/>
      <c r="G39" s="121"/>
      <c r="H39" s="121"/>
      <c r="I39" s="121"/>
      <c r="J39" s="121"/>
      <c r="K39" s="121"/>
      <c r="L39" s="121"/>
      <c r="M39" s="121"/>
      <c r="N39" s="121"/>
      <c r="O39" s="123"/>
      <c r="P39" s="122"/>
      <c r="Q39" s="123"/>
      <c r="R39" s="121"/>
      <c r="S39" s="121"/>
      <c r="T39" s="121"/>
      <c r="U39" s="121"/>
      <c r="V39" s="121"/>
      <c r="W39" s="121"/>
      <c r="X39" s="121"/>
      <c r="Y39" s="121"/>
      <c r="Z39" s="121"/>
      <c r="AA39" s="121"/>
      <c r="AB39" s="121"/>
      <c r="AC39" s="121"/>
      <c r="AD39" s="176" t="s">
        <v>141</v>
      </c>
      <c r="AE39" s="148"/>
      <c r="AF39" s="168">
        <v>9051328.1000000015</v>
      </c>
      <c r="AG39" s="169">
        <v>6605712</v>
      </c>
      <c r="AH39" s="169">
        <v>43798470.5</v>
      </c>
      <c r="AI39" s="169">
        <v>0</v>
      </c>
      <c r="AJ39" s="169">
        <v>0</v>
      </c>
      <c r="AK39" s="170">
        <v>59455510.600000001</v>
      </c>
    </row>
    <row r="40" spans="2:37" x14ac:dyDescent="0.2">
      <c r="B40" s="127"/>
      <c r="C40" s="177" t="s">
        <v>142</v>
      </c>
      <c r="D40" s="177"/>
      <c r="E40" s="177"/>
      <c r="F40" s="121"/>
      <c r="G40" s="179">
        <v>73712386926</v>
      </c>
      <c r="H40" s="121"/>
      <c r="I40" s="121"/>
      <c r="J40" s="121"/>
      <c r="K40" s="121"/>
      <c r="L40" s="121"/>
      <c r="M40" s="121"/>
      <c r="N40" s="121"/>
      <c r="O40" s="123"/>
      <c r="P40" s="122"/>
      <c r="Q40" s="123"/>
      <c r="R40" s="121"/>
      <c r="S40" s="121"/>
      <c r="T40" s="121"/>
      <c r="U40" s="121"/>
      <c r="V40" s="121"/>
      <c r="W40" s="121"/>
      <c r="X40" s="121"/>
      <c r="Y40" s="121"/>
      <c r="Z40" s="121"/>
      <c r="AA40" s="121"/>
      <c r="AB40" s="121"/>
      <c r="AC40" s="121"/>
      <c r="AD40" s="127"/>
      <c r="AE40" s="127"/>
      <c r="AF40" s="162"/>
      <c r="AG40" s="162"/>
      <c r="AH40" s="162"/>
      <c r="AI40" s="162"/>
      <c r="AJ40" s="162"/>
      <c r="AK40" s="162"/>
    </row>
    <row r="41" spans="2:37" x14ac:dyDescent="0.2">
      <c r="B41" s="127"/>
      <c r="C41" s="613" t="s">
        <v>143</v>
      </c>
      <c r="D41" s="613"/>
      <c r="E41" s="613"/>
      <c r="F41" s="121"/>
      <c r="G41" s="179">
        <v>793962436</v>
      </c>
      <c r="H41" s="121"/>
      <c r="I41" s="121"/>
      <c r="J41" s="121"/>
      <c r="K41" s="121"/>
      <c r="L41" s="121"/>
      <c r="M41" s="121"/>
      <c r="N41" s="121"/>
      <c r="O41" s="123"/>
      <c r="P41" s="122"/>
      <c r="Q41" s="123"/>
      <c r="R41" s="121"/>
      <c r="S41" s="121"/>
      <c r="T41" s="121"/>
      <c r="U41" s="121"/>
      <c r="V41" s="121"/>
      <c r="W41" s="121"/>
      <c r="X41" s="121"/>
      <c r="Y41" s="121"/>
      <c r="Z41" s="121"/>
      <c r="AA41" s="121"/>
      <c r="AB41" s="121"/>
      <c r="AC41" s="121"/>
      <c r="AD41" s="127"/>
      <c r="AE41" s="127"/>
      <c r="AF41" s="162"/>
      <c r="AG41" s="162"/>
      <c r="AH41" s="162"/>
      <c r="AI41" s="162"/>
      <c r="AJ41" s="162"/>
      <c r="AK41" s="162"/>
    </row>
    <row r="42" spans="2:37" x14ac:dyDescent="0.2">
      <c r="B42" s="127"/>
      <c r="C42" s="613" t="s">
        <v>144</v>
      </c>
      <c r="D42" s="613"/>
      <c r="E42" s="613"/>
      <c r="F42" s="613"/>
      <c r="G42" s="179">
        <v>7857031438</v>
      </c>
      <c r="H42" s="121"/>
      <c r="I42" s="121"/>
      <c r="J42" s="121"/>
      <c r="K42" s="121"/>
      <c r="L42" s="121"/>
      <c r="M42" s="121"/>
      <c r="N42" s="121"/>
      <c r="O42" s="123"/>
      <c r="P42" s="122"/>
      <c r="Q42" s="123"/>
      <c r="R42" s="121"/>
      <c r="S42" s="121"/>
      <c r="T42" s="121"/>
      <c r="U42" s="121"/>
      <c r="V42" s="121"/>
      <c r="W42" s="121"/>
      <c r="X42" s="121"/>
      <c r="Y42" s="121"/>
      <c r="Z42" s="121"/>
      <c r="AA42" s="121"/>
      <c r="AB42" s="121"/>
      <c r="AC42" s="121"/>
      <c r="AD42" s="127"/>
      <c r="AE42" s="127"/>
      <c r="AF42" s="162"/>
      <c r="AG42" s="162"/>
      <c r="AH42" s="162"/>
      <c r="AI42" s="162"/>
      <c r="AJ42" s="162"/>
      <c r="AK42" s="162"/>
    </row>
    <row r="43" spans="2:37" x14ac:dyDescent="0.2">
      <c r="B43" s="127"/>
      <c r="C43" s="177" t="s">
        <v>145</v>
      </c>
      <c r="D43" s="178"/>
      <c r="E43" s="178"/>
      <c r="F43" s="121"/>
      <c r="G43" s="179">
        <v>65061393052</v>
      </c>
      <c r="H43" s="121"/>
      <c r="I43" s="121"/>
      <c r="J43" s="121"/>
      <c r="K43" s="121"/>
      <c r="L43" s="121"/>
      <c r="M43" s="121"/>
      <c r="N43" s="121"/>
      <c r="O43" s="123"/>
      <c r="P43" s="122"/>
      <c r="Q43" s="123"/>
      <c r="R43" s="121"/>
      <c r="S43" s="121"/>
      <c r="T43" s="121"/>
      <c r="U43" s="121"/>
      <c r="V43" s="121"/>
      <c r="W43" s="121"/>
      <c r="X43" s="121"/>
      <c r="Y43" s="121"/>
      <c r="Z43" s="121"/>
      <c r="AA43" s="121"/>
      <c r="AB43" s="121"/>
      <c r="AC43" s="121"/>
      <c r="AD43" s="127"/>
      <c r="AE43" s="127"/>
      <c r="AF43" s="162"/>
      <c r="AG43" s="162"/>
      <c r="AH43" s="162"/>
      <c r="AI43" s="162"/>
      <c r="AJ43" s="162"/>
      <c r="AK43" s="162"/>
    </row>
    <row r="44" spans="2:37" x14ac:dyDescent="0.2">
      <c r="B44" s="127"/>
      <c r="C44" s="121"/>
      <c r="D44" s="121"/>
      <c r="E44" s="121"/>
      <c r="F44" s="121"/>
      <c r="G44" s="121"/>
      <c r="H44" s="121"/>
      <c r="I44" s="121"/>
      <c r="J44" s="121"/>
      <c r="K44" s="121"/>
      <c r="L44" s="121"/>
      <c r="M44" s="121"/>
      <c r="N44" s="121"/>
      <c r="O44" s="123"/>
      <c r="P44" s="122"/>
      <c r="Q44" s="123"/>
      <c r="R44" s="121"/>
      <c r="S44" s="121"/>
      <c r="T44" s="121"/>
      <c r="U44" s="121"/>
      <c r="V44" s="121"/>
      <c r="W44" s="121"/>
      <c r="X44" s="121"/>
      <c r="Y44" s="121"/>
      <c r="Z44" s="121"/>
      <c r="AA44" s="121"/>
      <c r="AB44" s="121"/>
      <c r="AC44" s="121"/>
      <c r="AD44" s="127"/>
      <c r="AE44" s="127"/>
      <c r="AF44" s="162"/>
      <c r="AG44" s="162"/>
      <c r="AH44" s="162"/>
      <c r="AI44" s="162"/>
      <c r="AJ44" s="162"/>
      <c r="AK44" s="162"/>
    </row>
    <row r="45" spans="2:37" x14ac:dyDescent="0.2">
      <c r="B45" s="127"/>
      <c r="C45" s="121"/>
      <c r="D45" s="121"/>
      <c r="E45" s="121"/>
      <c r="F45" s="121"/>
      <c r="G45" s="121"/>
      <c r="H45" s="121"/>
      <c r="I45" s="121"/>
      <c r="J45" s="121"/>
      <c r="K45" s="121"/>
      <c r="L45" s="121"/>
      <c r="M45" s="121"/>
      <c r="N45" s="121"/>
      <c r="O45" s="123"/>
      <c r="P45" s="122"/>
      <c r="Q45" s="123"/>
      <c r="R45" s="121"/>
      <c r="S45" s="121"/>
      <c r="T45" s="121"/>
      <c r="U45" s="121"/>
      <c r="V45" s="121"/>
      <c r="W45" s="121"/>
      <c r="X45" s="121"/>
      <c r="Y45" s="121"/>
      <c r="Z45" s="121"/>
      <c r="AA45" s="121"/>
      <c r="AB45" s="121"/>
      <c r="AC45" s="121"/>
      <c r="AD45" s="127"/>
      <c r="AE45" s="127"/>
      <c r="AF45" s="162"/>
      <c r="AG45" s="162"/>
      <c r="AH45" s="162"/>
      <c r="AI45" s="162"/>
      <c r="AJ45" s="162"/>
      <c r="AK45" s="162"/>
    </row>
    <row r="46" spans="2:37" x14ac:dyDescent="0.2">
      <c r="B46" s="127"/>
      <c r="C46" s="121"/>
      <c r="D46" s="121"/>
      <c r="E46" s="121"/>
      <c r="F46" s="121"/>
      <c r="G46" s="121"/>
      <c r="H46" s="121"/>
      <c r="I46" s="121"/>
      <c r="J46" s="121"/>
      <c r="K46" s="121"/>
      <c r="L46" s="121"/>
      <c r="M46" s="121"/>
      <c r="N46" s="121"/>
      <c r="O46" s="123"/>
      <c r="P46" s="122"/>
      <c r="Q46" s="123"/>
      <c r="R46" s="121"/>
      <c r="S46" s="121"/>
      <c r="T46" s="121"/>
      <c r="U46" s="121"/>
      <c r="V46" s="121"/>
      <c r="W46" s="121"/>
      <c r="X46" s="121"/>
      <c r="Y46" s="121"/>
      <c r="Z46" s="121"/>
      <c r="AA46" s="121"/>
      <c r="AB46" s="121"/>
      <c r="AC46" s="121"/>
      <c r="AD46" s="127"/>
      <c r="AE46" s="127"/>
      <c r="AF46" s="162"/>
      <c r="AG46" s="162"/>
      <c r="AH46" s="162"/>
      <c r="AI46" s="162"/>
      <c r="AJ46" s="162"/>
      <c r="AK46" s="162"/>
    </row>
    <row r="47" spans="2:37" x14ac:dyDescent="0.2">
      <c r="B47" s="127"/>
      <c r="C47" s="611" t="s">
        <v>146</v>
      </c>
      <c r="D47" s="612"/>
      <c r="E47" s="612"/>
      <c r="F47" s="612"/>
      <c r="G47" s="612"/>
      <c r="H47" s="612"/>
      <c r="I47" s="612"/>
      <c r="J47" s="612"/>
      <c r="K47" s="612"/>
      <c r="L47" s="612"/>
      <c r="M47" s="612"/>
      <c r="N47" s="612"/>
      <c r="O47" s="612"/>
      <c r="P47" s="612"/>
      <c r="Q47" s="612"/>
      <c r="R47" s="121"/>
      <c r="S47" s="121"/>
      <c r="T47" s="121"/>
      <c r="U47" s="121"/>
      <c r="V47" s="121"/>
      <c r="W47" s="121"/>
      <c r="X47" s="121"/>
      <c r="Y47" s="121"/>
      <c r="Z47" s="121"/>
      <c r="AA47" s="121"/>
      <c r="AB47" s="121"/>
      <c r="AC47" s="121"/>
      <c r="AD47" s="121"/>
      <c r="AE47" s="121"/>
      <c r="AF47" s="121"/>
      <c r="AG47" s="121"/>
      <c r="AH47" s="121"/>
      <c r="AI47" s="121"/>
      <c r="AJ47" s="121"/>
      <c r="AK47" s="121"/>
    </row>
    <row r="48" spans="2:37" x14ac:dyDescent="0.2">
      <c r="B48" s="121"/>
      <c r="C48" s="612"/>
      <c r="D48" s="612"/>
      <c r="E48" s="612"/>
      <c r="F48" s="612"/>
      <c r="G48" s="612"/>
      <c r="H48" s="612"/>
      <c r="I48" s="612"/>
      <c r="J48" s="612"/>
      <c r="K48" s="612"/>
      <c r="L48" s="612"/>
      <c r="M48" s="612"/>
      <c r="N48" s="612"/>
      <c r="O48" s="612"/>
      <c r="P48" s="612"/>
      <c r="Q48" s="612"/>
      <c r="R48" s="139"/>
      <c r="S48" s="139"/>
      <c r="T48" s="139"/>
      <c r="U48" s="139"/>
      <c r="V48" s="139"/>
      <c r="W48" s="139"/>
      <c r="X48" s="139"/>
      <c r="Y48" s="139"/>
      <c r="Z48" s="139"/>
      <c r="AA48" s="139"/>
      <c r="AB48" s="139"/>
      <c r="AC48" s="121"/>
      <c r="AD48" s="121"/>
      <c r="AE48" s="121"/>
      <c r="AF48" s="121"/>
      <c r="AG48" s="121"/>
      <c r="AH48" s="121"/>
      <c r="AI48" s="121"/>
      <c r="AJ48" s="121"/>
      <c r="AK48" s="121"/>
    </row>
  </sheetData>
  <mergeCells count="41">
    <mergeCell ref="C47:Q48"/>
    <mergeCell ref="C41:E41"/>
    <mergeCell ref="C42:F42"/>
    <mergeCell ref="AD9:AD10"/>
    <mergeCell ref="R9:W9"/>
    <mergeCell ref="B37:M37"/>
    <mergeCell ref="H9:H10"/>
    <mergeCell ref="B9:B10"/>
    <mergeCell ref="AK9:AK10"/>
    <mergeCell ref="AI9:AI10"/>
    <mergeCell ref="AJ9:AJ10"/>
    <mergeCell ref="N9:N10"/>
    <mergeCell ref="AC9:AC10"/>
    <mergeCell ref="O8:O10"/>
    <mergeCell ref="AH9:AH10"/>
    <mergeCell ref="AF8:AJ8"/>
    <mergeCell ref="J9:J10"/>
    <mergeCell ref="AC8:AE8"/>
    <mergeCell ref="AB9:AB10"/>
    <mergeCell ref="K9:K10"/>
    <mergeCell ref="AG9:AG10"/>
    <mergeCell ref="Z9:Z10"/>
    <mergeCell ref="AA9:AA10"/>
    <mergeCell ref="AE9:AE10"/>
    <mergeCell ref="Y9:Y10"/>
    <mergeCell ref="L9:L10"/>
    <mergeCell ref="AF9:AF10"/>
    <mergeCell ref="C4:Z4"/>
    <mergeCell ref="C5:Z5"/>
    <mergeCell ref="C7:K7"/>
    <mergeCell ref="P9:Q9"/>
    <mergeCell ref="X9:X10"/>
    <mergeCell ref="P8:AA8"/>
    <mergeCell ref="D9:D10"/>
    <mergeCell ref="M9:M10"/>
    <mergeCell ref="E9:E10"/>
    <mergeCell ref="G9:G10"/>
    <mergeCell ref="B8:N8"/>
    <mergeCell ref="C9:C10"/>
    <mergeCell ref="I9:I10"/>
    <mergeCell ref="F9:F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4"/>
  <sheetViews>
    <sheetView topLeftCell="B1" zoomScale="80" zoomScaleNormal="80" workbookViewId="0">
      <selection activeCell="I9" sqref="I9"/>
    </sheetView>
  </sheetViews>
  <sheetFormatPr baseColWidth="10" defaultRowHeight="14.25" x14ac:dyDescent="0.2"/>
  <cols>
    <col min="1" max="1" width="10.140625" style="294" hidden="1" customWidth="1"/>
    <col min="2" max="3" width="23.42578125" style="363" customWidth="1"/>
    <col min="4" max="4" width="23.5703125" style="363" customWidth="1"/>
    <col min="5" max="5" width="18.5703125" style="294" customWidth="1"/>
    <col min="6" max="6" width="15.140625" style="294" customWidth="1"/>
    <col min="7" max="7" width="13.28515625" style="294" bestFit="1" customWidth="1"/>
    <col min="8" max="8" width="8.42578125" style="294" customWidth="1"/>
    <col min="9" max="9" width="11.140625" style="294" customWidth="1"/>
    <col min="10" max="10" width="11.85546875" style="294" customWidth="1"/>
    <col min="11" max="12" width="8" style="294" customWidth="1"/>
    <col min="13" max="13" width="8.5703125" style="294" customWidth="1"/>
    <col min="14" max="14" width="10.42578125" style="294" customWidth="1"/>
    <col min="15" max="15" width="8.28515625" style="294" customWidth="1"/>
    <col min="16" max="16" width="9.85546875" style="294" customWidth="1"/>
    <col min="17" max="17" width="10.28515625" style="294" customWidth="1"/>
    <col min="18" max="18" width="8.42578125" style="294" customWidth="1"/>
    <col min="19" max="20" width="5" style="294" customWidth="1"/>
    <col min="21" max="21" width="9.28515625" style="294" customWidth="1"/>
    <col min="22" max="22" width="15" style="294" customWidth="1"/>
    <col min="23" max="23" width="13.5703125" style="294" customWidth="1"/>
    <col min="24" max="24" width="23.5703125" style="348" bestFit="1" customWidth="1"/>
    <col min="25" max="26" width="17.42578125" style="348" bestFit="1" customWidth="1"/>
    <col min="27" max="27" width="7.85546875" style="348" customWidth="1"/>
    <col min="28" max="28" width="8.5703125" style="348" customWidth="1"/>
    <col min="29" max="29" width="9.5703125" style="348" customWidth="1"/>
    <col min="30" max="30" width="10.5703125" style="348" customWidth="1"/>
    <col min="31" max="31" width="7.28515625" style="348" customWidth="1"/>
    <col min="32" max="32" width="7.42578125" style="348" customWidth="1"/>
    <col min="33" max="33" width="10" style="348" customWidth="1"/>
    <col min="34" max="34" width="10.5703125" style="348" customWidth="1"/>
    <col min="35" max="35" width="9.42578125" style="348" customWidth="1"/>
    <col min="36" max="36" width="6" style="348" customWidth="1"/>
    <col min="37" max="37" width="7.42578125" style="348" customWidth="1"/>
    <col min="38" max="38" width="7.28515625" style="348" customWidth="1"/>
    <col min="39" max="39" width="8.5703125" style="348" customWidth="1"/>
    <col min="40" max="40" width="11.42578125" style="348"/>
    <col min="41" max="16384" width="11.42578125" style="294"/>
  </cols>
  <sheetData>
    <row r="1" spans="1:55" ht="24" thickBot="1" x14ac:dyDescent="0.4">
      <c r="A1" s="668" t="s">
        <v>264</v>
      </c>
      <c r="B1" s="669"/>
      <c r="C1" s="669"/>
      <c r="D1" s="669"/>
      <c r="E1" s="669"/>
      <c r="F1" s="669"/>
      <c r="G1" s="669"/>
      <c r="H1" s="669"/>
      <c r="I1" s="669"/>
      <c r="J1" s="669"/>
      <c r="K1" s="669"/>
      <c r="L1" s="669"/>
      <c r="M1" s="669"/>
      <c r="N1" s="669"/>
      <c r="O1" s="669"/>
      <c r="P1" s="669"/>
      <c r="Q1" s="669"/>
      <c r="R1" s="669"/>
      <c r="S1" s="669"/>
      <c r="T1" s="669"/>
      <c r="U1" s="669"/>
      <c r="V1" s="669"/>
      <c r="W1" s="669"/>
      <c r="X1" s="670" t="s">
        <v>264</v>
      </c>
      <c r="Y1" s="671"/>
      <c r="Z1" s="671"/>
      <c r="AA1" s="671"/>
      <c r="AB1" s="671"/>
      <c r="AC1" s="671"/>
      <c r="AD1" s="671"/>
      <c r="AE1" s="671"/>
      <c r="AF1" s="671"/>
      <c r="AG1" s="671"/>
      <c r="AH1" s="671"/>
      <c r="AI1" s="671"/>
      <c r="AJ1" s="671"/>
      <c r="AK1" s="671"/>
      <c r="AL1" s="671"/>
      <c r="AM1" s="672"/>
      <c r="AN1" s="291"/>
      <c r="AO1" s="292"/>
      <c r="AP1" s="292"/>
      <c r="AQ1" s="292"/>
      <c r="AR1" s="292"/>
      <c r="AS1" s="293"/>
    </row>
    <row r="2" spans="1:55" ht="21" customHeight="1" thickBot="1" x14ac:dyDescent="0.25">
      <c r="A2" s="673" t="s">
        <v>265</v>
      </c>
      <c r="B2" s="674"/>
      <c r="C2" s="674"/>
      <c r="D2" s="674"/>
      <c r="E2" s="674"/>
      <c r="F2" s="674"/>
      <c r="G2" s="674"/>
      <c r="H2" s="674"/>
      <c r="I2" s="674"/>
      <c r="J2" s="674"/>
      <c r="K2" s="674"/>
      <c r="L2" s="674"/>
      <c r="M2" s="674"/>
      <c r="N2" s="674"/>
      <c r="O2" s="674"/>
      <c r="P2" s="674"/>
      <c r="Q2" s="674"/>
      <c r="R2" s="674"/>
      <c r="S2" s="674"/>
      <c r="T2" s="674"/>
      <c r="U2" s="674"/>
      <c r="V2" s="674"/>
      <c r="W2" s="674"/>
      <c r="X2" s="670" t="s">
        <v>266</v>
      </c>
      <c r="Y2" s="671"/>
      <c r="Z2" s="671" t="s">
        <v>267</v>
      </c>
      <c r="AA2" s="671"/>
      <c r="AB2" s="671"/>
      <c r="AC2" s="671"/>
      <c r="AD2" s="671"/>
      <c r="AE2" s="671"/>
      <c r="AF2" s="671"/>
      <c r="AG2" s="671"/>
      <c r="AH2" s="671"/>
      <c r="AI2" s="671"/>
      <c r="AJ2" s="671"/>
      <c r="AK2" s="671"/>
      <c r="AL2" s="671"/>
      <c r="AM2" s="672"/>
      <c r="AN2" s="295"/>
      <c r="AO2" s="296"/>
      <c r="AP2" s="296"/>
      <c r="AQ2" s="296"/>
      <c r="AR2" s="296"/>
      <c r="AS2" s="297"/>
    </row>
    <row r="3" spans="1:55" ht="15" x14ac:dyDescent="0.2">
      <c r="A3" s="675" t="s">
        <v>268</v>
      </c>
      <c r="B3" s="675" t="s">
        <v>269</v>
      </c>
      <c r="C3" s="677" t="s">
        <v>10</v>
      </c>
      <c r="D3" s="675" t="s">
        <v>270</v>
      </c>
      <c r="E3" s="679" t="s">
        <v>271</v>
      </c>
      <c r="F3" s="681" t="s">
        <v>272</v>
      </c>
      <c r="G3" s="681"/>
      <c r="H3" s="681"/>
      <c r="I3" s="681"/>
      <c r="J3" s="681"/>
      <c r="K3" s="681"/>
      <c r="L3" s="681"/>
      <c r="M3" s="681"/>
      <c r="N3" s="681"/>
      <c r="O3" s="681"/>
      <c r="P3" s="681"/>
      <c r="Q3" s="681"/>
      <c r="R3" s="681"/>
      <c r="S3" s="681"/>
      <c r="T3" s="681"/>
      <c r="U3" s="653" t="s">
        <v>273</v>
      </c>
      <c r="V3" s="653" t="s">
        <v>274</v>
      </c>
      <c r="W3" s="655" t="s">
        <v>275</v>
      </c>
      <c r="X3" s="657" t="s">
        <v>276</v>
      </c>
      <c r="Y3" s="658" t="s">
        <v>277</v>
      </c>
      <c r="Z3" s="658"/>
      <c r="AA3" s="658"/>
      <c r="AB3" s="658"/>
      <c r="AC3" s="658"/>
      <c r="AD3" s="658"/>
      <c r="AE3" s="658"/>
      <c r="AF3" s="658"/>
      <c r="AG3" s="658"/>
      <c r="AH3" s="658"/>
      <c r="AI3" s="658"/>
      <c r="AJ3" s="658"/>
      <c r="AK3" s="658"/>
      <c r="AL3" s="658"/>
      <c r="AM3" s="659"/>
      <c r="AN3" s="298"/>
    </row>
    <row r="4" spans="1:55" ht="15" x14ac:dyDescent="0.2">
      <c r="A4" s="675"/>
      <c r="B4" s="675"/>
      <c r="C4" s="678"/>
      <c r="D4" s="675"/>
      <c r="E4" s="679"/>
      <c r="F4" s="299"/>
      <c r="G4" s="299"/>
      <c r="H4" s="299"/>
      <c r="I4" s="299"/>
      <c r="J4" s="299"/>
      <c r="K4" s="299"/>
      <c r="L4" s="299"/>
      <c r="M4" s="299"/>
      <c r="N4" s="299"/>
      <c r="O4" s="299"/>
      <c r="P4" s="299"/>
      <c r="Q4" s="299"/>
      <c r="R4" s="299"/>
      <c r="S4" s="299"/>
      <c r="T4" s="299"/>
      <c r="U4" s="653"/>
      <c r="V4" s="653"/>
      <c r="W4" s="655"/>
      <c r="X4" s="657"/>
      <c r="Y4" s="300"/>
      <c r="Z4" s="300"/>
      <c r="AA4" s="300"/>
      <c r="AB4" s="300"/>
      <c r="AC4" s="300"/>
      <c r="AD4" s="300"/>
      <c r="AE4" s="300"/>
      <c r="AF4" s="300"/>
      <c r="AG4" s="300"/>
      <c r="AH4" s="300"/>
      <c r="AI4" s="300"/>
      <c r="AJ4" s="300"/>
      <c r="AK4" s="300"/>
      <c r="AL4" s="300"/>
      <c r="AM4" s="301"/>
      <c r="AN4" s="298"/>
    </row>
    <row r="5" spans="1:55" ht="15" x14ac:dyDescent="0.2">
      <c r="A5" s="675"/>
      <c r="B5" s="675"/>
      <c r="C5" s="678"/>
      <c r="D5" s="675"/>
      <c r="E5" s="679"/>
      <c r="F5" s="299"/>
      <c r="G5" s="299"/>
      <c r="H5" s="299"/>
      <c r="I5" s="299"/>
      <c r="J5" s="299"/>
      <c r="K5" s="299"/>
      <c r="L5" s="299"/>
      <c r="M5" s="299"/>
      <c r="N5" s="299"/>
      <c r="O5" s="299"/>
      <c r="P5" s="299"/>
      <c r="Q5" s="299"/>
      <c r="R5" s="299"/>
      <c r="S5" s="299"/>
      <c r="T5" s="299"/>
      <c r="U5" s="653"/>
      <c r="V5" s="653"/>
      <c r="W5" s="655"/>
      <c r="X5" s="657"/>
      <c r="Y5" s="300"/>
      <c r="Z5" s="300"/>
      <c r="AA5" s="300"/>
      <c r="AB5" s="300"/>
      <c r="AC5" s="300"/>
      <c r="AD5" s="300"/>
      <c r="AE5" s="300"/>
      <c r="AF5" s="300"/>
      <c r="AG5" s="300"/>
      <c r="AH5" s="300"/>
      <c r="AI5" s="300"/>
      <c r="AJ5" s="300"/>
      <c r="AK5" s="300"/>
      <c r="AL5" s="300"/>
      <c r="AM5" s="301"/>
      <c r="AN5" s="298"/>
    </row>
    <row r="6" spans="1:55" ht="15" x14ac:dyDescent="0.2">
      <c r="A6" s="675"/>
      <c r="B6" s="675"/>
      <c r="C6" s="678"/>
      <c r="D6" s="675"/>
      <c r="E6" s="679"/>
      <c r="F6" s="299"/>
      <c r="G6" s="299"/>
      <c r="H6" s="299"/>
      <c r="I6" s="299"/>
      <c r="J6" s="299"/>
      <c r="K6" s="299"/>
      <c r="L6" s="299"/>
      <c r="M6" s="299"/>
      <c r="N6" s="299"/>
      <c r="O6" s="299"/>
      <c r="P6" s="299"/>
      <c r="Q6" s="299"/>
      <c r="R6" s="299"/>
      <c r="S6" s="299"/>
      <c r="T6" s="299"/>
      <c r="U6" s="653"/>
      <c r="V6" s="653"/>
      <c r="W6" s="655"/>
      <c r="X6" s="657"/>
      <c r="Y6" s="300"/>
      <c r="Z6" s="300"/>
      <c r="AA6" s="300"/>
      <c r="AB6" s="300"/>
      <c r="AC6" s="300"/>
      <c r="AD6" s="300"/>
      <c r="AE6" s="300"/>
      <c r="AF6" s="300"/>
      <c r="AG6" s="300"/>
      <c r="AH6" s="300"/>
      <c r="AI6" s="300"/>
      <c r="AJ6" s="300"/>
      <c r="AK6" s="300"/>
      <c r="AL6" s="300"/>
      <c r="AM6" s="301"/>
      <c r="AN6" s="298"/>
    </row>
    <row r="7" spans="1:55" ht="118.5" customHeight="1" x14ac:dyDescent="0.2">
      <c r="A7" s="676"/>
      <c r="B7" s="676"/>
      <c r="C7" s="675"/>
      <c r="D7" s="676"/>
      <c r="E7" s="680"/>
      <c r="F7" s="302" t="s">
        <v>278</v>
      </c>
      <c r="G7" s="303" t="s">
        <v>279</v>
      </c>
      <c r="H7" s="304" t="s">
        <v>280</v>
      </c>
      <c r="I7" s="304" t="s">
        <v>281</v>
      </c>
      <c r="J7" s="304" t="s">
        <v>156</v>
      </c>
      <c r="K7" s="305" t="s">
        <v>282</v>
      </c>
      <c r="L7" s="305" t="s">
        <v>283</v>
      </c>
      <c r="M7" s="303" t="s">
        <v>284</v>
      </c>
      <c r="N7" s="303" t="s">
        <v>285</v>
      </c>
      <c r="O7" s="303" t="s">
        <v>286</v>
      </c>
      <c r="P7" s="303" t="s">
        <v>287</v>
      </c>
      <c r="Q7" s="303" t="s">
        <v>288</v>
      </c>
      <c r="R7" s="303" t="s">
        <v>289</v>
      </c>
      <c r="S7" s="303" t="s">
        <v>290</v>
      </c>
      <c r="T7" s="303" t="s">
        <v>23</v>
      </c>
      <c r="U7" s="654"/>
      <c r="V7" s="654"/>
      <c r="W7" s="656"/>
      <c r="X7" s="657"/>
      <c r="Y7" s="306" t="s">
        <v>278</v>
      </c>
      <c r="Z7" s="307" t="s">
        <v>279</v>
      </c>
      <c r="AA7" s="306" t="s">
        <v>280</v>
      </c>
      <c r="AB7" s="306" t="s">
        <v>281</v>
      </c>
      <c r="AC7" s="306" t="s">
        <v>156</v>
      </c>
      <c r="AD7" s="306" t="s">
        <v>282</v>
      </c>
      <c r="AE7" s="306" t="s">
        <v>283</v>
      </c>
      <c r="AF7" s="306" t="s">
        <v>284</v>
      </c>
      <c r="AG7" s="306" t="s">
        <v>285</v>
      </c>
      <c r="AH7" s="306" t="s">
        <v>286</v>
      </c>
      <c r="AI7" s="306" t="s">
        <v>287</v>
      </c>
      <c r="AJ7" s="306" t="s">
        <v>288</v>
      </c>
      <c r="AK7" s="306" t="s">
        <v>289</v>
      </c>
      <c r="AL7" s="306" t="s">
        <v>290</v>
      </c>
      <c r="AM7" s="308" t="s">
        <v>23</v>
      </c>
      <c r="AN7" s="298"/>
    </row>
    <row r="8" spans="1:55" s="312" customFormat="1" ht="72" x14ac:dyDescent="0.2">
      <c r="A8" s="309" t="s">
        <v>291</v>
      </c>
      <c r="B8" s="310" t="s">
        <v>292</v>
      </c>
      <c r="C8" s="310"/>
      <c r="D8" s="310" t="s">
        <v>293</v>
      </c>
      <c r="E8" s="311">
        <f>SUM(F8:T8)</f>
        <v>650000</v>
      </c>
      <c r="F8" s="311">
        <v>650000</v>
      </c>
      <c r="U8" s="313" t="s">
        <v>294</v>
      </c>
      <c r="V8" s="313" t="s">
        <v>295</v>
      </c>
      <c r="W8" s="314" t="s">
        <v>296</v>
      </c>
      <c r="X8" s="315">
        <f>SUM(Y8:AM8)</f>
        <v>650000</v>
      </c>
      <c r="Y8" s="316"/>
      <c r="Z8" s="317">
        <v>650000</v>
      </c>
      <c r="AA8" s="317"/>
      <c r="AB8" s="317"/>
      <c r="AC8" s="317"/>
      <c r="AD8" s="317"/>
      <c r="AE8" s="317"/>
      <c r="AF8" s="317"/>
      <c r="AG8" s="317"/>
      <c r="AH8" s="317"/>
      <c r="AI8" s="317"/>
      <c r="AJ8" s="317"/>
      <c r="AK8" s="317"/>
      <c r="AL8" s="317"/>
      <c r="AM8" s="318"/>
      <c r="AN8" s="319"/>
    </row>
    <row r="9" spans="1:55" s="312" customFormat="1" ht="72" x14ac:dyDescent="0.2">
      <c r="A9" s="309" t="s">
        <v>297</v>
      </c>
      <c r="B9" s="310" t="s">
        <v>298</v>
      </c>
      <c r="C9" s="310" t="s">
        <v>299</v>
      </c>
      <c r="D9" s="310" t="s">
        <v>300</v>
      </c>
      <c r="E9" s="311">
        <f t="shared" ref="E9:E28" si="0">SUM(F9:T9)</f>
        <v>200000</v>
      </c>
      <c r="F9" s="311">
        <v>200000</v>
      </c>
      <c r="U9" s="313" t="s">
        <v>294</v>
      </c>
      <c r="V9" s="313" t="s">
        <v>295</v>
      </c>
      <c r="W9" s="314" t="s">
        <v>296</v>
      </c>
      <c r="X9" s="315">
        <f t="shared" ref="X9:X28" si="1">SUM(Y9:AM9)</f>
        <v>196029.33380000002</v>
      </c>
      <c r="Y9" s="317">
        <v>196029.33380000002</v>
      </c>
      <c r="Z9" s="317"/>
      <c r="AA9" s="317"/>
      <c r="AB9" s="317"/>
      <c r="AC9" s="317"/>
      <c r="AD9" s="317"/>
      <c r="AE9" s="317"/>
      <c r="AF9" s="317"/>
      <c r="AG9" s="317"/>
      <c r="AH9" s="317"/>
      <c r="AI9" s="317"/>
      <c r="AJ9" s="317"/>
      <c r="AK9" s="317"/>
      <c r="AL9" s="317"/>
      <c r="AM9" s="318"/>
      <c r="AN9" s="319"/>
    </row>
    <row r="10" spans="1:55" s="312" customFormat="1" ht="72" x14ac:dyDescent="0.2">
      <c r="A10" s="309" t="s">
        <v>301</v>
      </c>
      <c r="B10" s="310" t="s">
        <v>302</v>
      </c>
      <c r="C10" s="310" t="s">
        <v>299</v>
      </c>
      <c r="D10" s="310" t="s">
        <v>300</v>
      </c>
      <c r="E10" s="311">
        <f t="shared" si="0"/>
        <v>200000</v>
      </c>
      <c r="F10" s="311">
        <v>200000</v>
      </c>
      <c r="U10" s="313" t="s">
        <v>294</v>
      </c>
      <c r="V10" s="313" t="s">
        <v>295</v>
      </c>
      <c r="W10" s="314" t="s">
        <v>296</v>
      </c>
      <c r="X10" s="315">
        <f t="shared" si="1"/>
        <v>0</v>
      </c>
      <c r="Y10" s="317">
        <v>0</v>
      </c>
      <c r="Z10" s="317"/>
      <c r="AA10" s="317"/>
      <c r="AB10" s="317"/>
      <c r="AC10" s="317"/>
      <c r="AD10" s="317"/>
      <c r="AE10" s="317"/>
      <c r="AF10" s="317"/>
      <c r="AG10" s="317"/>
      <c r="AH10" s="317"/>
      <c r="AI10" s="317"/>
      <c r="AJ10" s="317"/>
      <c r="AK10" s="317"/>
      <c r="AL10" s="317"/>
      <c r="AM10" s="318"/>
      <c r="AN10" s="319"/>
    </row>
    <row r="11" spans="1:55" s="312" customFormat="1" ht="72" x14ac:dyDescent="0.2">
      <c r="A11" s="309" t="s">
        <v>303</v>
      </c>
      <c r="B11" s="310" t="s">
        <v>304</v>
      </c>
      <c r="C11" s="310" t="s">
        <v>299</v>
      </c>
      <c r="D11" s="310" t="s">
        <v>300</v>
      </c>
      <c r="E11" s="311">
        <f t="shared" si="0"/>
        <v>0</v>
      </c>
      <c r="F11" s="320">
        <v>0</v>
      </c>
      <c r="U11" s="313" t="s">
        <v>294</v>
      </c>
      <c r="V11" s="313" t="s">
        <v>295</v>
      </c>
      <c r="W11" s="314" t="s">
        <v>296</v>
      </c>
      <c r="X11" s="315">
        <f t="shared" si="1"/>
        <v>0</v>
      </c>
      <c r="Y11" s="317">
        <v>0</v>
      </c>
      <c r="Z11" s="317"/>
      <c r="AA11" s="317"/>
      <c r="AB11" s="317"/>
      <c r="AC11" s="317"/>
      <c r="AD11" s="317"/>
      <c r="AE11" s="317"/>
      <c r="AF11" s="317"/>
      <c r="AG11" s="317"/>
      <c r="AH11" s="317"/>
      <c r="AI11" s="317"/>
      <c r="AJ11" s="317"/>
      <c r="AK11" s="317"/>
      <c r="AL11" s="317"/>
      <c r="AM11" s="318"/>
      <c r="AN11" s="319"/>
    </row>
    <row r="12" spans="1:55" s="312" customFormat="1" ht="72" x14ac:dyDescent="0.2">
      <c r="A12" s="321" t="s">
        <v>305</v>
      </c>
      <c r="B12" s="310" t="s">
        <v>306</v>
      </c>
      <c r="C12" s="310" t="s">
        <v>299</v>
      </c>
      <c r="D12" s="310" t="s">
        <v>300</v>
      </c>
      <c r="E12" s="311">
        <f t="shared" si="0"/>
        <v>34304.445</v>
      </c>
      <c r="F12" s="311">
        <v>34304.445</v>
      </c>
      <c r="U12" s="313" t="s">
        <v>294</v>
      </c>
      <c r="V12" s="313" t="s">
        <v>295</v>
      </c>
      <c r="W12" s="314" t="s">
        <v>296</v>
      </c>
      <c r="X12" s="315">
        <f t="shared" si="1"/>
        <v>0</v>
      </c>
      <c r="Y12" s="317">
        <v>0</v>
      </c>
      <c r="Z12" s="317"/>
      <c r="AA12" s="317"/>
      <c r="AB12" s="317"/>
      <c r="AC12" s="317"/>
      <c r="AD12" s="317"/>
      <c r="AE12" s="317"/>
      <c r="AF12" s="317"/>
      <c r="AG12" s="317"/>
      <c r="AH12" s="317"/>
      <c r="AI12" s="317"/>
      <c r="AJ12" s="317"/>
      <c r="AK12" s="317"/>
      <c r="AL12" s="317"/>
      <c r="AM12" s="318"/>
      <c r="AN12" s="319"/>
    </row>
    <row r="13" spans="1:55" s="312" customFormat="1" ht="96" x14ac:dyDescent="0.2">
      <c r="A13" s="321" t="s">
        <v>307</v>
      </c>
      <c r="B13" s="310" t="s">
        <v>308</v>
      </c>
      <c r="C13" s="310" t="s">
        <v>299</v>
      </c>
      <c r="D13" s="310" t="s">
        <v>300</v>
      </c>
      <c r="E13" s="311">
        <f t="shared" si="0"/>
        <v>10000</v>
      </c>
      <c r="F13" s="311">
        <v>10000</v>
      </c>
      <c r="U13" s="313" t="s">
        <v>294</v>
      </c>
      <c r="V13" s="313" t="s">
        <v>295</v>
      </c>
      <c r="W13" s="314" t="s">
        <v>296</v>
      </c>
      <c r="X13" s="315">
        <f t="shared" si="1"/>
        <v>0</v>
      </c>
      <c r="Y13" s="317">
        <v>0</v>
      </c>
      <c r="Z13" s="317"/>
      <c r="AA13" s="317"/>
      <c r="AB13" s="317"/>
      <c r="AC13" s="317"/>
      <c r="AD13" s="317"/>
      <c r="AE13" s="317"/>
      <c r="AF13" s="317"/>
      <c r="AG13" s="317"/>
      <c r="AH13" s="317"/>
      <c r="AI13" s="317"/>
      <c r="AJ13" s="317"/>
      <c r="AK13" s="317"/>
      <c r="AL13" s="317"/>
      <c r="AM13" s="318"/>
      <c r="AN13" s="319"/>
    </row>
    <row r="14" spans="1:55" s="323" customFormat="1" ht="72" x14ac:dyDescent="0.2">
      <c r="A14" s="322" t="s">
        <v>309</v>
      </c>
      <c r="B14" s="310" t="s">
        <v>310</v>
      </c>
      <c r="C14" s="310" t="s">
        <v>299</v>
      </c>
      <c r="D14" s="310" t="s">
        <v>300</v>
      </c>
      <c r="E14" s="311">
        <f t="shared" si="0"/>
        <v>87800</v>
      </c>
      <c r="F14" s="311">
        <v>87800</v>
      </c>
      <c r="G14" s="311"/>
      <c r="H14" s="311"/>
      <c r="I14" s="311"/>
      <c r="J14" s="311"/>
      <c r="K14" s="311"/>
      <c r="L14" s="311"/>
      <c r="M14" s="311"/>
      <c r="N14" s="311"/>
      <c r="O14" s="311"/>
      <c r="P14" s="311"/>
      <c r="Q14" s="311"/>
      <c r="R14" s="311"/>
      <c r="S14" s="311"/>
      <c r="T14" s="311"/>
      <c r="U14" s="311" t="s">
        <v>294</v>
      </c>
      <c r="V14" s="311" t="s">
        <v>295</v>
      </c>
      <c r="W14" s="311" t="s">
        <v>296</v>
      </c>
      <c r="X14" s="311">
        <f t="shared" si="1"/>
        <v>0</v>
      </c>
      <c r="Y14" s="311">
        <v>0</v>
      </c>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1"/>
      <c r="AY14" s="311"/>
      <c r="AZ14" s="311"/>
      <c r="BA14" s="311"/>
      <c r="BB14" s="311"/>
      <c r="BC14" s="311"/>
    </row>
    <row r="15" spans="1:55" s="323" customFormat="1" ht="72" x14ac:dyDescent="0.2">
      <c r="A15" s="322" t="s">
        <v>311</v>
      </c>
      <c r="B15" s="310" t="s">
        <v>312</v>
      </c>
      <c r="C15" s="310" t="s">
        <v>299</v>
      </c>
      <c r="D15" s="310" t="s">
        <v>300</v>
      </c>
      <c r="E15" s="311">
        <f t="shared" si="0"/>
        <v>570500</v>
      </c>
      <c r="F15" s="311">
        <v>570500</v>
      </c>
      <c r="G15" s="311"/>
      <c r="H15" s="311"/>
      <c r="I15" s="311"/>
      <c r="J15" s="311"/>
      <c r="K15" s="311"/>
      <c r="L15" s="311"/>
      <c r="M15" s="311"/>
      <c r="N15" s="311"/>
      <c r="O15" s="311"/>
      <c r="P15" s="311"/>
      <c r="Q15" s="311"/>
      <c r="R15" s="311"/>
      <c r="S15" s="311"/>
      <c r="T15" s="311"/>
      <c r="U15" s="311" t="s">
        <v>294</v>
      </c>
      <c r="V15" s="311" t="s">
        <v>295</v>
      </c>
      <c r="W15" s="311" t="s">
        <v>296</v>
      </c>
      <c r="X15" s="311">
        <f t="shared" si="1"/>
        <v>618627.83900000004</v>
      </c>
      <c r="Y15" s="311">
        <v>618627.83900000004</v>
      </c>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1"/>
      <c r="AY15" s="311"/>
      <c r="AZ15" s="311"/>
      <c r="BA15" s="311"/>
      <c r="BB15" s="311"/>
      <c r="BC15" s="311"/>
    </row>
    <row r="16" spans="1:55" s="323" customFormat="1" ht="72" x14ac:dyDescent="0.2">
      <c r="A16" s="324" t="s">
        <v>313</v>
      </c>
      <c r="B16" s="310" t="s">
        <v>314</v>
      </c>
      <c r="C16" s="310" t="s">
        <v>299</v>
      </c>
      <c r="D16" s="310" t="s">
        <v>300</v>
      </c>
      <c r="E16" s="311">
        <f t="shared" si="0"/>
        <v>0</v>
      </c>
      <c r="F16" s="311">
        <v>0</v>
      </c>
      <c r="G16" s="311"/>
      <c r="H16" s="311"/>
      <c r="I16" s="311"/>
      <c r="J16" s="311"/>
      <c r="K16" s="311"/>
      <c r="L16" s="311"/>
      <c r="M16" s="311"/>
      <c r="N16" s="311"/>
      <c r="O16" s="311"/>
      <c r="P16" s="311"/>
      <c r="Q16" s="311"/>
      <c r="R16" s="311"/>
      <c r="S16" s="311"/>
      <c r="T16" s="311"/>
      <c r="U16" s="311" t="s">
        <v>294</v>
      </c>
      <c r="V16" s="311" t="s">
        <v>295</v>
      </c>
      <c r="W16" s="311" t="s">
        <v>296</v>
      </c>
      <c r="X16" s="311">
        <f t="shared" si="1"/>
        <v>0</v>
      </c>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311"/>
    </row>
    <row r="17" spans="1:55" s="323" customFormat="1" ht="72" x14ac:dyDescent="0.2">
      <c r="A17" s="325" t="s">
        <v>315</v>
      </c>
      <c r="B17" s="310" t="s">
        <v>316</v>
      </c>
      <c r="C17" s="310" t="s">
        <v>299</v>
      </c>
      <c r="D17" s="310" t="s">
        <v>300</v>
      </c>
      <c r="E17" s="311">
        <f t="shared" si="0"/>
        <v>1646408.7350000001</v>
      </c>
      <c r="F17" s="311">
        <v>1646408.7350000001</v>
      </c>
      <c r="G17" s="311"/>
      <c r="H17" s="311"/>
      <c r="I17" s="311"/>
      <c r="J17" s="311"/>
      <c r="K17" s="311"/>
      <c r="L17" s="311"/>
      <c r="M17" s="311"/>
      <c r="N17" s="311"/>
      <c r="O17" s="311"/>
      <c r="P17" s="311"/>
      <c r="Q17" s="311"/>
      <c r="R17" s="311"/>
      <c r="S17" s="311"/>
      <c r="T17" s="311"/>
      <c r="U17" s="311" t="s">
        <v>294</v>
      </c>
      <c r="V17" s="311" t="s">
        <v>295</v>
      </c>
      <c r="W17" s="311" t="s">
        <v>296</v>
      </c>
      <c r="X17" s="311">
        <f t="shared" si="1"/>
        <v>784117.33520000009</v>
      </c>
      <c r="Y17" s="311">
        <v>784117.33520000009</v>
      </c>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11"/>
    </row>
    <row r="18" spans="1:55" s="323" customFormat="1" ht="72" x14ac:dyDescent="0.2">
      <c r="A18" s="325" t="s">
        <v>317</v>
      </c>
      <c r="B18" s="310" t="s">
        <v>318</v>
      </c>
      <c r="C18" s="310" t="s">
        <v>299</v>
      </c>
      <c r="D18" s="310" t="s">
        <v>300</v>
      </c>
      <c r="E18" s="311">
        <f t="shared" si="0"/>
        <v>0</v>
      </c>
      <c r="F18" s="311">
        <v>0</v>
      </c>
      <c r="G18" s="311"/>
      <c r="H18" s="311"/>
      <c r="I18" s="311"/>
      <c r="J18" s="311"/>
      <c r="K18" s="311"/>
      <c r="L18" s="311"/>
      <c r="M18" s="311"/>
      <c r="N18" s="311"/>
      <c r="O18" s="311"/>
      <c r="P18" s="311"/>
      <c r="Q18" s="311"/>
      <c r="R18" s="311"/>
      <c r="S18" s="311"/>
      <c r="T18" s="311"/>
      <c r="U18" s="311" t="s">
        <v>294</v>
      </c>
      <c r="V18" s="311" t="s">
        <v>295</v>
      </c>
      <c r="W18" s="311" t="s">
        <v>296</v>
      </c>
      <c r="X18" s="311">
        <f t="shared" si="1"/>
        <v>0</v>
      </c>
      <c r="Y18" s="311">
        <v>0</v>
      </c>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311"/>
      <c r="AX18" s="311"/>
      <c r="AY18" s="311"/>
      <c r="AZ18" s="311"/>
      <c r="BA18" s="311"/>
      <c r="BB18" s="311"/>
      <c r="BC18" s="311"/>
    </row>
    <row r="19" spans="1:55" s="323" customFormat="1" ht="72" x14ac:dyDescent="0.2">
      <c r="A19" s="325" t="s">
        <v>319</v>
      </c>
      <c r="B19" s="310" t="s">
        <v>320</v>
      </c>
      <c r="C19" s="310" t="s">
        <v>299</v>
      </c>
      <c r="D19" s="310" t="s">
        <v>300</v>
      </c>
      <c r="E19" s="311">
        <f t="shared" si="0"/>
        <v>280000</v>
      </c>
      <c r="F19" s="311">
        <v>280000</v>
      </c>
      <c r="G19" s="311"/>
      <c r="H19" s="311"/>
      <c r="I19" s="311"/>
      <c r="J19" s="311"/>
      <c r="K19" s="311"/>
      <c r="L19" s="311"/>
      <c r="M19" s="311"/>
      <c r="N19" s="311"/>
      <c r="O19" s="311"/>
      <c r="P19" s="311"/>
      <c r="Q19" s="311"/>
      <c r="R19" s="311"/>
      <c r="S19" s="311"/>
      <c r="T19" s="311"/>
      <c r="U19" s="311" t="s">
        <v>294</v>
      </c>
      <c r="V19" s="311" t="s">
        <v>295</v>
      </c>
      <c r="W19" s="311" t="s">
        <v>296</v>
      </c>
      <c r="X19" s="311">
        <f t="shared" si="1"/>
        <v>55335</v>
      </c>
      <c r="Y19" s="311">
        <v>55335</v>
      </c>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c r="AY19" s="311"/>
      <c r="AZ19" s="311"/>
      <c r="BA19" s="311"/>
      <c r="BB19" s="311"/>
      <c r="BC19" s="311"/>
    </row>
    <row r="20" spans="1:55" s="323" customFormat="1" ht="72" x14ac:dyDescent="0.2">
      <c r="A20" s="325" t="s">
        <v>321</v>
      </c>
      <c r="B20" s="310" t="s">
        <v>322</v>
      </c>
      <c r="C20" s="310" t="s">
        <v>299</v>
      </c>
      <c r="D20" s="310" t="s">
        <v>300</v>
      </c>
      <c r="E20" s="311">
        <f t="shared" si="0"/>
        <v>0</v>
      </c>
      <c r="F20" s="311">
        <v>0</v>
      </c>
      <c r="G20" s="311"/>
      <c r="H20" s="311"/>
      <c r="I20" s="311"/>
      <c r="J20" s="311"/>
      <c r="K20" s="311"/>
      <c r="L20" s="311"/>
      <c r="M20" s="311"/>
      <c r="N20" s="311"/>
      <c r="O20" s="311"/>
      <c r="P20" s="311"/>
      <c r="Q20" s="311"/>
      <c r="R20" s="311"/>
      <c r="S20" s="311"/>
      <c r="T20" s="311"/>
      <c r="U20" s="311" t="s">
        <v>294</v>
      </c>
      <c r="V20" s="311" t="s">
        <v>295</v>
      </c>
      <c r="W20" s="311" t="s">
        <v>296</v>
      </c>
      <c r="X20" s="311">
        <f t="shared" si="1"/>
        <v>0</v>
      </c>
      <c r="Y20" s="311">
        <v>0</v>
      </c>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311"/>
      <c r="AX20" s="311"/>
      <c r="AY20" s="311"/>
      <c r="AZ20" s="311"/>
      <c r="BA20" s="311"/>
      <c r="BB20" s="311"/>
      <c r="BC20" s="311"/>
    </row>
    <row r="21" spans="1:55" s="323" customFormat="1" ht="72" x14ac:dyDescent="0.2">
      <c r="A21" s="325" t="s">
        <v>323</v>
      </c>
      <c r="B21" s="310" t="s">
        <v>324</v>
      </c>
      <c r="C21" s="310" t="s">
        <v>299</v>
      </c>
      <c r="D21" s="310" t="s">
        <v>300</v>
      </c>
      <c r="E21" s="311">
        <f t="shared" si="0"/>
        <v>300000</v>
      </c>
      <c r="F21" s="311">
        <v>300000</v>
      </c>
      <c r="G21" s="311"/>
      <c r="H21" s="311"/>
      <c r="I21" s="311"/>
      <c r="J21" s="311"/>
      <c r="K21" s="311"/>
      <c r="L21" s="311"/>
      <c r="M21" s="311"/>
      <c r="N21" s="311"/>
      <c r="O21" s="311"/>
      <c r="P21" s="311"/>
      <c r="Q21" s="311"/>
      <c r="R21" s="311"/>
      <c r="S21" s="311"/>
      <c r="T21" s="311"/>
      <c r="U21" s="311" t="s">
        <v>294</v>
      </c>
      <c r="V21" s="311" t="s">
        <v>295</v>
      </c>
      <c r="W21" s="311" t="s">
        <v>296</v>
      </c>
      <c r="X21" s="311">
        <f t="shared" si="1"/>
        <v>8560</v>
      </c>
      <c r="Y21" s="311">
        <v>8560</v>
      </c>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1"/>
      <c r="AY21" s="311"/>
      <c r="AZ21" s="311"/>
      <c r="BA21" s="311"/>
      <c r="BB21" s="311"/>
      <c r="BC21" s="311"/>
    </row>
    <row r="22" spans="1:55" s="323" customFormat="1" ht="72" x14ac:dyDescent="0.2">
      <c r="A22" s="325" t="s">
        <v>325</v>
      </c>
      <c r="B22" s="326" t="s">
        <v>326</v>
      </c>
      <c r="C22" s="326" t="s">
        <v>327</v>
      </c>
      <c r="D22" s="326" t="s">
        <v>328</v>
      </c>
      <c r="E22" s="327">
        <f t="shared" si="0"/>
        <v>0</v>
      </c>
      <c r="F22" s="327">
        <v>0</v>
      </c>
      <c r="U22" s="328" t="s">
        <v>294</v>
      </c>
      <c r="V22" s="328" t="s">
        <v>295</v>
      </c>
      <c r="W22" s="329" t="s">
        <v>296</v>
      </c>
      <c r="X22" s="330">
        <f t="shared" si="1"/>
        <v>0</v>
      </c>
      <c r="Y22" s="331">
        <v>0</v>
      </c>
      <c r="Z22" s="331"/>
      <c r="AA22" s="331"/>
      <c r="AB22" s="331"/>
      <c r="AC22" s="331"/>
      <c r="AD22" s="331"/>
      <c r="AE22" s="331"/>
      <c r="AF22" s="331"/>
      <c r="AG22" s="331"/>
      <c r="AH22" s="331"/>
      <c r="AI22" s="331"/>
      <c r="AJ22" s="331"/>
      <c r="AK22" s="331"/>
      <c r="AL22" s="331"/>
      <c r="AM22" s="332"/>
      <c r="AN22" s="333"/>
    </row>
    <row r="23" spans="1:55" s="323" customFormat="1" ht="72" x14ac:dyDescent="0.2">
      <c r="A23" s="325" t="s">
        <v>329</v>
      </c>
      <c r="B23" s="326" t="s">
        <v>330</v>
      </c>
      <c r="C23" s="326" t="s">
        <v>327</v>
      </c>
      <c r="D23" s="326" t="s">
        <v>328</v>
      </c>
      <c r="E23" s="327">
        <f t="shared" si="0"/>
        <v>0</v>
      </c>
      <c r="F23" s="327">
        <v>0</v>
      </c>
      <c r="G23" s="334"/>
      <c r="U23" s="328" t="s">
        <v>294</v>
      </c>
      <c r="V23" s="328" t="s">
        <v>295</v>
      </c>
      <c r="W23" s="329" t="s">
        <v>296</v>
      </c>
      <c r="X23" s="330">
        <f t="shared" si="1"/>
        <v>0</v>
      </c>
      <c r="Y23" s="331"/>
      <c r="Z23" s="331"/>
      <c r="AA23" s="331"/>
      <c r="AB23" s="331"/>
      <c r="AC23" s="331"/>
      <c r="AD23" s="331"/>
      <c r="AE23" s="331"/>
      <c r="AF23" s="331"/>
      <c r="AG23" s="331"/>
      <c r="AH23" s="331"/>
      <c r="AI23" s="331"/>
      <c r="AJ23" s="331"/>
      <c r="AK23" s="331"/>
      <c r="AL23" s="331"/>
      <c r="AM23" s="332"/>
      <c r="AN23" s="333"/>
    </row>
    <row r="24" spans="1:55" s="323" customFormat="1" ht="72" x14ac:dyDescent="0.2">
      <c r="A24" s="325" t="s">
        <v>331</v>
      </c>
      <c r="B24" s="326" t="s">
        <v>332</v>
      </c>
      <c r="C24" s="326" t="s">
        <v>327</v>
      </c>
      <c r="D24" s="326" t="s">
        <v>328</v>
      </c>
      <c r="E24" s="327">
        <f t="shared" si="0"/>
        <v>100000</v>
      </c>
      <c r="F24" s="327">
        <v>100000</v>
      </c>
      <c r="U24" s="328" t="s">
        <v>294</v>
      </c>
      <c r="V24" s="328" t="s">
        <v>295</v>
      </c>
      <c r="W24" s="329" t="s">
        <v>296</v>
      </c>
      <c r="X24" s="330">
        <f t="shared" si="1"/>
        <v>5795</v>
      </c>
      <c r="Y24" s="331"/>
      <c r="Z24" s="331">
        <v>5795</v>
      </c>
      <c r="AA24" s="331"/>
      <c r="AB24" s="331"/>
      <c r="AC24" s="331"/>
      <c r="AD24" s="331"/>
      <c r="AE24" s="331"/>
      <c r="AF24" s="331"/>
      <c r="AG24" s="331"/>
      <c r="AH24" s="331"/>
      <c r="AI24" s="331"/>
      <c r="AJ24" s="331"/>
      <c r="AK24" s="331"/>
      <c r="AL24" s="331"/>
      <c r="AM24" s="332"/>
      <c r="AN24" s="333"/>
    </row>
    <row r="25" spans="1:55" s="338" customFormat="1" ht="72" x14ac:dyDescent="0.2">
      <c r="A25" s="335" t="s">
        <v>333</v>
      </c>
      <c r="B25" s="336" t="s">
        <v>334</v>
      </c>
      <c r="C25" s="336" t="s">
        <v>327</v>
      </c>
      <c r="D25" s="336" t="s">
        <v>335</v>
      </c>
      <c r="E25" s="337">
        <f t="shared" si="0"/>
        <v>1010000</v>
      </c>
      <c r="F25" s="337">
        <v>1010000</v>
      </c>
      <c r="U25" s="339" t="s">
        <v>294</v>
      </c>
      <c r="V25" s="339" t="s">
        <v>336</v>
      </c>
      <c r="W25" s="340" t="s">
        <v>296</v>
      </c>
      <c r="X25" s="341">
        <f t="shared" si="1"/>
        <v>992481.554</v>
      </c>
      <c r="Y25" s="342"/>
      <c r="Z25" s="343">
        <v>992481.554</v>
      </c>
      <c r="AA25" s="343"/>
      <c r="AB25" s="343"/>
      <c r="AC25" s="343"/>
      <c r="AD25" s="343"/>
      <c r="AE25" s="343"/>
      <c r="AF25" s="343"/>
      <c r="AG25" s="343"/>
      <c r="AH25" s="343"/>
      <c r="AI25" s="343"/>
      <c r="AJ25" s="343"/>
      <c r="AK25" s="343"/>
      <c r="AL25" s="343"/>
      <c r="AM25" s="344"/>
      <c r="AN25" s="345"/>
    </row>
    <row r="26" spans="1:55" s="338" customFormat="1" ht="72" x14ac:dyDescent="0.2">
      <c r="A26" s="335" t="s">
        <v>337</v>
      </c>
      <c r="B26" s="336" t="s">
        <v>338</v>
      </c>
      <c r="C26" s="336" t="s">
        <v>327</v>
      </c>
      <c r="D26" s="336" t="s">
        <v>335</v>
      </c>
      <c r="E26" s="337">
        <f t="shared" si="0"/>
        <v>270000</v>
      </c>
      <c r="F26" s="337">
        <v>270000</v>
      </c>
      <c r="U26" s="339" t="s">
        <v>294</v>
      </c>
      <c r="V26" s="339" t="s">
        <v>336</v>
      </c>
      <c r="W26" s="340" t="s">
        <v>296</v>
      </c>
      <c r="X26" s="341">
        <f t="shared" si="1"/>
        <v>299480</v>
      </c>
      <c r="Y26" s="342"/>
      <c r="Z26" s="343">
        <v>299480</v>
      </c>
      <c r="AA26" s="343"/>
      <c r="AB26" s="343"/>
      <c r="AC26" s="343"/>
      <c r="AD26" s="343"/>
      <c r="AE26" s="343"/>
      <c r="AF26" s="343"/>
      <c r="AG26" s="343"/>
      <c r="AH26" s="343"/>
      <c r="AI26" s="343"/>
      <c r="AJ26" s="343"/>
      <c r="AK26" s="343"/>
      <c r="AL26" s="343"/>
      <c r="AM26" s="344"/>
      <c r="AN26" s="345"/>
    </row>
    <row r="27" spans="1:55" s="338" customFormat="1" ht="72" x14ac:dyDescent="0.2">
      <c r="A27" s="335" t="s">
        <v>339</v>
      </c>
      <c r="B27" s="336" t="s">
        <v>340</v>
      </c>
      <c r="C27" s="336" t="s">
        <v>327</v>
      </c>
      <c r="D27" s="336" t="s">
        <v>335</v>
      </c>
      <c r="E27" s="337">
        <f t="shared" si="0"/>
        <v>0</v>
      </c>
      <c r="F27" s="337">
        <v>0</v>
      </c>
      <c r="U27" s="339" t="s">
        <v>294</v>
      </c>
      <c r="V27" s="339" t="s">
        <v>336</v>
      </c>
      <c r="W27" s="340" t="s">
        <v>296</v>
      </c>
      <c r="X27" s="341">
        <f t="shared" si="1"/>
        <v>0</v>
      </c>
      <c r="Y27" s="342"/>
      <c r="Z27" s="343"/>
      <c r="AA27" s="343"/>
      <c r="AB27" s="343"/>
      <c r="AC27" s="343"/>
      <c r="AD27" s="343"/>
      <c r="AE27" s="343"/>
      <c r="AF27" s="343"/>
      <c r="AG27" s="343"/>
      <c r="AH27" s="343"/>
      <c r="AI27" s="343"/>
      <c r="AJ27" s="343"/>
      <c r="AK27" s="343"/>
      <c r="AL27" s="343"/>
      <c r="AM27" s="344"/>
      <c r="AN27" s="345"/>
    </row>
    <row r="28" spans="1:55" s="338" customFormat="1" ht="72" x14ac:dyDescent="0.2">
      <c r="A28" s="335" t="s">
        <v>341</v>
      </c>
      <c r="B28" s="336" t="s">
        <v>342</v>
      </c>
      <c r="C28" s="336" t="s">
        <v>327</v>
      </c>
      <c r="D28" s="336" t="s">
        <v>335</v>
      </c>
      <c r="E28" s="337">
        <f t="shared" si="0"/>
        <v>0</v>
      </c>
      <c r="F28" s="337">
        <v>0</v>
      </c>
      <c r="U28" s="339" t="s">
        <v>294</v>
      </c>
      <c r="V28" s="339" t="s">
        <v>336</v>
      </c>
      <c r="W28" s="340" t="s">
        <v>296</v>
      </c>
      <c r="X28" s="341">
        <f t="shared" si="1"/>
        <v>0</v>
      </c>
      <c r="Y28" s="342"/>
      <c r="Z28" s="343"/>
      <c r="AA28" s="343"/>
      <c r="AB28" s="343"/>
      <c r="AC28" s="343"/>
      <c r="AD28" s="343"/>
      <c r="AE28" s="343"/>
      <c r="AF28" s="343"/>
      <c r="AG28" s="343"/>
      <c r="AH28" s="343"/>
      <c r="AI28" s="343"/>
      <c r="AJ28" s="343"/>
      <c r="AK28" s="343"/>
      <c r="AL28" s="343"/>
      <c r="AM28" s="344"/>
      <c r="AN28" s="345"/>
    </row>
    <row r="29" spans="1:55" ht="14.25" customHeight="1" x14ac:dyDescent="0.2">
      <c r="A29" s="660" t="s">
        <v>343</v>
      </c>
      <c r="B29" s="661"/>
      <c r="C29" s="661"/>
      <c r="D29" s="662"/>
      <c r="E29" s="666">
        <f>SUM(E8:E28)</f>
        <v>5359013.18</v>
      </c>
      <c r="F29" s="346"/>
      <c r="G29" s="347"/>
      <c r="H29" s="347"/>
      <c r="I29" s="347"/>
      <c r="J29" s="347"/>
      <c r="K29" s="347"/>
      <c r="L29" s="347"/>
      <c r="M29" s="347"/>
      <c r="N29" s="347"/>
      <c r="O29" s="347"/>
      <c r="P29" s="347"/>
      <c r="Q29" s="347"/>
      <c r="R29" s="347"/>
      <c r="S29" s="347"/>
      <c r="T29" s="347"/>
      <c r="U29" s="347"/>
      <c r="V29" s="667"/>
      <c r="W29" s="667"/>
      <c r="X29" s="651">
        <f>SUM(X8:X28)</f>
        <v>3610426.0620000004</v>
      </c>
      <c r="Y29" s="651">
        <f t="shared" ref="Y29:Z29" si="2">SUM(Y8:Y28)</f>
        <v>1662669.5080000001</v>
      </c>
      <c r="Z29" s="651">
        <f t="shared" si="2"/>
        <v>1947756.554</v>
      </c>
      <c r="AM29" s="349"/>
      <c r="AN29" s="298"/>
    </row>
    <row r="30" spans="1:55" ht="14.25" customHeight="1" thickBot="1" x14ac:dyDescent="0.25">
      <c r="A30" s="663"/>
      <c r="B30" s="664"/>
      <c r="C30" s="664"/>
      <c r="D30" s="665"/>
      <c r="E30" s="666"/>
      <c r="F30" s="346"/>
      <c r="G30" s="347"/>
      <c r="H30" s="347"/>
      <c r="I30" s="347"/>
      <c r="J30" s="347"/>
      <c r="K30" s="347"/>
      <c r="L30" s="347"/>
      <c r="M30" s="347"/>
      <c r="N30" s="347"/>
      <c r="O30" s="347"/>
      <c r="P30" s="347"/>
      <c r="Q30" s="347"/>
      <c r="R30" s="347"/>
      <c r="S30" s="347"/>
      <c r="T30" s="347"/>
      <c r="U30" s="347"/>
      <c r="V30" s="667"/>
      <c r="W30" s="667"/>
      <c r="X30" s="652"/>
      <c r="Y30" s="652"/>
      <c r="Z30" s="652"/>
      <c r="AA30" s="350"/>
      <c r="AB30" s="350"/>
      <c r="AC30" s="350"/>
      <c r="AD30" s="350"/>
      <c r="AE30" s="350"/>
      <c r="AF30" s="350"/>
      <c r="AG30" s="350"/>
      <c r="AH30" s="350"/>
      <c r="AI30" s="350"/>
      <c r="AJ30" s="350"/>
      <c r="AK30" s="350"/>
      <c r="AL30" s="350"/>
      <c r="AM30" s="351"/>
      <c r="AN30" s="298"/>
    </row>
    <row r="31" spans="1:55" ht="22.5" customHeight="1" x14ac:dyDescent="0.2">
      <c r="B31" s="352"/>
      <c r="C31" s="352"/>
      <c r="D31" s="352"/>
      <c r="E31" s="353"/>
      <c r="F31" s="354"/>
      <c r="G31" s="355"/>
      <c r="H31" s="355"/>
      <c r="I31" s="355"/>
      <c r="J31" s="355"/>
      <c r="K31" s="355"/>
      <c r="L31" s="355"/>
      <c r="M31" s="355"/>
      <c r="N31" s="355"/>
      <c r="O31" s="355"/>
      <c r="P31" s="355"/>
      <c r="Q31" s="355"/>
      <c r="R31" s="355"/>
      <c r="S31" s="355"/>
      <c r="T31" s="355"/>
      <c r="U31" s="355"/>
      <c r="V31" s="355"/>
      <c r="W31" s="355"/>
      <c r="X31" s="356"/>
      <c r="Y31" s="356"/>
      <c r="Z31" s="357"/>
      <c r="AA31" s="357"/>
      <c r="AB31" s="357"/>
      <c r="AC31" s="357"/>
      <c r="AD31" s="357"/>
      <c r="AE31" s="357"/>
      <c r="AF31" s="357"/>
      <c r="AG31" s="357"/>
      <c r="AH31" s="357"/>
      <c r="AI31" s="357"/>
      <c r="AJ31" s="357"/>
      <c r="AK31" s="357"/>
      <c r="AL31" s="357"/>
      <c r="AM31" s="357"/>
    </row>
    <row r="32" spans="1:55" x14ac:dyDescent="0.2">
      <c r="A32" s="353"/>
      <c r="B32" s="358"/>
      <c r="C32" s="358"/>
      <c r="D32" s="358"/>
      <c r="E32" s="359"/>
      <c r="F32" s="360"/>
      <c r="X32" s="361"/>
      <c r="Y32" s="361"/>
    </row>
    <row r="33" spans="1:25" s="294" customFormat="1" x14ac:dyDescent="0.2">
      <c r="A33" s="355"/>
      <c r="B33" s="362"/>
      <c r="C33" s="362"/>
      <c r="D33" s="362"/>
      <c r="E33" s="355"/>
      <c r="X33" s="361"/>
      <c r="Y33" s="361"/>
    </row>
    <row r="34" spans="1:25" s="294" customFormat="1" x14ac:dyDescent="0.2">
      <c r="B34" s="363"/>
      <c r="C34" s="363"/>
      <c r="D34" s="363"/>
      <c r="X34" s="361"/>
      <c r="Y34" s="361"/>
    </row>
  </sheetData>
  <mergeCells count="21">
    <mergeCell ref="A1:W1"/>
    <mergeCell ref="X1:AM1"/>
    <mergeCell ref="A2:W2"/>
    <mergeCell ref="X2:AM2"/>
    <mergeCell ref="A3:A7"/>
    <mergeCell ref="B3:B7"/>
    <mergeCell ref="C3:C7"/>
    <mergeCell ref="D3:D7"/>
    <mergeCell ref="E3:E7"/>
    <mergeCell ref="F3:T3"/>
    <mergeCell ref="A29:D30"/>
    <mergeCell ref="E29:E30"/>
    <mergeCell ref="V29:W30"/>
    <mergeCell ref="X29:X30"/>
    <mergeCell ref="Y29:Y30"/>
    <mergeCell ref="Z29:Z30"/>
    <mergeCell ref="U3:U7"/>
    <mergeCell ref="V3:V7"/>
    <mergeCell ref="W3:W7"/>
    <mergeCell ref="X3:X7"/>
    <mergeCell ref="Y3:AM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X52"/>
  <sheetViews>
    <sheetView zoomScale="80" zoomScaleNormal="80" workbookViewId="0">
      <selection activeCell="N35" sqref="N35"/>
    </sheetView>
  </sheetViews>
  <sheetFormatPr baseColWidth="10" defaultRowHeight="12.75" x14ac:dyDescent="0.2"/>
  <cols>
    <col min="1" max="1" width="5.7109375" style="898" customWidth="1"/>
    <col min="2" max="6" width="11.42578125" style="898"/>
    <col min="7" max="7" width="17.140625" style="898" bestFit="1" customWidth="1"/>
    <col min="8" max="8" width="17.28515625" style="898" customWidth="1"/>
    <col min="9" max="9" width="19.42578125" style="898" bestFit="1" customWidth="1"/>
    <col min="10" max="10" width="15.85546875" style="898" customWidth="1"/>
    <col min="11" max="11" width="11.42578125" style="898"/>
    <col min="12" max="12" width="22.140625" style="898" customWidth="1"/>
    <col min="13" max="13" width="11.85546875" style="898" bestFit="1" customWidth="1"/>
    <col min="14" max="14" width="20.5703125" style="898" customWidth="1"/>
    <col min="15" max="15" width="11.85546875" style="898" bestFit="1" customWidth="1"/>
    <col min="16" max="16" width="20.7109375" style="898" customWidth="1"/>
    <col min="17" max="19" width="11.85546875" style="898" bestFit="1" customWidth="1"/>
    <col min="20" max="20" width="20.85546875" style="898" bestFit="1" customWidth="1"/>
    <col min="21" max="25" width="11.85546875" style="898" bestFit="1" customWidth="1"/>
    <col min="26" max="26" width="13.28515625" style="898" bestFit="1" customWidth="1"/>
    <col min="27" max="30" width="11.42578125" style="898"/>
    <col min="31" max="31" width="12.140625" style="898" bestFit="1" customWidth="1"/>
    <col min="32" max="32" width="13.28515625" style="898" bestFit="1" customWidth="1"/>
    <col min="33" max="34" width="11.5703125" style="898" bestFit="1" customWidth="1"/>
    <col min="35" max="35" width="13.28515625" style="898" bestFit="1" customWidth="1"/>
    <col min="36" max="16384" width="11.42578125" style="898"/>
  </cols>
  <sheetData>
    <row r="2" spans="1:206" x14ac:dyDescent="0.2">
      <c r="A2" s="1006"/>
      <c r="B2" s="1006"/>
      <c r="C2" s="1006"/>
      <c r="D2" s="1006"/>
      <c r="E2" s="1006"/>
      <c r="F2" s="1006"/>
      <c r="G2" s="1006"/>
      <c r="H2" s="1006"/>
      <c r="I2" s="1006"/>
      <c r="J2" s="1006"/>
      <c r="K2" s="1006"/>
      <c r="L2" s="1017"/>
      <c r="M2" s="1017"/>
      <c r="N2" s="1006"/>
      <c r="O2" s="1018"/>
      <c r="P2" s="1006"/>
      <c r="Q2" s="1018"/>
      <c r="R2" s="1006"/>
      <c r="S2" s="1006"/>
      <c r="T2" s="1006"/>
      <c r="U2" s="1006"/>
      <c r="V2" s="1006"/>
      <c r="W2" s="1006"/>
      <c r="X2" s="1006"/>
      <c r="Y2" s="1006"/>
      <c r="Z2" s="1006"/>
      <c r="AA2" s="1006"/>
      <c r="AB2" s="1006"/>
      <c r="AC2" s="1006"/>
      <c r="AD2" s="1006"/>
      <c r="AE2" s="1006"/>
      <c r="AF2" s="1006"/>
      <c r="AG2" s="1006"/>
      <c r="AH2" s="1006"/>
      <c r="AI2" s="1006"/>
      <c r="AJ2" s="1006"/>
      <c r="AK2" s="1006"/>
      <c r="AL2" s="1006"/>
      <c r="AM2" s="1006"/>
      <c r="AN2" s="1016"/>
      <c r="AO2" s="1016"/>
      <c r="AP2" s="1016"/>
      <c r="AQ2" s="1016"/>
      <c r="AR2" s="1016"/>
      <c r="AS2" s="1016"/>
      <c r="AT2" s="1016"/>
      <c r="AU2" s="1016"/>
      <c r="AV2" s="1016"/>
      <c r="AW2" s="1016"/>
      <c r="AX2" s="1016"/>
      <c r="AY2" s="1016"/>
      <c r="AZ2" s="1016"/>
      <c r="BA2" s="1016"/>
      <c r="BB2" s="1016"/>
      <c r="BC2" s="1016"/>
      <c r="BD2" s="1016"/>
      <c r="BE2" s="1016"/>
      <c r="BF2" s="1016"/>
      <c r="BG2" s="1016"/>
      <c r="BH2" s="1016"/>
      <c r="BI2" s="1016"/>
      <c r="BJ2" s="1016"/>
      <c r="BK2" s="1016"/>
      <c r="BL2" s="1016"/>
      <c r="BM2" s="1016"/>
      <c r="BN2" s="1016"/>
      <c r="BO2" s="1016"/>
      <c r="BP2" s="1016"/>
      <c r="BQ2" s="1016"/>
      <c r="BR2" s="1016"/>
      <c r="BS2" s="1016"/>
      <c r="BT2" s="1016"/>
      <c r="BU2" s="1016"/>
      <c r="BV2" s="1016"/>
      <c r="BW2" s="1016"/>
      <c r="BX2" s="1016"/>
      <c r="BY2" s="1016"/>
      <c r="BZ2" s="1016"/>
      <c r="CA2" s="1016"/>
      <c r="CB2" s="1016"/>
      <c r="CC2" s="1016"/>
      <c r="CD2" s="1016"/>
      <c r="CE2" s="1016"/>
      <c r="CF2" s="1016"/>
      <c r="CG2" s="1016"/>
      <c r="CH2" s="1016"/>
      <c r="CI2" s="1016"/>
      <c r="CJ2" s="1016"/>
      <c r="CK2" s="1016"/>
      <c r="CL2" s="1016"/>
      <c r="CM2" s="1016"/>
      <c r="CN2" s="1016"/>
      <c r="CO2" s="1016"/>
      <c r="CP2" s="1016"/>
      <c r="CQ2" s="1016"/>
      <c r="CR2" s="1016"/>
      <c r="CS2" s="1016"/>
      <c r="CT2" s="1016"/>
      <c r="CU2" s="1016"/>
      <c r="CV2" s="1016"/>
      <c r="CW2" s="1016"/>
      <c r="CX2" s="1016"/>
      <c r="CY2" s="1016"/>
      <c r="CZ2" s="1016"/>
      <c r="DA2" s="1016"/>
      <c r="DB2" s="1016"/>
      <c r="DC2" s="1016"/>
      <c r="DD2" s="1016"/>
      <c r="DE2" s="1016"/>
      <c r="DF2" s="1016"/>
      <c r="DG2" s="1016"/>
      <c r="DH2" s="1016"/>
      <c r="DI2" s="1016"/>
      <c r="DJ2" s="1016"/>
      <c r="DK2" s="1016"/>
      <c r="DL2" s="1016"/>
      <c r="DM2" s="1016"/>
      <c r="DN2" s="1016"/>
      <c r="DO2" s="1016"/>
      <c r="DP2" s="1016"/>
      <c r="DQ2" s="1016"/>
      <c r="DR2" s="1016"/>
      <c r="DS2" s="1016"/>
      <c r="DT2" s="1016"/>
      <c r="DU2" s="1016"/>
      <c r="DV2" s="1016"/>
      <c r="DW2" s="1016"/>
      <c r="DX2" s="1016"/>
      <c r="DY2" s="1016"/>
      <c r="DZ2" s="1016"/>
      <c r="EA2" s="1016"/>
      <c r="EB2" s="1016"/>
      <c r="EC2" s="1016"/>
      <c r="ED2" s="1016"/>
      <c r="EE2" s="1016"/>
      <c r="EF2" s="1016"/>
      <c r="EG2" s="1016"/>
      <c r="EH2" s="1016"/>
      <c r="EI2" s="1016"/>
      <c r="EJ2" s="1016"/>
      <c r="EK2" s="1016"/>
      <c r="EL2" s="1016"/>
      <c r="EM2" s="1016"/>
      <c r="EN2" s="1016"/>
      <c r="EO2" s="1016"/>
      <c r="EP2" s="1016"/>
      <c r="EQ2" s="1016"/>
      <c r="ER2" s="1016"/>
      <c r="ES2" s="1016"/>
      <c r="ET2" s="1016"/>
      <c r="EU2" s="1016"/>
      <c r="EV2" s="1016"/>
      <c r="EW2" s="1016"/>
      <c r="EX2" s="1016"/>
      <c r="EY2" s="1016"/>
      <c r="EZ2" s="1016"/>
      <c r="FA2" s="1016"/>
      <c r="FB2" s="1016"/>
      <c r="FC2" s="1016"/>
      <c r="FD2" s="1016"/>
      <c r="FE2" s="1016"/>
      <c r="FF2" s="1016"/>
      <c r="FG2" s="1016"/>
      <c r="FH2" s="1016"/>
      <c r="FI2" s="1016"/>
      <c r="FJ2" s="1016"/>
      <c r="FK2" s="1016"/>
      <c r="FL2" s="1016"/>
      <c r="FM2" s="1016"/>
      <c r="FN2" s="1016"/>
      <c r="FO2" s="1016"/>
      <c r="FP2" s="1016"/>
      <c r="FQ2" s="1016"/>
      <c r="FR2" s="1016"/>
      <c r="FS2" s="1016"/>
      <c r="FT2" s="1016"/>
      <c r="FU2" s="1016"/>
      <c r="FV2" s="1016"/>
      <c r="FW2" s="1016"/>
      <c r="FX2" s="1016"/>
      <c r="FY2" s="1016"/>
      <c r="FZ2" s="1016"/>
      <c r="GA2" s="1016"/>
      <c r="GB2" s="1016"/>
      <c r="GC2" s="1016"/>
      <c r="GD2" s="1016"/>
      <c r="GE2" s="1016"/>
      <c r="GF2" s="1016"/>
      <c r="GG2" s="1016"/>
      <c r="GH2" s="1016"/>
      <c r="GI2" s="1016"/>
      <c r="GJ2" s="1016"/>
      <c r="GK2" s="1016"/>
      <c r="GL2" s="1016"/>
      <c r="GM2" s="1016"/>
      <c r="GN2" s="1016"/>
      <c r="GO2" s="1016"/>
      <c r="GP2" s="1016"/>
      <c r="GQ2" s="1016"/>
      <c r="GR2" s="1016"/>
      <c r="GS2" s="1016"/>
      <c r="GT2" s="1016"/>
      <c r="GU2" s="1016"/>
      <c r="GV2" s="1016"/>
      <c r="GW2" s="1016"/>
      <c r="GX2" s="1016"/>
    </row>
    <row r="3" spans="1:206" x14ac:dyDescent="0.2">
      <c r="A3" s="1006"/>
      <c r="B3" s="1006"/>
      <c r="C3" s="1016"/>
      <c r="D3" s="1006"/>
      <c r="E3" s="1006"/>
      <c r="F3" s="1006"/>
      <c r="G3" s="1006"/>
      <c r="H3" s="1006"/>
      <c r="I3" s="1006"/>
      <c r="J3" s="1006"/>
      <c r="K3" s="1006"/>
      <c r="L3" s="1017"/>
      <c r="M3" s="1017"/>
      <c r="N3" s="1006"/>
      <c r="O3" s="1018"/>
      <c r="P3" s="1006"/>
      <c r="Q3" s="1018"/>
      <c r="R3" s="1006"/>
      <c r="S3" s="1006"/>
      <c r="T3" s="1006"/>
      <c r="U3" s="1006"/>
      <c r="V3" s="1006"/>
      <c r="W3" s="1006"/>
      <c r="X3" s="1006"/>
      <c r="Y3" s="1006"/>
      <c r="Z3" s="1006"/>
      <c r="AA3" s="1006"/>
      <c r="AB3" s="1006"/>
      <c r="AC3" s="1006"/>
      <c r="AD3" s="1006"/>
      <c r="AE3" s="1006"/>
      <c r="AF3" s="1006"/>
      <c r="AG3" s="1006"/>
      <c r="AH3" s="1006"/>
      <c r="AI3" s="1006"/>
      <c r="AJ3" s="1006"/>
      <c r="AK3" s="1006"/>
      <c r="AL3" s="1006"/>
      <c r="AM3" s="1006"/>
      <c r="AN3" s="1016"/>
      <c r="AO3" s="1016"/>
      <c r="AP3" s="1016"/>
      <c r="AQ3" s="1016"/>
      <c r="AR3" s="1016"/>
      <c r="AS3" s="1016"/>
      <c r="AT3" s="1016"/>
      <c r="AU3" s="1016"/>
      <c r="AV3" s="1016"/>
      <c r="AW3" s="1016"/>
      <c r="AX3" s="1016"/>
      <c r="AY3" s="1016"/>
      <c r="AZ3" s="1016"/>
      <c r="BA3" s="1016"/>
      <c r="BB3" s="1016"/>
      <c r="BC3" s="1016"/>
      <c r="BD3" s="1016"/>
      <c r="BE3" s="1016"/>
      <c r="BF3" s="1016"/>
      <c r="BG3" s="1016"/>
      <c r="BH3" s="1016"/>
      <c r="BI3" s="1016"/>
      <c r="BJ3" s="1016"/>
      <c r="BK3" s="1016"/>
      <c r="BL3" s="1016"/>
      <c r="BM3" s="1016"/>
      <c r="BN3" s="1016"/>
      <c r="BO3" s="1016"/>
      <c r="BP3" s="1016"/>
      <c r="BQ3" s="1016"/>
      <c r="BR3" s="1016"/>
      <c r="BS3" s="1016"/>
      <c r="BT3" s="1016"/>
      <c r="BU3" s="1016"/>
      <c r="BV3" s="1016"/>
      <c r="BW3" s="1016"/>
      <c r="BX3" s="1016"/>
      <c r="BY3" s="1016"/>
      <c r="BZ3" s="1016"/>
      <c r="CA3" s="1016"/>
      <c r="CB3" s="1016"/>
      <c r="CC3" s="1016"/>
      <c r="CD3" s="1016"/>
      <c r="CE3" s="1016"/>
      <c r="CF3" s="1016"/>
      <c r="CG3" s="1016"/>
      <c r="CH3" s="1016"/>
      <c r="CI3" s="1016"/>
      <c r="CJ3" s="1016"/>
      <c r="CK3" s="1016"/>
      <c r="CL3" s="1016"/>
      <c r="CM3" s="1016"/>
      <c r="CN3" s="1016"/>
      <c r="CO3" s="1016"/>
      <c r="CP3" s="1016"/>
      <c r="CQ3" s="1016"/>
      <c r="CR3" s="1016"/>
      <c r="CS3" s="1016"/>
      <c r="CT3" s="1016"/>
      <c r="CU3" s="1016"/>
      <c r="CV3" s="1016"/>
      <c r="CW3" s="1016"/>
      <c r="CX3" s="1016"/>
      <c r="CY3" s="1016"/>
      <c r="CZ3" s="1016"/>
      <c r="DA3" s="1016"/>
      <c r="DB3" s="1016"/>
      <c r="DC3" s="1016"/>
      <c r="DD3" s="1016"/>
      <c r="DE3" s="1016"/>
      <c r="DF3" s="1016"/>
      <c r="DG3" s="1016"/>
      <c r="DH3" s="1016"/>
      <c r="DI3" s="1016"/>
      <c r="DJ3" s="1016"/>
      <c r="DK3" s="1016"/>
      <c r="DL3" s="1016"/>
      <c r="DM3" s="1016"/>
      <c r="DN3" s="1016"/>
      <c r="DO3" s="1016"/>
      <c r="DP3" s="1016"/>
      <c r="DQ3" s="1016"/>
      <c r="DR3" s="1016"/>
      <c r="DS3" s="1016"/>
      <c r="DT3" s="1016"/>
      <c r="DU3" s="1016"/>
      <c r="DV3" s="1016"/>
      <c r="DW3" s="1016"/>
      <c r="DX3" s="1016"/>
      <c r="DY3" s="1016"/>
      <c r="DZ3" s="1016"/>
      <c r="EA3" s="1016"/>
      <c r="EB3" s="1016"/>
      <c r="EC3" s="1016"/>
      <c r="ED3" s="1016"/>
      <c r="EE3" s="1016"/>
      <c r="EF3" s="1016"/>
      <c r="EG3" s="1016"/>
      <c r="EH3" s="1016"/>
      <c r="EI3" s="1016"/>
      <c r="EJ3" s="1016"/>
      <c r="EK3" s="1016"/>
      <c r="EL3" s="1016"/>
      <c r="EM3" s="1016"/>
      <c r="EN3" s="1016"/>
      <c r="EO3" s="1016"/>
      <c r="EP3" s="1016"/>
      <c r="EQ3" s="1016"/>
      <c r="ER3" s="1016"/>
      <c r="ES3" s="1016"/>
      <c r="ET3" s="1016"/>
      <c r="EU3" s="1016"/>
      <c r="EV3" s="1016"/>
      <c r="EW3" s="1016"/>
      <c r="EX3" s="1016"/>
      <c r="EY3" s="1016"/>
      <c r="EZ3" s="1016"/>
      <c r="FA3" s="1016"/>
      <c r="FB3" s="1016"/>
      <c r="FC3" s="1016"/>
      <c r="FD3" s="1016"/>
      <c r="FE3" s="1016"/>
      <c r="FF3" s="1016"/>
      <c r="FG3" s="1016"/>
      <c r="FH3" s="1016"/>
      <c r="FI3" s="1016"/>
      <c r="FJ3" s="1016"/>
      <c r="FK3" s="1016"/>
      <c r="FL3" s="1016"/>
      <c r="FM3" s="1016"/>
      <c r="FN3" s="1016"/>
      <c r="FO3" s="1016"/>
      <c r="FP3" s="1016"/>
      <c r="FQ3" s="1016"/>
      <c r="FR3" s="1016"/>
      <c r="FS3" s="1016"/>
      <c r="FT3" s="1016"/>
      <c r="FU3" s="1016"/>
      <c r="FV3" s="1016"/>
      <c r="FW3" s="1016"/>
      <c r="FX3" s="1016"/>
      <c r="FY3" s="1016"/>
      <c r="FZ3" s="1016"/>
      <c r="GA3" s="1016"/>
      <c r="GB3" s="1016"/>
      <c r="GC3" s="1016"/>
      <c r="GD3" s="1016"/>
      <c r="GE3" s="1016"/>
      <c r="GF3" s="1016"/>
      <c r="GG3" s="1016"/>
      <c r="GH3" s="1016"/>
      <c r="GI3" s="1016"/>
      <c r="GJ3" s="1016"/>
      <c r="GK3" s="1016"/>
      <c r="GL3" s="1016"/>
      <c r="GM3" s="1016"/>
      <c r="GN3" s="1016"/>
      <c r="GO3" s="1016"/>
      <c r="GP3" s="1016"/>
      <c r="GQ3" s="1016"/>
      <c r="GR3" s="1016"/>
      <c r="GS3" s="1016"/>
      <c r="GT3" s="1016"/>
      <c r="GU3" s="1016"/>
      <c r="GV3" s="1016"/>
      <c r="GW3" s="1016"/>
      <c r="GX3" s="1016"/>
    </row>
    <row r="4" spans="1:206" ht="15" customHeight="1" x14ac:dyDescent="0.2">
      <c r="A4" s="1006"/>
      <c r="B4" s="1025"/>
      <c r="C4" s="588" t="s">
        <v>0</v>
      </c>
      <c r="D4" s="588"/>
      <c r="E4" s="588"/>
      <c r="F4" s="588"/>
      <c r="G4" s="588"/>
      <c r="H4" s="588"/>
      <c r="I4" s="588"/>
      <c r="J4" s="588"/>
      <c r="K4" s="588"/>
      <c r="L4" s="588"/>
      <c r="M4" s="588"/>
      <c r="N4" s="588"/>
      <c r="O4" s="588"/>
      <c r="P4" s="588"/>
      <c r="Q4" s="588"/>
      <c r="R4" s="588"/>
      <c r="S4" s="588"/>
      <c r="T4" s="588"/>
      <c r="U4" s="588"/>
      <c r="V4" s="588"/>
      <c r="W4" s="588"/>
      <c r="X4" s="588"/>
      <c r="Y4" s="588"/>
      <c r="Z4" s="1025"/>
      <c r="AA4" s="1025"/>
      <c r="AB4" s="1025"/>
      <c r="AC4" s="1025"/>
      <c r="AD4" s="1025"/>
      <c r="AE4" s="1024"/>
      <c r="AF4" s="1006"/>
      <c r="AG4" s="1006"/>
      <c r="AH4" s="1006"/>
      <c r="AI4" s="1006"/>
      <c r="AJ4" s="1006"/>
      <c r="AK4" s="1006"/>
      <c r="AL4" s="1006"/>
      <c r="AM4" s="1006"/>
      <c r="AN4" s="1006"/>
      <c r="AO4" s="1006"/>
      <c r="AP4" s="1006"/>
      <c r="AQ4" s="1006"/>
      <c r="AR4" s="1006"/>
      <c r="AS4" s="1006"/>
      <c r="AT4" s="1006"/>
      <c r="AU4" s="1006"/>
      <c r="AV4" s="1006"/>
      <c r="AW4" s="1006"/>
      <c r="AX4" s="1006"/>
      <c r="AY4" s="1006"/>
      <c r="AZ4" s="1006"/>
      <c r="BA4" s="1006"/>
      <c r="BB4" s="1006"/>
      <c r="BC4" s="1006"/>
      <c r="BD4" s="1006"/>
      <c r="BE4" s="1006"/>
      <c r="BF4" s="1006"/>
      <c r="BG4" s="1006"/>
      <c r="BH4" s="1006"/>
      <c r="BI4" s="1006"/>
      <c r="BJ4" s="1006"/>
      <c r="BK4" s="1006"/>
      <c r="BL4" s="1006"/>
      <c r="BM4" s="1006"/>
      <c r="BN4" s="1006"/>
      <c r="BO4" s="1006"/>
      <c r="BP4" s="1006"/>
      <c r="BQ4" s="1006"/>
      <c r="BR4" s="1006"/>
      <c r="BS4" s="1006"/>
      <c r="BT4" s="1006"/>
      <c r="BU4" s="1006"/>
      <c r="BV4" s="1006"/>
      <c r="BW4" s="1006"/>
      <c r="BX4" s="1006"/>
      <c r="BY4" s="1006"/>
      <c r="BZ4" s="1006"/>
      <c r="CA4" s="1006"/>
      <c r="CB4" s="1006"/>
      <c r="CC4" s="1006"/>
      <c r="CD4" s="1006"/>
      <c r="CE4" s="1006"/>
      <c r="CF4" s="1006"/>
      <c r="CG4" s="1006"/>
      <c r="CH4" s="1006"/>
      <c r="CI4" s="1006"/>
      <c r="CJ4" s="1006"/>
      <c r="CK4" s="1006"/>
      <c r="CL4" s="1006"/>
      <c r="CM4" s="1006"/>
      <c r="CN4" s="1006"/>
      <c r="CO4" s="1006"/>
      <c r="CP4" s="1006"/>
      <c r="CQ4" s="1006"/>
      <c r="CR4" s="1006"/>
      <c r="CS4" s="1006"/>
      <c r="CT4" s="1006"/>
      <c r="CU4" s="1006"/>
      <c r="CV4" s="1006"/>
      <c r="CW4" s="1006"/>
      <c r="CX4" s="1006"/>
      <c r="CY4" s="1006"/>
      <c r="CZ4" s="1006"/>
      <c r="DA4" s="1006"/>
      <c r="DB4" s="1006"/>
      <c r="DC4" s="1006"/>
      <c r="DD4" s="1006"/>
      <c r="DE4" s="1006"/>
      <c r="DF4" s="1006"/>
      <c r="DG4" s="1006"/>
      <c r="DH4" s="1006"/>
      <c r="DI4" s="1006"/>
      <c r="DJ4" s="1006"/>
      <c r="DK4" s="1006"/>
      <c r="DL4" s="1006"/>
      <c r="DM4" s="1006"/>
      <c r="DN4" s="1006"/>
      <c r="DO4" s="1006"/>
      <c r="DP4" s="1006"/>
      <c r="DQ4" s="1006"/>
      <c r="DR4" s="1006"/>
      <c r="DS4" s="1006"/>
      <c r="DT4" s="1006"/>
      <c r="DU4" s="1006"/>
      <c r="DV4" s="1006"/>
      <c r="DW4" s="1006"/>
      <c r="DX4" s="1006"/>
      <c r="DY4" s="1006"/>
      <c r="DZ4" s="1006"/>
      <c r="EA4" s="1006"/>
      <c r="EB4" s="1006"/>
      <c r="EC4" s="1006"/>
      <c r="ED4" s="1006"/>
      <c r="EE4" s="1006"/>
      <c r="EF4" s="1006"/>
      <c r="EG4" s="1006"/>
      <c r="EH4" s="1006"/>
      <c r="EI4" s="1006"/>
      <c r="EJ4" s="1006"/>
      <c r="EK4" s="1006"/>
      <c r="EL4" s="1006"/>
      <c r="EM4" s="1006"/>
      <c r="EN4" s="1006"/>
      <c r="EO4" s="1006"/>
      <c r="EP4" s="1006"/>
      <c r="EQ4" s="1006"/>
      <c r="ER4" s="1006"/>
      <c r="ES4" s="1006"/>
      <c r="ET4" s="1006"/>
      <c r="EU4" s="1006"/>
      <c r="EV4" s="1006"/>
      <c r="EW4" s="1006"/>
      <c r="EX4" s="1006"/>
      <c r="EY4" s="1006"/>
      <c r="EZ4" s="1006"/>
      <c r="FA4" s="1006"/>
      <c r="FB4" s="1006"/>
      <c r="FC4" s="1006"/>
      <c r="FD4" s="1006"/>
      <c r="FE4" s="1006"/>
      <c r="FF4" s="1006"/>
      <c r="FG4" s="1006"/>
      <c r="FH4" s="1006"/>
      <c r="FI4" s="1006"/>
      <c r="FJ4" s="1006"/>
      <c r="FK4" s="1006"/>
      <c r="FL4" s="1006"/>
      <c r="FM4" s="1006"/>
      <c r="FN4" s="1006"/>
      <c r="FO4" s="1006"/>
      <c r="FP4" s="1006"/>
      <c r="FQ4" s="1006"/>
      <c r="FR4" s="1006"/>
      <c r="FS4" s="1006"/>
      <c r="FT4" s="1006"/>
      <c r="FU4" s="1006"/>
      <c r="FV4" s="1006"/>
      <c r="FW4" s="1006"/>
      <c r="FX4" s="1006"/>
      <c r="FY4" s="1006"/>
      <c r="FZ4" s="1006"/>
      <c r="GA4" s="1006"/>
      <c r="GB4" s="1006"/>
      <c r="GC4" s="1006"/>
      <c r="GD4" s="1006"/>
      <c r="GE4" s="1006"/>
      <c r="GF4" s="1006"/>
      <c r="GG4" s="1006"/>
      <c r="GH4" s="1006"/>
      <c r="GI4" s="1006"/>
      <c r="GJ4" s="1006"/>
      <c r="GK4" s="1006"/>
      <c r="GL4" s="1006"/>
      <c r="GM4" s="1006"/>
      <c r="GN4" s="1006"/>
      <c r="GO4" s="1006"/>
      <c r="GP4" s="1006"/>
      <c r="GQ4" s="1006"/>
      <c r="GR4" s="1006"/>
      <c r="GS4" s="1006"/>
      <c r="GT4" s="1006"/>
      <c r="GU4" s="1006"/>
      <c r="GV4" s="1006"/>
      <c r="GW4" s="1006"/>
      <c r="GX4" s="1006"/>
    </row>
    <row r="5" spans="1:206" ht="15" customHeight="1" x14ac:dyDescent="0.2">
      <c r="A5" s="1006"/>
      <c r="B5" s="1025"/>
      <c r="C5" s="588" t="s">
        <v>1</v>
      </c>
      <c r="D5" s="588"/>
      <c r="E5" s="588"/>
      <c r="F5" s="588"/>
      <c r="G5" s="588"/>
      <c r="H5" s="588"/>
      <c r="I5" s="588"/>
      <c r="J5" s="588"/>
      <c r="K5" s="588"/>
      <c r="L5" s="588"/>
      <c r="M5" s="588"/>
      <c r="N5" s="588"/>
      <c r="O5" s="588"/>
      <c r="P5" s="588"/>
      <c r="Q5" s="588"/>
      <c r="R5" s="588"/>
      <c r="S5" s="588"/>
      <c r="T5" s="588"/>
      <c r="U5" s="588"/>
      <c r="V5" s="588"/>
      <c r="W5" s="588"/>
      <c r="X5" s="588"/>
      <c r="Y5" s="588"/>
      <c r="Z5" s="1025"/>
      <c r="AA5" s="1025"/>
      <c r="AB5" s="1025"/>
      <c r="AC5" s="1025"/>
      <c r="AD5" s="1025"/>
      <c r="AE5" s="1024"/>
      <c r="AF5" s="1006"/>
      <c r="AG5" s="1006"/>
      <c r="AH5" s="1006"/>
      <c r="AI5" s="1006"/>
      <c r="AJ5" s="1006"/>
      <c r="AK5" s="1006"/>
      <c r="AL5" s="1006"/>
      <c r="AM5" s="1006"/>
      <c r="AN5" s="1006"/>
      <c r="AO5" s="1006"/>
      <c r="AP5" s="1006"/>
      <c r="AQ5" s="1006"/>
      <c r="AR5" s="1006"/>
      <c r="AS5" s="1006"/>
      <c r="AT5" s="1006"/>
      <c r="AU5" s="1006"/>
      <c r="AV5" s="1006"/>
      <c r="AW5" s="1006"/>
      <c r="AX5" s="1006"/>
      <c r="AY5" s="1006"/>
      <c r="AZ5" s="1006"/>
      <c r="BA5" s="1006"/>
      <c r="BB5" s="1006"/>
      <c r="BC5" s="1006"/>
      <c r="BD5" s="1006"/>
      <c r="BE5" s="1006"/>
      <c r="BF5" s="1006"/>
      <c r="BG5" s="1006"/>
      <c r="BH5" s="1006"/>
      <c r="BI5" s="1006"/>
      <c r="BJ5" s="1006"/>
      <c r="BK5" s="1006"/>
      <c r="BL5" s="1006"/>
      <c r="BM5" s="1006"/>
      <c r="BN5" s="1006"/>
      <c r="BO5" s="1006"/>
      <c r="BP5" s="1006"/>
      <c r="BQ5" s="1006"/>
      <c r="BR5" s="1006"/>
      <c r="BS5" s="1006"/>
      <c r="BT5" s="1006"/>
      <c r="BU5" s="1006"/>
      <c r="BV5" s="1006"/>
      <c r="BW5" s="1006"/>
      <c r="BX5" s="1006"/>
      <c r="BY5" s="1006"/>
      <c r="BZ5" s="1006"/>
      <c r="CA5" s="1006"/>
      <c r="CB5" s="1006"/>
      <c r="CC5" s="1006"/>
      <c r="CD5" s="1006"/>
      <c r="CE5" s="1006"/>
      <c r="CF5" s="1006"/>
      <c r="CG5" s="1006"/>
      <c r="CH5" s="1006"/>
      <c r="CI5" s="1006"/>
      <c r="CJ5" s="1006"/>
      <c r="CK5" s="1006"/>
      <c r="CL5" s="1006"/>
      <c r="CM5" s="1006"/>
      <c r="CN5" s="1006"/>
      <c r="CO5" s="1006"/>
      <c r="CP5" s="1006"/>
      <c r="CQ5" s="1006"/>
      <c r="CR5" s="1006"/>
      <c r="CS5" s="1006"/>
      <c r="CT5" s="1006"/>
      <c r="CU5" s="1006"/>
      <c r="CV5" s="1006"/>
      <c r="CW5" s="1006"/>
      <c r="CX5" s="1006"/>
      <c r="CY5" s="1006"/>
      <c r="CZ5" s="1006"/>
      <c r="DA5" s="1006"/>
      <c r="DB5" s="1006"/>
      <c r="DC5" s="1006"/>
      <c r="DD5" s="1006"/>
      <c r="DE5" s="1006"/>
      <c r="DF5" s="1006"/>
      <c r="DG5" s="1006"/>
      <c r="DH5" s="1006"/>
      <c r="DI5" s="1006"/>
      <c r="DJ5" s="1006"/>
      <c r="DK5" s="1006"/>
      <c r="DL5" s="1006"/>
      <c r="DM5" s="1006"/>
      <c r="DN5" s="1006"/>
      <c r="DO5" s="1006"/>
      <c r="DP5" s="1006"/>
      <c r="DQ5" s="1006"/>
      <c r="DR5" s="1006"/>
      <c r="DS5" s="1006"/>
      <c r="DT5" s="1006"/>
      <c r="DU5" s="1006"/>
      <c r="DV5" s="1006"/>
      <c r="DW5" s="1006"/>
      <c r="DX5" s="1006"/>
      <c r="DY5" s="1006"/>
      <c r="DZ5" s="1006"/>
      <c r="EA5" s="1006"/>
      <c r="EB5" s="1006"/>
      <c r="EC5" s="1006"/>
      <c r="ED5" s="1006"/>
      <c r="EE5" s="1006"/>
      <c r="EF5" s="1006"/>
      <c r="EG5" s="1006"/>
      <c r="EH5" s="1006"/>
      <c r="EI5" s="1006"/>
      <c r="EJ5" s="1006"/>
      <c r="EK5" s="1006"/>
      <c r="EL5" s="1006"/>
      <c r="EM5" s="1006"/>
      <c r="EN5" s="1006"/>
      <c r="EO5" s="1006"/>
      <c r="EP5" s="1006"/>
      <c r="EQ5" s="1006"/>
      <c r="ER5" s="1006"/>
      <c r="ES5" s="1006"/>
      <c r="ET5" s="1006"/>
      <c r="EU5" s="1006"/>
      <c r="EV5" s="1006"/>
      <c r="EW5" s="1006"/>
      <c r="EX5" s="1006"/>
      <c r="EY5" s="1006"/>
      <c r="EZ5" s="1006"/>
      <c r="FA5" s="1006"/>
      <c r="FB5" s="1006"/>
      <c r="FC5" s="1006"/>
      <c r="FD5" s="1006"/>
      <c r="FE5" s="1006"/>
      <c r="FF5" s="1006"/>
      <c r="FG5" s="1006"/>
      <c r="FH5" s="1006"/>
      <c r="FI5" s="1006"/>
      <c r="FJ5" s="1006"/>
      <c r="FK5" s="1006"/>
      <c r="FL5" s="1006"/>
      <c r="FM5" s="1006"/>
      <c r="FN5" s="1006"/>
      <c r="FO5" s="1006"/>
      <c r="FP5" s="1006"/>
      <c r="FQ5" s="1006"/>
      <c r="FR5" s="1006"/>
      <c r="FS5" s="1006"/>
      <c r="FT5" s="1006"/>
      <c r="FU5" s="1006"/>
      <c r="FV5" s="1006"/>
      <c r="FW5" s="1006"/>
      <c r="FX5" s="1006"/>
      <c r="FY5" s="1006"/>
      <c r="FZ5" s="1006"/>
      <c r="GA5" s="1006"/>
      <c r="GB5" s="1006"/>
      <c r="GC5" s="1006"/>
      <c r="GD5" s="1006"/>
      <c r="GE5" s="1006"/>
      <c r="GF5" s="1006"/>
      <c r="GG5" s="1006"/>
      <c r="GH5" s="1006"/>
      <c r="GI5" s="1006"/>
      <c r="GJ5" s="1006"/>
      <c r="GK5" s="1006"/>
      <c r="GL5" s="1006"/>
      <c r="GM5" s="1006"/>
      <c r="GN5" s="1006"/>
      <c r="GO5" s="1006"/>
      <c r="GP5" s="1006"/>
      <c r="GQ5" s="1006"/>
      <c r="GR5" s="1006"/>
      <c r="GS5" s="1006"/>
      <c r="GT5" s="1006"/>
      <c r="GU5" s="1006"/>
      <c r="GV5" s="1006"/>
      <c r="GW5" s="1006"/>
      <c r="GX5" s="1006"/>
    </row>
    <row r="6" spans="1:206" x14ac:dyDescent="0.2">
      <c r="A6" s="1006"/>
      <c r="B6" s="1025"/>
      <c r="C6" s="1020"/>
      <c r="D6" s="1020"/>
      <c r="E6" s="1020"/>
      <c r="F6" s="1020"/>
      <c r="G6" s="1020"/>
      <c r="H6" s="1020"/>
      <c r="I6" s="1020"/>
      <c r="J6" s="1020"/>
      <c r="K6" s="1020"/>
      <c r="L6" s="1020"/>
      <c r="M6" s="1020"/>
      <c r="N6" s="1020"/>
      <c r="O6" s="1020"/>
      <c r="P6" s="1020"/>
      <c r="Q6" s="1020"/>
      <c r="R6" s="1020"/>
      <c r="S6" s="1020"/>
      <c r="T6" s="1020"/>
      <c r="U6" s="1020"/>
      <c r="V6" s="1020"/>
      <c r="W6" s="1020"/>
      <c r="X6" s="1020"/>
      <c r="Y6" s="1020"/>
      <c r="Z6" s="1025"/>
      <c r="AA6" s="1025"/>
      <c r="AB6" s="1025"/>
      <c r="AC6" s="1025"/>
      <c r="AD6" s="1025"/>
      <c r="AE6" s="1024"/>
      <c r="AF6" s="1006"/>
      <c r="AG6" s="1006"/>
      <c r="AH6" s="1006"/>
      <c r="AI6" s="1006"/>
      <c r="AJ6" s="1006"/>
      <c r="AK6" s="1006"/>
      <c r="AL6" s="1006"/>
      <c r="AM6" s="1006"/>
      <c r="AN6" s="1006"/>
      <c r="AO6" s="1006"/>
      <c r="AP6" s="1006"/>
      <c r="AQ6" s="1006"/>
      <c r="AR6" s="1006"/>
      <c r="AS6" s="1006"/>
      <c r="AT6" s="1006"/>
      <c r="AU6" s="1006"/>
      <c r="AV6" s="1006"/>
      <c r="AW6" s="1006"/>
      <c r="AX6" s="1006"/>
      <c r="AY6" s="1006"/>
      <c r="AZ6" s="1006"/>
      <c r="BA6" s="1006"/>
      <c r="BB6" s="1006"/>
      <c r="BC6" s="1006"/>
      <c r="BD6" s="1006"/>
      <c r="BE6" s="1006"/>
      <c r="BF6" s="1006"/>
      <c r="BG6" s="1006"/>
      <c r="BH6" s="1006"/>
      <c r="BI6" s="1006"/>
      <c r="BJ6" s="1006"/>
      <c r="BK6" s="1006"/>
      <c r="BL6" s="1006"/>
      <c r="BM6" s="1006"/>
      <c r="BN6" s="1006"/>
      <c r="BO6" s="1006"/>
      <c r="BP6" s="1006"/>
      <c r="BQ6" s="1006"/>
      <c r="BR6" s="1006"/>
      <c r="BS6" s="1006"/>
      <c r="BT6" s="1006"/>
      <c r="BU6" s="1006"/>
      <c r="BV6" s="1006"/>
      <c r="BW6" s="1006"/>
      <c r="BX6" s="1006"/>
      <c r="BY6" s="1006"/>
      <c r="BZ6" s="1006"/>
      <c r="CA6" s="1006"/>
      <c r="CB6" s="1006"/>
      <c r="CC6" s="1006"/>
      <c r="CD6" s="1006"/>
      <c r="CE6" s="1006"/>
      <c r="CF6" s="1006"/>
      <c r="CG6" s="1006"/>
      <c r="CH6" s="1006"/>
      <c r="CI6" s="1006"/>
      <c r="CJ6" s="1006"/>
      <c r="CK6" s="1006"/>
      <c r="CL6" s="1006"/>
      <c r="CM6" s="1006"/>
      <c r="CN6" s="1006"/>
      <c r="CO6" s="1006"/>
      <c r="CP6" s="1006"/>
      <c r="CQ6" s="1006"/>
      <c r="CR6" s="1006"/>
      <c r="CS6" s="1006"/>
      <c r="CT6" s="1006"/>
      <c r="CU6" s="1006"/>
      <c r="CV6" s="1006"/>
      <c r="CW6" s="1006"/>
      <c r="CX6" s="1006"/>
      <c r="CY6" s="1006"/>
      <c r="CZ6" s="1006"/>
      <c r="DA6" s="1006"/>
      <c r="DB6" s="1006"/>
      <c r="DC6" s="1006"/>
      <c r="DD6" s="1006"/>
      <c r="DE6" s="1006"/>
      <c r="DF6" s="1006"/>
      <c r="DG6" s="1006"/>
      <c r="DH6" s="1006"/>
      <c r="DI6" s="1006"/>
      <c r="DJ6" s="1006"/>
      <c r="DK6" s="1006"/>
      <c r="DL6" s="1006"/>
      <c r="DM6" s="1006"/>
      <c r="DN6" s="1006"/>
      <c r="DO6" s="1006"/>
      <c r="DP6" s="1006"/>
      <c r="DQ6" s="1006"/>
      <c r="DR6" s="1006"/>
      <c r="DS6" s="1006"/>
      <c r="DT6" s="1006"/>
      <c r="DU6" s="1006"/>
      <c r="DV6" s="1006"/>
      <c r="DW6" s="1006"/>
      <c r="DX6" s="1006"/>
      <c r="DY6" s="1006"/>
      <c r="DZ6" s="1006"/>
      <c r="EA6" s="1006"/>
      <c r="EB6" s="1006"/>
      <c r="EC6" s="1006"/>
      <c r="ED6" s="1006"/>
      <c r="EE6" s="1006"/>
      <c r="EF6" s="1006"/>
      <c r="EG6" s="1006"/>
      <c r="EH6" s="1006"/>
      <c r="EI6" s="1006"/>
      <c r="EJ6" s="1006"/>
      <c r="EK6" s="1006"/>
      <c r="EL6" s="1006"/>
      <c r="EM6" s="1006"/>
      <c r="EN6" s="1006"/>
      <c r="EO6" s="1006"/>
      <c r="EP6" s="1006"/>
      <c r="EQ6" s="1006"/>
      <c r="ER6" s="1006"/>
      <c r="ES6" s="1006"/>
      <c r="ET6" s="1006"/>
      <c r="EU6" s="1006"/>
      <c r="EV6" s="1006"/>
      <c r="EW6" s="1006"/>
      <c r="EX6" s="1006"/>
      <c r="EY6" s="1006"/>
      <c r="EZ6" s="1006"/>
      <c r="FA6" s="1006"/>
      <c r="FB6" s="1006"/>
      <c r="FC6" s="1006"/>
      <c r="FD6" s="1006"/>
      <c r="FE6" s="1006"/>
      <c r="FF6" s="1006"/>
      <c r="FG6" s="1006"/>
      <c r="FH6" s="1006"/>
      <c r="FI6" s="1006"/>
      <c r="FJ6" s="1006"/>
      <c r="FK6" s="1006"/>
      <c r="FL6" s="1006"/>
      <c r="FM6" s="1006"/>
      <c r="FN6" s="1006"/>
      <c r="FO6" s="1006"/>
      <c r="FP6" s="1006"/>
      <c r="FQ6" s="1006"/>
      <c r="FR6" s="1006"/>
      <c r="FS6" s="1006"/>
      <c r="FT6" s="1006"/>
      <c r="FU6" s="1006"/>
      <c r="FV6" s="1006"/>
      <c r="FW6" s="1006"/>
      <c r="FX6" s="1006"/>
      <c r="FY6" s="1006"/>
      <c r="FZ6" s="1006"/>
      <c r="GA6" s="1006"/>
      <c r="GB6" s="1006"/>
      <c r="GC6" s="1006"/>
      <c r="GD6" s="1006"/>
      <c r="GE6" s="1006"/>
      <c r="GF6" s="1006"/>
      <c r="GG6" s="1006"/>
      <c r="GH6" s="1006"/>
      <c r="GI6" s="1006"/>
      <c r="GJ6" s="1006"/>
      <c r="GK6" s="1006"/>
      <c r="GL6" s="1006"/>
      <c r="GM6" s="1006"/>
      <c r="GN6" s="1006"/>
      <c r="GO6" s="1006"/>
      <c r="GP6" s="1006"/>
      <c r="GQ6" s="1006"/>
      <c r="GR6" s="1006"/>
      <c r="GS6" s="1006"/>
      <c r="GT6" s="1006"/>
      <c r="GU6" s="1006"/>
      <c r="GV6" s="1006"/>
      <c r="GW6" s="1006"/>
      <c r="GX6" s="1006"/>
    </row>
    <row r="7" spans="1:206" ht="15.75" customHeight="1" thickBot="1" x14ac:dyDescent="0.25">
      <c r="A7" s="1006"/>
      <c r="B7" s="1027"/>
      <c r="C7" s="645" t="s">
        <v>841</v>
      </c>
      <c r="D7" s="645"/>
      <c r="E7" s="645"/>
      <c r="F7" s="645"/>
      <c r="G7" s="645"/>
      <c r="H7" s="645"/>
      <c r="I7" s="645"/>
      <c r="J7" s="645"/>
      <c r="K7" s="645"/>
      <c r="L7" s="1021" t="s">
        <v>842</v>
      </c>
      <c r="M7" s="1020"/>
      <c r="N7" s="1026"/>
      <c r="O7" s="1020"/>
      <c r="P7" s="1020"/>
      <c r="Q7" s="1020"/>
      <c r="R7" s="1020"/>
      <c r="S7" s="1020"/>
      <c r="T7" s="1020"/>
      <c r="U7" s="1020"/>
      <c r="V7" s="1020"/>
      <c r="W7" s="1020"/>
      <c r="X7" s="1020"/>
      <c r="Y7" s="1020"/>
      <c r="Z7" s="1020"/>
      <c r="AA7" s="1020"/>
      <c r="AB7" s="1020"/>
      <c r="AC7" s="1020"/>
      <c r="AD7" s="1027"/>
      <c r="AE7" s="1024"/>
      <c r="AF7" s="1006"/>
      <c r="AG7" s="1006"/>
      <c r="AH7" s="1006"/>
      <c r="AI7" s="1006"/>
      <c r="AJ7" s="1006"/>
      <c r="AK7" s="1006"/>
      <c r="AL7" s="1006"/>
      <c r="AM7" s="1006"/>
      <c r="AN7" s="1006"/>
      <c r="AO7" s="1006"/>
      <c r="AP7" s="1006"/>
      <c r="AQ7" s="1006"/>
      <c r="AR7" s="1006"/>
      <c r="AS7" s="1006"/>
      <c r="AT7" s="1006"/>
      <c r="AU7" s="1006"/>
      <c r="AV7" s="1006"/>
      <c r="AW7" s="1006"/>
      <c r="AX7" s="1006"/>
      <c r="AY7" s="1006"/>
      <c r="AZ7" s="1006"/>
      <c r="BA7" s="1006"/>
      <c r="BB7" s="1006"/>
      <c r="BC7" s="1006"/>
      <c r="BD7" s="1006"/>
      <c r="BE7" s="1006"/>
      <c r="BF7" s="1006"/>
      <c r="BG7" s="1006"/>
      <c r="BH7" s="1006"/>
      <c r="BI7" s="1006"/>
      <c r="BJ7" s="1006"/>
      <c r="BK7" s="1006"/>
      <c r="BL7" s="1006"/>
      <c r="BM7" s="1006"/>
      <c r="BN7" s="1006"/>
      <c r="BO7" s="1006"/>
      <c r="BP7" s="1006"/>
      <c r="BQ7" s="1006"/>
      <c r="BR7" s="1006"/>
      <c r="BS7" s="1006"/>
      <c r="BT7" s="1006"/>
      <c r="BU7" s="1006"/>
      <c r="BV7" s="1006"/>
      <c r="BW7" s="1006"/>
      <c r="BX7" s="1006"/>
      <c r="BY7" s="1006"/>
      <c r="BZ7" s="1006"/>
      <c r="CA7" s="1006"/>
      <c r="CB7" s="1006"/>
      <c r="CC7" s="1006"/>
      <c r="CD7" s="1006"/>
      <c r="CE7" s="1006"/>
      <c r="CF7" s="1006"/>
      <c r="CG7" s="1006"/>
      <c r="CH7" s="1006"/>
      <c r="CI7" s="1006"/>
      <c r="CJ7" s="1006"/>
      <c r="CK7" s="1006"/>
      <c r="CL7" s="1006"/>
      <c r="CM7" s="1006"/>
      <c r="CN7" s="1006"/>
      <c r="CO7" s="1006"/>
      <c r="CP7" s="1006"/>
      <c r="CQ7" s="1006"/>
      <c r="CR7" s="1006"/>
      <c r="CS7" s="1006"/>
      <c r="CT7" s="1006"/>
      <c r="CU7" s="1006"/>
      <c r="CV7" s="1006"/>
      <c r="CW7" s="1006"/>
      <c r="CX7" s="1006"/>
      <c r="CY7" s="1006"/>
      <c r="CZ7" s="1006"/>
      <c r="DA7" s="1006"/>
      <c r="DB7" s="1006"/>
      <c r="DC7" s="1006"/>
      <c r="DD7" s="1006"/>
      <c r="DE7" s="1006"/>
      <c r="DF7" s="1006"/>
      <c r="DG7" s="1006"/>
      <c r="DH7" s="1006"/>
      <c r="DI7" s="1006"/>
      <c r="DJ7" s="1006"/>
      <c r="DK7" s="1006"/>
      <c r="DL7" s="1006"/>
      <c r="DM7" s="1006"/>
      <c r="DN7" s="1006"/>
      <c r="DO7" s="1006"/>
      <c r="DP7" s="1006"/>
      <c r="DQ7" s="1006"/>
      <c r="DR7" s="1006"/>
      <c r="DS7" s="1006"/>
      <c r="DT7" s="1006"/>
      <c r="DU7" s="1006"/>
      <c r="DV7" s="1006"/>
      <c r="DW7" s="1006"/>
      <c r="DX7" s="1006"/>
      <c r="DY7" s="1006"/>
      <c r="DZ7" s="1006"/>
      <c r="EA7" s="1006"/>
      <c r="EB7" s="1006"/>
      <c r="EC7" s="1006"/>
      <c r="ED7" s="1006"/>
      <c r="EE7" s="1006"/>
      <c r="EF7" s="1006"/>
      <c r="EG7" s="1006"/>
      <c r="EH7" s="1006"/>
      <c r="EI7" s="1006"/>
      <c r="EJ7" s="1006"/>
      <c r="EK7" s="1006"/>
      <c r="EL7" s="1006"/>
      <c r="EM7" s="1006"/>
      <c r="EN7" s="1006"/>
      <c r="EO7" s="1006"/>
      <c r="EP7" s="1006"/>
      <c r="EQ7" s="1006"/>
      <c r="ER7" s="1006"/>
      <c r="ES7" s="1006"/>
      <c r="ET7" s="1006"/>
      <c r="EU7" s="1006"/>
      <c r="EV7" s="1006"/>
      <c r="EW7" s="1006"/>
      <c r="EX7" s="1006"/>
      <c r="EY7" s="1006"/>
      <c r="EZ7" s="1006"/>
      <c r="FA7" s="1006"/>
      <c r="FB7" s="1006"/>
      <c r="FC7" s="1006"/>
      <c r="FD7" s="1006"/>
      <c r="FE7" s="1006"/>
      <c r="FF7" s="1006"/>
      <c r="FG7" s="1006"/>
      <c r="FH7" s="1006"/>
      <c r="FI7" s="1006"/>
      <c r="FJ7" s="1006"/>
      <c r="FK7" s="1006"/>
      <c r="FL7" s="1006"/>
      <c r="FM7" s="1006"/>
      <c r="FN7" s="1006"/>
      <c r="FO7" s="1006"/>
      <c r="FP7" s="1006"/>
      <c r="FQ7" s="1006"/>
      <c r="FR7" s="1006"/>
      <c r="FS7" s="1006"/>
      <c r="FT7" s="1006"/>
      <c r="FU7" s="1006"/>
      <c r="FV7" s="1006"/>
      <c r="FW7" s="1006"/>
      <c r="FX7" s="1006"/>
      <c r="FY7" s="1006"/>
      <c r="FZ7" s="1006"/>
      <c r="GA7" s="1006"/>
      <c r="GB7" s="1006"/>
      <c r="GC7" s="1006"/>
      <c r="GD7" s="1006"/>
      <c r="GE7" s="1006"/>
      <c r="GF7" s="1006"/>
      <c r="GG7" s="1006"/>
      <c r="GH7" s="1006"/>
      <c r="GI7" s="1006"/>
      <c r="GJ7" s="1006"/>
      <c r="GK7" s="1006"/>
      <c r="GL7" s="1006"/>
      <c r="GM7" s="1006"/>
      <c r="GN7" s="1006"/>
      <c r="GO7" s="1006"/>
      <c r="GP7" s="1006"/>
      <c r="GQ7" s="1006"/>
      <c r="GR7" s="1006"/>
      <c r="GS7" s="1006"/>
      <c r="GT7" s="1006"/>
      <c r="GU7" s="1006"/>
      <c r="GV7" s="1006"/>
      <c r="GW7" s="1006"/>
      <c r="GX7" s="1006"/>
    </row>
    <row r="8" spans="1:206" ht="15" customHeight="1" thickBot="1" x14ac:dyDescent="0.25">
      <c r="A8" s="1006"/>
      <c r="B8" s="627" t="s">
        <v>3</v>
      </c>
      <c r="C8" s="628"/>
      <c r="D8" s="628"/>
      <c r="E8" s="628"/>
      <c r="F8" s="628"/>
      <c r="G8" s="628"/>
      <c r="H8" s="628"/>
      <c r="I8" s="628"/>
      <c r="J8" s="628"/>
      <c r="K8" s="628"/>
      <c r="L8" s="628"/>
      <c r="M8" s="629"/>
      <c r="N8" s="608" t="s">
        <v>4</v>
      </c>
      <c r="O8" s="1007" t="s">
        <v>5</v>
      </c>
      <c r="P8" s="1007"/>
      <c r="Q8" s="1007"/>
      <c r="R8" s="1007"/>
      <c r="S8" s="1007"/>
      <c r="T8" s="1007"/>
      <c r="U8" s="1007"/>
      <c r="V8" s="1007"/>
      <c r="W8" s="1007"/>
      <c r="X8" s="1007"/>
      <c r="Y8" s="1007"/>
      <c r="Z8" s="1007"/>
      <c r="AA8" s="1032"/>
      <c r="AB8" s="1055" t="s">
        <v>6</v>
      </c>
      <c r="AC8" s="1056"/>
      <c r="AD8" s="1057"/>
      <c r="AE8" s="1024"/>
      <c r="AF8" s="1006"/>
      <c r="AG8" s="1006"/>
      <c r="AH8" s="1006"/>
      <c r="AI8" s="1006"/>
      <c r="AJ8" s="1006"/>
      <c r="AK8" s="1006"/>
      <c r="AL8" s="1006"/>
      <c r="AM8" s="1006"/>
      <c r="AN8" s="1006"/>
      <c r="AO8" s="1006"/>
      <c r="AP8" s="1006"/>
      <c r="AQ8" s="1006"/>
      <c r="AR8" s="1006"/>
      <c r="AS8" s="1006"/>
      <c r="AT8" s="1006"/>
      <c r="AU8" s="1006"/>
      <c r="AV8" s="1006"/>
      <c r="AW8" s="1006"/>
      <c r="AX8" s="1006"/>
      <c r="AY8" s="1006"/>
      <c r="AZ8" s="1006"/>
      <c r="BA8" s="1006"/>
      <c r="BB8" s="1006"/>
      <c r="BC8" s="1006"/>
      <c r="BD8" s="1006"/>
      <c r="BE8" s="1006"/>
      <c r="BF8" s="1006"/>
      <c r="BG8" s="1006"/>
      <c r="BH8" s="1006"/>
      <c r="BI8" s="1006"/>
      <c r="BJ8" s="1006"/>
      <c r="BK8" s="1006"/>
      <c r="BL8" s="1006"/>
      <c r="BM8" s="1006"/>
      <c r="BN8" s="1006"/>
      <c r="BO8" s="1006"/>
      <c r="BP8" s="1006"/>
      <c r="BQ8" s="1006"/>
      <c r="BR8" s="1006"/>
      <c r="BS8" s="1006"/>
      <c r="BT8" s="1006"/>
      <c r="BU8" s="1006"/>
      <c r="BV8" s="1006"/>
      <c r="BW8" s="1006"/>
      <c r="BX8" s="1006"/>
      <c r="BY8" s="1006"/>
      <c r="BZ8" s="1006"/>
      <c r="CA8" s="1006"/>
      <c r="CB8" s="1006"/>
      <c r="CC8" s="1006"/>
      <c r="CD8" s="1006"/>
      <c r="CE8" s="1006"/>
      <c r="CF8" s="1006"/>
      <c r="CG8" s="1006"/>
      <c r="CH8" s="1006"/>
      <c r="CI8" s="1006"/>
      <c r="CJ8" s="1006"/>
      <c r="CK8" s="1006"/>
      <c r="CL8" s="1006"/>
      <c r="CM8" s="1006"/>
      <c r="CN8" s="1006"/>
      <c r="CO8" s="1006"/>
      <c r="CP8" s="1006"/>
      <c r="CQ8" s="1006"/>
      <c r="CR8" s="1006"/>
      <c r="CS8" s="1006"/>
      <c r="CT8" s="1006"/>
      <c r="CU8" s="1006"/>
      <c r="CV8" s="1006"/>
      <c r="CW8" s="1006"/>
      <c r="CX8" s="1006"/>
      <c r="CY8" s="1006"/>
      <c r="CZ8" s="1006"/>
      <c r="DA8" s="1006"/>
      <c r="DB8" s="1006"/>
      <c r="DC8" s="1006"/>
      <c r="DD8" s="1006"/>
      <c r="DE8" s="1006"/>
      <c r="DF8" s="1006"/>
      <c r="DG8" s="1006"/>
      <c r="DH8" s="1006"/>
      <c r="DI8" s="1006"/>
      <c r="DJ8" s="1006"/>
      <c r="DK8" s="1006"/>
      <c r="DL8" s="1006"/>
      <c r="DM8" s="1006"/>
      <c r="DN8" s="1006"/>
      <c r="DO8" s="1006"/>
      <c r="DP8" s="1006"/>
      <c r="DQ8" s="1006"/>
      <c r="DR8" s="1006"/>
      <c r="DS8" s="1006"/>
      <c r="DT8" s="1006"/>
      <c r="DU8" s="1006"/>
      <c r="DV8" s="1006"/>
      <c r="DW8" s="1006"/>
      <c r="DX8" s="1006"/>
      <c r="DY8" s="1006"/>
      <c r="DZ8" s="1006"/>
      <c r="EA8" s="1006"/>
      <c r="EB8" s="1006"/>
      <c r="EC8" s="1006"/>
      <c r="ED8" s="1006"/>
      <c r="EE8" s="1006"/>
      <c r="EF8" s="1006"/>
      <c r="EG8" s="1006"/>
      <c r="EH8" s="1006"/>
      <c r="EI8" s="1006"/>
      <c r="EJ8" s="1006"/>
      <c r="EK8" s="1006"/>
      <c r="EL8" s="1006"/>
      <c r="EM8" s="1006"/>
      <c r="EN8" s="1006"/>
      <c r="EO8" s="1006"/>
      <c r="EP8" s="1006"/>
      <c r="EQ8" s="1006"/>
      <c r="ER8" s="1006"/>
      <c r="ES8" s="1006"/>
      <c r="ET8" s="1006"/>
      <c r="EU8" s="1006"/>
      <c r="EV8" s="1006"/>
      <c r="EW8" s="1006"/>
      <c r="EX8" s="1006"/>
      <c r="EY8" s="1006"/>
      <c r="EZ8" s="1006"/>
      <c r="FA8" s="1006"/>
      <c r="FB8" s="1006"/>
      <c r="FC8" s="1006"/>
      <c r="FD8" s="1006"/>
      <c r="FE8" s="1006"/>
      <c r="FF8" s="1006"/>
      <c r="FG8" s="1006"/>
      <c r="FH8" s="1006"/>
      <c r="FI8" s="1006"/>
      <c r="FJ8" s="1006"/>
      <c r="FK8" s="1006"/>
      <c r="FL8" s="1006"/>
      <c r="FM8" s="1006"/>
      <c r="FN8" s="1006"/>
      <c r="FO8" s="1006"/>
      <c r="FP8" s="1006"/>
      <c r="FQ8" s="1006"/>
      <c r="FR8" s="1006"/>
      <c r="FS8" s="1006"/>
      <c r="FT8" s="1006"/>
      <c r="FU8" s="1006"/>
      <c r="FV8" s="1006"/>
      <c r="FW8" s="1006"/>
      <c r="FX8" s="1006"/>
      <c r="FY8" s="1006"/>
      <c r="FZ8" s="1006"/>
      <c r="GA8" s="1006"/>
      <c r="GB8" s="1006"/>
      <c r="GC8" s="1006"/>
      <c r="GD8" s="1006"/>
      <c r="GE8" s="1006"/>
      <c r="GF8" s="1006"/>
      <c r="GG8" s="1006"/>
      <c r="GH8" s="1006"/>
      <c r="GI8" s="1006"/>
      <c r="GJ8" s="1006"/>
      <c r="GK8" s="1006"/>
      <c r="GL8" s="1006"/>
      <c r="GM8" s="1006"/>
      <c r="GN8" s="1006"/>
      <c r="GO8" s="1006"/>
      <c r="GP8" s="1006"/>
      <c r="GQ8" s="1006"/>
      <c r="GR8" s="1006"/>
      <c r="GS8" s="1006"/>
      <c r="GT8" s="1006"/>
      <c r="GU8" s="1006"/>
      <c r="GV8" s="1006"/>
      <c r="GW8" s="1006"/>
      <c r="GX8" s="1006"/>
    </row>
    <row r="9" spans="1:206" ht="15" customHeight="1" x14ac:dyDescent="0.2">
      <c r="A9" s="1006"/>
      <c r="B9" s="632" t="s">
        <v>7</v>
      </c>
      <c r="C9" s="635" t="s">
        <v>8</v>
      </c>
      <c r="D9" s="630" t="s">
        <v>7</v>
      </c>
      <c r="E9" s="643" t="s">
        <v>9</v>
      </c>
      <c r="F9" s="635" t="s">
        <v>10</v>
      </c>
      <c r="G9" s="635" t="s">
        <v>11</v>
      </c>
      <c r="H9" s="630" t="s">
        <v>12</v>
      </c>
      <c r="I9" s="630" t="s">
        <v>13</v>
      </c>
      <c r="J9" s="635" t="s">
        <v>14</v>
      </c>
      <c r="K9" s="630" t="s">
        <v>15</v>
      </c>
      <c r="L9" s="648" t="s">
        <v>16</v>
      </c>
      <c r="M9" s="641" t="s">
        <v>17</v>
      </c>
      <c r="N9" s="633"/>
      <c r="O9" s="590" t="s">
        <v>18</v>
      </c>
      <c r="P9" s="590"/>
      <c r="Q9" s="590" t="s">
        <v>19</v>
      </c>
      <c r="R9" s="590"/>
      <c r="S9" s="590"/>
      <c r="T9" s="590"/>
      <c r="U9" s="590"/>
      <c r="V9" s="590"/>
      <c r="W9" s="591" t="s">
        <v>20</v>
      </c>
      <c r="X9" s="591" t="s">
        <v>21</v>
      </c>
      <c r="Y9" s="591" t="s">
        <v>22</v>
      </c>
      <c r="Z9" s="591" t="s">
        <v>23</v>
      </c>
      <c r="AA9" s="631" t="s">
        <v>24</v>
      </c>
      <c r="AB9" s="591" t="s">
        <v>25</v>
      </c>
      <c r="AC9" s="591" t="s">
        <v>26</v>
      </c>
      <c r="AD9" s="647" t="s">
        <v>27</v>
      </c>
      <c r="AE9" s="1028"/>
      <c r="AF9" s="1006"/>
      <c r="AG9" s="1006"/>
      <c r="AH9" s="1006"/>
      <c r="AI9" s="1006"/>
      <c r="AJ9" s="1006"/>
      <c r="AK9" s="1006"/>
      <c r="AL9" s="1006"/>
      <c r="AM9" s="1006"/>
      <c r="AN9" s="1006"/>
      <c r="AO9" s="1006"/>
      <c r="AP9" s="1006"/>
      <c r="AQ9" s="1006"/>
      <c r="AR9" s="1006"/>
      <c r="AS9" s="1006"/>
      <c r="AT9" s="1006"/>
      <c r="AU9" s="1006"/>
      <c r="AV9" s="1006"/>
      <c r="AW9" s="1006"/>
      <c r="AX9" s="1006"/>
      <c r="AY9" s="1006"/>
      <c r="AZ9" s="1006"/>
      <c r="BA9" s="1006"/>
      <c r="BB9" s="1006"/>
      <c r="BC9" s="1006"/>
      <c r="BD9" s="1006"/>
      <c r="BE9" s="1006"/>
      <c r="BF9" s="1006"/>
      <c r="BG9" s="1006"/>
      <c r="BH9" s="1006"/>
      <c r="BI9" s="1006"/>
      <c r="BJ9" s="1006"/>
      <c r="BK9" s="1006"/>
      <c r="BL9" s="1006"/>
      <c r="BM9" s="1006"/>
      <c r="BN9" s="1006"/>
      <c r="BO9" s="1006"/>
      <c r="BP9" s="1006"/>
      <c r="BQ9" s="1006"/>
      <c r="BR9" s="1006"/>
      <c r="BS9" s="1006"/>
      <c r="BT9" s="1006"/>
      <c r="BU9" s="1006"/>
      <c r="BV9" s="1006"/>
      <c r="BW9" s="1006"/>
      <c r="BX9" s="1006"/>
      <c r="BY9" s="1006"/>
      <c r="BZ9" s="1006"/>
      <c r="CA9" s="1006"/>
      <c r="CB9" s="1006"/>
      <c r="CC9" s="1006"/>
      <c r="CD9" s="1006"/>
      <c r="CE9" s="1006"/>
      <c r="CF9" s="1006"/>
      <c r="CG9" s="1006"/>
      <c r="CH9" s="1006"/>
      <c r="CI9" s="1006"/>
      <c r="CJ9" s="1006"/>
      <c r="CK9" s="1006"/>
      <c r="CL9" s="1006"/>
      <c r="CM9" s="1006"/>
      <c r="CN9" s="1006"/>
      <c r="CO9" s="1006"/>
      <c r="CP9" s="1006"/>
      <c r="CQ9" s="1006"/>
      <c r="CR9" s="1006"/>
      <c r="CS9" s="1006"/>
      <c r="CT9" s="1006"/>
      <c r="CU9" s="1006"/>
      <c r="CV9" s="1006"/>
      <c r="CW9" s="1006"/>
      <c r="CX9" s="1006"/>
      <c r="CY9" s="1006"/>
      <c r="CZ9" s="1006"/>
      <c r="DA9" s="1006"/>
      <c r="DB9" s="1006"/>
      <c r="DC9" s="1006"/>
      <c r="DD9" s="1006"/>
      <c r="DE9" s="1006"/>
      <c r="DF9" s="1006"/>
      <c r="DG9" s="1006"/>
      <c r="DH9" s="1006"/>
      <c r="DI9" s="1006"/>
      <c r="DJ9" s="1006"/>
      <c r="DK9" s="1006"/>
      <c r="DL9" s="1006"/>
      <c r="DM9" s="1006"/>
      <c r="DN9" s="1006"/>
      <c r="DO9" s="1006"/>
      <c r="DP9" s="1006"/>
      <c r="DQ9" s="1006"/>
      <c r="DR9" s="1006"/>
      <c r="DS9" s="1006"/>
      <c r="DT9" s="1006"/>
      <c r="DU9" s="1006"/>
      <c r="DV9" s="1006"/>
      <c r="DW9" s="1006"/>
      <c r="DX9" s="1006"/>
      <c r="DY9" s="1006"/>
      <c r="DZ9" s="1006"/>
      <c r="EA9" s="1006"/>
      <c r="EB9" s="1006"/>
      <c r="EC9" s="1006"/>
      <c r="ED9" s="1006"/>
      <c r="EE9" s="1006"/>
      <c r="EF9" s="1006"/>
      <c r="EG9" s="1006"/>
      <c r="EH9" s="1006"/>
      <c r="EI9" s="1006"/>
      <c r="EJ9" s="1006"/>
      <c r="EK9" s="1006"/>
      <c r="EL9" s="1006"/>
      <c r="EM9" s="1006"/>
      <c r="EN9" s="1006"/>
      <c r="EO9" s="1006"/>
      <c r="EP9" s="1006"/>
      <c r="EQ9" s="1006"/>
      <c r="ER9" s="1006"/>
      <c r="ES9" s="1006"/>
      <c r="ET9" s="1006"/>
      <c r="EU9" s="1006"/>
      <c r="EV9" s="1006"/>
      <c r="EW9" s="1006"/>
      <c r="EX9" s="1006"/>
      <c r="EY9" s="1006"/>
      <c r="EZ9" s="1006"/>
      <c r="FA9" s="1006"/>
      <c r="FB9" s="1006"/>
      <c r="FC9" s="1006"/>
      <c r="FD9" s="1006"/>
      <c r="FE9" s="1006"/>
      <c r="FF9" s="1006"/>
      <c r="FG9" s="1006"/>
      <c r="FH9" s="1006"/>
      <c r="FI9" s="1006"/>
      <c r="FJ9" s="1006"/>
      <c r="FK9" s="1006"/>
      <c r="FL9" s="1006"/>
      <c r="FM9" s="1006"/>
      <c r="FN9" s="1006"/>
      <c r="FO9" s="1006"/>
      <c r="FP9" s="1006"/>
      <c r="FQ9" s="1006"/>
      <c r="FR9" s="1006"/>
      <c r="FS9" s="1006"/>
      <c r="FT9" s="1006"/>
      <c r="FU9" s="1006"/>
      <c r="FV9" s="1006"/>
      <c r="FW9" s="1006"/>
      <c r="FX9" s="1006"/>
      <c r="FY9" s="1006"/>
      <c r="FZ9" s="1006"/>
      <c r="GA9" s="1006"/>
      <c r="GB9" s="1006"/>
      <c r="GC9" s="1006"/>
      <c r="GD9" s="1006"/>
      <c r="GE9" s="1006"/>
      <c r="GF9" s="1006"/>
      <c r="GG9" s="1006"/>
      <c r="GH9" s="1006"/>
      <c r="GI9" s="1006"/>
      <c r="GJ9" s="1006"/>
      <c r="GK9" s="1006"/>
      <c r="GL9" s="1006"/>
      <c r="GM9" s="1006"/>
      <c r="GN9" s="1006"/>
      <c r="GO9" s="1006"/>
      <c r="GP9" s="1006"/>
      <c r="GQ9" s="1006"/>
      <c r="GR9" s="1006"/>
      <c r="GS9" s="1006"/>
      <c r="GT9" s="1006"/>
      <c r="GU9" s="1006"/>
      <c r="GV9" s="1006"/>
      <c r="GW9" s="1006"/>
      <c r="GX9" s="1006"/>
    </row>
    <row r="10" spans="1:206" ht="120.75" thickBot="1" x14ac:dyDescent="0.25">
      <c r="A10" s="1006"/>
      <c r="B10" s="618"/>
      <c r="C10" s="597"/>
      <c r="D10" s="592"/>
      <c r="E10" s="805"/>
      <c r="F10" s="597"/>
      <c r="G10" s="597"/>
      <c r="H10" s="592"/>
      <c r="I10" s="592"/>
      <c r="J10" s="597"/>
      <c r="K10" s="592"/>
      <c r="L10" s="595"/>
      <c r="M10" s="807"/>
      <c r="N10" s="1013"/>
      <c r="O10" s="1029" t="s">
        <v>28</v>
      </c>
      <c r="P10" s="1029" t="s">
        <v>29</v>
      </c>
      <c r="Q10" s="1029" t="s">
        <v>30</v>
      </c>
      <c r="R10" s="1029" t="s">
        <v>31</v>
      </c>
      <c r="S10" s="1029" t="s">
        <v>32</v>
      </c>
      <c r="T10" s="1029" t="s">
        <v>33</v>
      </c>
      <c r="U10" s="1029" t="s">
        <v>34</v>
      </c>
      <c r="V10" s="1029" t="s">
        <v>35</v>
      </c>
      <c r="W10" s="592"/>
      <c r="X10" s="592"/>
      <c r="Y10" s="592"/>
      <c r="Z10" s="592"/>
      <c r="AA10" s="806"/>
      <c r="AB10" s="592"/>
      <c r="AC10" s="592"/>
      <c r="AD10" s="807"/>
      <c r="AE10" s="1028"/>
      <c r="AF10" s="1006"/>
      <c r="AG10" s="1006"/>
      <c r="AH10" s="1006"/>
      <c r="AI10" s="1006"/>
      <c r="AJ10" s="1006"/>
      <c r="AK10" s="1006"/>
      <c r="AL10" s="1006"/>
      <c r="AM10" s="1006"/>
      <c r="AN10" s="1006"/>
      <c r="AO10" s="1006"/>
      <c r="AP10" s="1006"/>
      <c r="AQ10" s="1006"/>
      <c r="AR10" s="1006"/>
      <c r="AS10" s="1006"/>
      <c r="AT10" s="1006"/>
      <c r="AU10" s="1006"/>
      <c r="AV10" s="1006"/>
      <c r="AW10" s="1006"/>
      <c r="AX10" s="1006"/>
      <c r="AY10" s="1006"/>
      <c r="AZ10" s="1006"/>
      <c r="BA10" s="1006"/>
      <c r="BB10" s="1006"/>
      <c r="BC10" s="1006"/>
      <c r="BD10" s="1006"/>
      <c r="BE10" s="1006"/>
      <c r="BF10" s="1006"/>
      <c r="BG10" s="1006"/>
      <c r="BH10" s="1006"/>
      <c r="BI10" s="1006"/>
      <c r="BJ10" s="1006"/>
      <c r="BK10" s="1006"/>
      <c r="BL10" s="1006"/>
      <c r="BM10" s="1006"/>
      <c r="BN10" s="1006"/>
      <c r="BO10" s="1006"/>
      <c r="BP10" s="1006"/>
      <c r="BQ10" s="1006"/>
      <c r="BR10" s="1006"/>
      <c r="BS10" s="1006"/>
      <c r="BT10" s="1006"/>
      <c r="BU10" s="1006"/>
      <c r="BV10" s="1006"/>
      <c r="BW10" s="1006"/>
      <c r="BX10" s="1006"/>
      <c r="BY10" s="1006"/>
      <c r="BZ10" s="1006"/>
      <c r="CA10" s="1006"/>
      <c r="CB10" s="1006"/>
      <c r="CC10" s="1006"/>
      <c r="CD10" s="1006"/>
      <c r="CE10" s="1006"/>
      <c r="CF10" s="1006"/>
      <c r="CG10" s="1006"/>
      <c r="CH10" s="1006"/>
      <c r="CI10" s="1006"/>
      <c r="CJ10" s="1006"/>
      <c r="CK10" s="1006"/>
      <c r="CL10" s="1006"/>
      <c r="CM10" s="1006"/>
      <c r="CN10" s="1006"/>
      <c r="CO10" s="1006"/>
      <c r="CP10" s="1006"/>
      <c r="CQ10" s="1006"/>
      <c r="CR10" s="1006"/>
      <c r="CS10" s="1006"/>
      <c r="CT10" s="1006"/>
      <c r="CU10" s="1006"/>
      <c r="CV10" s="1006"/>
      <c r="CW10" s="1006"/>
      <c r="CX10" s="1006"/>
      <c r="CY10" s="1006"/>
      <c r="CZ10" s="1006"/>
      <c r="DA10" s="1006"/>
      <c r="DB10" s="1006"/>
      <c r="DC10" s="1006"/>
      <c r="DD10" s="1006"/>
      <c r="DE10" s="1006"/>
      <c r="DF10" s="1006"/>
      <c r="DG10" s="1006"/>
      <c r="DH10" s="1006"/>
      <c r="DI10" s="1006"/>
      <c r="DJ10" s="1006"/>
      <c r="DK10" s="1006"/>
      <c r="DL10" s="1006"/>
      <c r="DM10" s="1006"/>
      <c r="DN10" s="1006"/>
      <c r="DO10" s="1006"/>
      <c r="DP10" s="1006"/>
      <c r="DQ10" s="1006"/>
      <c r="DR10" s="1006"/>
      <c r="DS10" s="1006"/>
      <c r="DT10" s="1006"/>
      <c r="DU10" s="1006"/>
      <c r="DV10" s="1006"/>
      <c r="DW10" s="1006"/>
      <c r="DX10" s="1006"/>
      <c r="DY10" s="1006"/>
      <c r="DZ10" s="1006"/>
      <c r="EA10" s="1006"/>
      <c r="EB10" s="1006"/>
      <c r="EC10" s="1006"/>
      <c r="ED10" s="1006"/>
      <c r="EE10" s="1006"/>
      <c r="EF10" s="1006"/>
      <c r="EG10" s="1006"/>
      <c r="EH10" s="1006"/>
      <c r="EI10" s="1006"/>
      <c r="EJ10" s="1006"/>
      <c r="EK10" s="1006"/>
      <c r="EL10" s="1006"/>
      <c r="EM10" s="1006"/>
      <c r="EN10" s="1006"/>
      <c r="EO10" s="1006"/>
      <c r="EP10" s="1006"/>
      <c r="EQ10" s="1006"/>
      <c r="ER10" s="1006"/>
      <c r="ES10" s="1006"/>
      <c r="ET10" s="1006"/>
      <c r="EU10" s="1006"/>
      <c r="EV10" s="1006"/>
      <c r="EW10" s="1006"/>
      <c r="EX10" s="1006"/>
      <c r="EY10" s="1006"/>
      <c r="EZ10" s="1006"/>
      <c r="FA10" s="1006"/>
      <c r="FB10" s="1006"/>
      <c r="FC10" s="1006"/>
      <c r="FD10" s="1006"/>
      <c r="FE10" s="1006"/>
      <c r="FF10" s="1006"/>
      <c r="FG10" s="1006"/>
      <c r="FH10" s="1006"/>
      <c r="FI10" s="1006"/>
      <c r="FJ10" s="1006"/>
      <c r="FK10" s="1006"/>
      <c r="FL10" s="1006"/>
      <c r="FM10" s="1006"/>
      <c r="FN10" s="1006"/>
      <c r="FO10" s="1006"/>
      <c r="FP10" s="1006"/>
      <c r="FQ10" s="1006"/>
      <c r="FR10" s="1006"/>
      <c r="FS10" s="1006"/>
      <c r="FT10" s="1006"/>
      <c r="FU10" s="1006"/>
      <c r="FV10" s="1006"/>
      <c r="FW10" s="1006"/>
      <c r="FX10" s="1006"/>
      <c r="FY10" s="1006"/>
      <c r="FZ10" s="1006"/>
      <c r="GA10" s="1006"/>
      <c r="GB10" s="1006"/>
      <c r="GC10" s="1006"/>
      <c r="GD10" s="1006"/>
      <c r="GE10" s="1006"/>
      <c r="GF10" s="1006"/>
      <c r="GG10" s="1006"/>
      <c r="GH10" s="1006"/>
      <c r="GI10" s="1006"/>
      <c r="GJ10" s="1006"/>
      <c r="GK10" s="1006"/>
      <c r="GL10" s="1006"/>
      <c r="GM10" s="1006"/>
      <c r="GN10" s="1006"/>
      <c r="GO10" s="1006"/>
      <c r="GP10" s="1006"/>
      <c r="GQ10" s="1006"/>
      <c r="GR10" s="1006"/>
      <c r="GS10" s="1006"/>
      <c r="GT10" s="1006"/>
      <c r="GU10" s="1006"/>
      <c r="GV10" s="1006"/>
      <c r="GW10" s="1006"/>
      <c r="GX10" s="1006"/>
    </row>
    <row r="11" spans="1:206" s="1008" customFormat="1" ht="153.75" customHeight="1" thickBot="1" x14ac:dyDescent="0.25">
      <c r="A11" s="1019"/>
      <c r="B11" s="1037"/>
      <c r="C11" s="1058" t="s">
        <v>91</v>
      </c>
      <c r="D11" s="1059" t="s">
        <v>843</v>
      </c>
      <c r="E11" s="1060" t="s">
        <v>844</v>
      </c>
      <c r="F11" s="1060" t="s">
        <v>845</v>
      </c>
      <c r="G11" s="1061" t="s">
        <v>846</v>
      </c>
      <c r="H11" s="1012">
        <v>2020730010073</v>
      </c>
      <c r="I11" s="1012">
        <v>212314101830</v>
      </c>
      <c r="J11" s="1047" t="s">
        <v>847</v>
      </c>
      <c r="K11" s="1030"/>
      <c r="L11" s="1062" t="s">
        <v>848</v>
      </c>
      <c r="M11" s="1063">
        <v>1</v>
      </c>
      <c r="N11" s="1040">
        <v>34800000</v>
      </c>
      <c r="O11" s="1050"/>
      <c r="P11" s="1040">
        <v>34800000</v>
      </c>
      <c r="Q11" s="1030"/>
      <c r="R11" s="1030"/>
      <c r="S11" s="1030"/>
      <c r="T11" s="1030"/>
      <c r="U11" s="1030"/>
      <c r="V11" s="1030"/>
      <c r="W11" s="1030"/>
      <c r="X11" s="1030"/>
      <c r="Y11" s="1030"/>
      <c r="Z11" s="1030"/>
      <c r="AA11" s="1030"/>
      <c r="AB11" s="1030" t="s">
        <v>849</v>
      </c>
      <c r="AC11" s="1030" t="s">
        <v>850</v>
      </c>
      <c r="AD11" s="1045" t="s">
        <v>851</v>
      </c>
      <c r="AE11" s="1024"/>
      <c r="AF11" s="1016"/>
      <c r="AG11" s="1016"/>
      <c r="AH11" s="1016"/>
      <c r="AI11" s="1016"/>
      <c r="AJ11" s="1016"/>
      <c r="AK11" s="1016"/>
      <c r="AL11" s="1016"/>
      <c r="AM11" s="1016"/>
      <c r="AN11" s="1016"/>
      <c r="AO11" s="1016"/>
      <c r="AP11" s="1016"/>
      <c r="AQ11" s="1016"/>
      <c r="AR11" s="1016"/>
      <c r="AS11" s="1016"/>
      <c r="AT11" s="1016"/>
      <c r="AU11" s="1016"/>
      <c r="AV11" s="1016"/>
      <c r="AW11" s="1016"/>
      <c r="AX11" s="1016"/>
      <c r="AY11" s="1016"/>
      <c r="AZ11" s="1016"/>
      <c r="BA11" s="1016"/>
      <c r="BB11" s="1016"/>
      <c r="BC11" s="1016"/>
      <c r="BD11" s="1016"/>
      <c r="BE11" s="1016"/>
      <c r="BF11" s="1016"/>
      <c r="BG11" s="1016"/>
      <c r="BH11" s="1016"/>
      <c r="BI11" s="1016"/>
      <c r="BJ11" s="1016"/>
      <c r="BK11" s="1016"/>
      <c r="BL11" s="1016"/>
      <c r="BM11" s="1016"/>
      <c r="BN11" s="1016"/>
      <c r="BO11" s="1016"/>
      <c r="BP11" s="1016"/>
      <c r="BQ11" s="1016"/>
      <c r="BR11" s="1016"/>
      <c r="BS11" s="1016"/>
      <c r="BT11" s="1016"/>
      <c r="BU11" s="1016"/>
      <c r="BV11" s="1016"/>
      <c r="BW11" s="1016"/>
      <c r="BX11" s="1016"/>
      <c r="BY11" s="1016"/>
      <c r="BZ11" s="1016"/>
      <c r="CA11" s="1016"/>
      <c r="CB11" s="1016"/>
      <c r="CC11" s="1016"/>
      <c r="CD11" s="1016"/>
      <c r="CE11" s="1016"/>
      <c r="CF11" s="1016"/>
      <c r="CG11" s="1016"/>
      <c r="CH11" s="1016"/>
      <c r="CI11" s="1016"/>
      <c r="CJ11" s="1016"/>
      <c r="CK11" s="1016"/>
      <c r="CL11" s="1016"/>
      <c r="CM11" s="1016"/>
      <c r="CN11" s="1016"/>
      <c r="CO11" s="1016"/>
      <c r="CP11" s="1016"/>
      <c r="CQ11" s="1016"/>
      <c r="CR11" s="1016"/>
      <c r="CS11" s="1016"/>
      <c r="CT11" s="1016"/>
      <c r="CU11" s="1016"/>
      <c r="CV11" s="1016"/>
      <c r="CW11" s="1016"/>
      <c r="CX11" s="1016"/>
      <c r="CY11" s="1016"/>
      <c r="CZ11" s="1016"/>
      <c r="DA11" s="1016"/>
      <c r="DB11" s="1016"/>
      <c r="DC11" s="1016"/>
      <c r="DD11" s="1016"/>
      <c r="DE11" s="1016"/>
      <c r="DF11" s="1016"/>
      <c r="DG11" s="1016"/>
      <c r="DH11" s="1016"/>
      <c r="DI11" s="1016"/>
      <c r="DJ11" s="1016"/>
      <c r="DK11" s="1016"/>
      <c r="DL11" s="1016"/>
      <c r="DM11" s="1016"/>
      <c r="DN11" s="1016"/>
      <c r="DO11" s="1016"/>
      <c r="DP11" s="1016"/>
      <c r="DQ11" s="1016"/>
      <c r="DR11" s="1016"/>
      <c r="DS11" s="1016"/>
      <c r="DT11" s="1016"/>
      <c r="DU11" s="1016"/>
      <c r="DV11" s="1016"/>
      <c r="DW11" s="1016"/>
      <c r="DX11" s="1016"/>
      <c r="DY11" s="1016"/>
      <c r="DZ11" s="1016"/>
      <c r="EA11" s="1016"/>
      <c r="EB11" s="1016"/>
      <c r="EC11" s="1016"/>
      <c r="ED11" s="1016"/>
      <c r="EE11" s="1016"/>
      <c r="EF11" s="1016"/>
      <c r="EG11" s="1016"/>
      <c r="EH11" s="1016"/>
      <c r="EI11" s="1016"/>
      <c r="EJ11" s="1016"/>
      <c r="EK11" s="1016"/>
      <c r="EL11" s="1016"/>
      <c r="EM11" s="1016"/>
      <c r="EN11" s="1016"/>
      <c r="EO11" s="1016"/>
      <c r="EP11" s="1016"/>
      <c r="EQ11" s="1016"/>
      <c r="ER11" s="1016"/>
      <c r="ES11" s="1016"/>
      <c r="ET11" s="1016"/>
      <c r="EU11" s="1016"/>
      <c r="EV11" s="1016"/>
      <c r="EW11" s="1016"/>
      <c r="EX11" s="1016"/>
      <c r="EY11" s="1016"/>
      <c r="EZ11" s="1016"/>
      <c r="FA11" s="1016"/>
      <c r="FB11" s="1016"/>
      <c r="FC11" s="1016"/>
      <c r="FD11" s="1016"/>
      <c r="FE11" s="1016"/>
      <c r="FF11" s="1016"/>
      <c r="FG11" s="1016"/>
      <c r="FH11" s="1016"/>
      <c r="FI11" s="1016"/>
      <c r="FJ11" s="1016"/>
      <c r="FK11" s="1016"/>
      <c r="FL11" s="1016"/>
      <c r="FM11" s="1016"/>
      <c r="FN11" s="1016"/>
      <c r="FO11" s="1016"/>
      <c r="FP11" s="1016"/>
      <c r="FQ11" s="1016"/>
      <c r="FR11" s="1016"/>
      <c r="FS11" s="1016"/>
      <c r="FT11" s="1016"/>
      <c r="FU11" s="1016"/>
      <c r="FV11" s="1016"/>
      <c r="FW11" s="1016"/>
      <c r="FX11" s="1016"/>
      <c r="FY11" s="1016"/>
      <c r="FZ11" s="1016"/>
      <c r="GA11" s="1016"/>
      <c r="GB11" s="1016"/>
      <c r="GC11" s="1016"/>
      <c r="GD11" s="1016"/>
      <c r="GE11" s="1016"/>
      <c r="GF11" s="1016"/>
      <c r="GG11" s="1016"/>
      <c r="GH11" s="1016"/>
      <c r="GI11" s="1016"/>
      <c r="GJ11" s="1016"/>
      <c r="GK11" s="1016"/>
      <c r="GL11" s="1016"/>
      <c r="GM11" s="1016"/>
      <c r="GN11" s="1016"/>
      <c r="GO11" s="1016"/>
      <c r="GP11" s="1016"/>
      <c r="GQ11" s="1016"/>
      <c r="GR11" s="1016"/>
      <c r="GS11" s="1016"/>
      <c r="GT11" s="1016"/>
      <c r="GU11" s="1016"/>
      <c r="GV11" s="1016"/>
      <c r="GW11" s="1016"/>
      <c r="GX11" s="1019"/>
    </row>
    <row r="12" spans="1:206" s="1008" customFormat="1" ht="153.75" customHeight="1" thickBot="1" x14ac:dyDescent="0.25">
      <c r="A12" s="1019"/>
      <c r="B12" s="1038"/>
      <c r="C12" s="1064" t="s">
        <v>91</v>
      </c>
      <c r="D12" s="252"/>
      <c r="E12" s="1065" t="s">
        <v>844</v>
      </c>
      <c r="F12" s="1065" t="s">
        <v>845</v>
      </c>
      <c r="G12" s="780" t="s">
        <v>846</v>
      </c>
      <c r="H12" s="1011"/>
      <c r="I12" s="1011"/>
      <c r="J12" s="1048"/>
      <c r="K12" s="1022"/>
      <c r="L12" s="1066" t="s">
        <v>852</v>
      </c>
      <c r="M12" s="1067">
        <v>0</v>
      </c>
      <c r="N12" s="1041">
        <v>0</v>
      </c>
      <c r="O12" s="1022"/>
      <c r="P12" s="1040">
        <v>0</v>
      </c>
      <c r="Q12" s="1022"/>
      <c r="R12" s="1022"/>
      <c r="S12" s="1022"/>
      <c r="T12" s="1022"/>
      <c r="U12" s="1022"/>
      <c r="V12" s="1022"/>
      <c r="W12" s="1022"/>
      <c r="X12" s="1022"/>
      <c r="Y12" s="1022"/>
      <c r="Z12" s="1022"/>
      <c r="AA12" s="1022"/>
      <c r="AB12" s="1030" t="s">
        <v>849</v>
      </c>
      <c r="AC12" s="1030" t="s">
        <v>850</v>
      </c>
      <c r="AD12" s="1045" t="s">
        <v>851</v>
      </c>
      <c r="AE12" s="1024"/>
      <c r="AF12" s="1016"/>
      <c r="AG12" s="1016"/>
      <c r="AH12" s="1016"/>
      <c r="AI12" s="1016"/>
      <c r="AJ12" s="1016"/>
      <c r="AK12" s="1016"/>
      <c r="AL12" s="1016"/>
      <c r="AM12" s="1016"/>
      <c r="AN12" s="1016"/>
      <c r="AO12" s="1016"/>
      <c r="AP12" s="1016"/>
      <c r="AQ12" s="1016"/>
      <c r="AR12" s="1016"/>
      <c r="AS12" s="1016"/>
      <c r="AT12" s="1016"/>
      <c r="AU12" s="1016"/>
      <c r="AV12" s="1016"/>
      <c r="AW12" s="1016"/>
      <c r="AX12" s="1016"/>
      <c r="AY12" s="1016"/>
      <c r="AZ12" s="1016"/>
      <c r="BA12" s="1016"/>
      <c r="BB12" s="1016"/>
      <c r="BC12" s="1016"/>
      <c r="BD12" s="1016"/>
      <c r="BE12" s="1016"/>
      <c r="BF12" s="1016"/>
      <c r="BG12" s="1016"/>
      <c r="BH12" s="1016"/>
      <c r="BI12" s="1016"/>
      <c r="BJ12" s="1016"/>
      <c r="BK12" s="1016"/>
      <c r="BL12" s="1016"/>
      <c r="BM12" s="1016"/>
      <c r="BN12" s="1016"/>
      <c r="BO12" s="1016"/>
      <c r="BP12" s="1016"/>
      <c r="BQ12" s="1016"/>
      <c r="BR12" s="1016"/>
      <c r="BS12" s="1016"/>
      <c r="BT12" s="1016"/>
      <c r="BU12" s="1016"/>
      <c r="BV12" s="1016"/>
      <c r="BW12" s="1016"/>
      <c r="BX12" s="1016"/>
      <c r="BY12" s="1016"/>
      <c r="BZ12" s="1016"/>
      <c r="CA12" s="1016"/>
      <c r="CB12" s="1016"/>
      <c r="CC12" s="1016"/>
      <c r="CD12" s="1016"/>
      <c r="CE12" s="1016"/>
      <c r="CF12" s="1016"/>
      <c r="CG12" s="1016"/>
      <c r="CH12" s="1016"/>
      <c r="CI12" s="1016"/>
      <c r="CJ12" s="1016"/>
      <c r="CK12" s="1016"/>
      <c r="CL12" s="1016"/>
      <c r="CM12" s="1016"/>
      <c r="CN12" s="1016"/>
      <c r="CO12" s="1016"/>
      <c r="CP12" s="1016"/>
      <c r="CQ12" s="1016"/>
      <c r="CR12" s="1016"/>
      <c r="CS12" s="1016"/>
      <c r="CT12" s="1016"/>
      <c r="CU12" s="1016"/>
      <c r="CV12" s="1016"/>
      <c r="CW12" s="1016"/>
      <c r="CX12" s="1016"/>
      <c r="CY12" s="1016"/>
      <c r="CZ12" s="1016"/>
      <c r="DA12" s="1016"/>
      <c r="DB12" s="1016"/>
      <c r="DC12" s="1016"/>
      <c r="DD12" s="1016"/>
      <c r="DE12" s="1016"/>
      <c r="DF12" s="1016"/>
      <c r="DG12" s="1016"/>
      <c r="DH12" s="1016"/>
      <c r="DI12" s="1016"/>
      <c r="DJ12" s="1016"/>
      <c r="DK12" s="1016"/>
      <c r="DL12" s="1016"/>
      <c r="DM12" s="1016"/>
      <c r="DN12" s="1016"/>
      <c r="DO12" s="1016"/>
      <c r="DP12" s="1016"/>
      <c r="DQ12" s="1016"/>
      <c r="DR12" s="1016"/>
      <c r="DS12" s="1016"/>
      <c r="DT12" s="1016"/>
      <c r="DU12" s="1016"/>
      <c r="DV12" s="1016"/>
      <c r="DW12" s="1016"/>
      <c r="DX12" s="1016"/>
      <c r="DY12" s="1016"/>
      <c r="DZ12" s="1016"/>
      <c r="EA12" s="1016"/>
      <c r="EB12" s="1016"/>
      <c r="EC12" s="1016"/>
      <c r="ED12" s="1016"/>
      <c r="EE12" s="1016"/>
      <c r="EF12" s="1016"/>
      <c r="EG12" s="1016"/>
      <c r="EH12" s="1016"/>
      <c r="EI12" s="1016"/>
      <c r="EJ12" s="1016"/>
      <c r="EK12" s="1016"/>
      <c r="EL12" s="1016"/>
      <c r="EM12" s="1016"/>
      <c r="EN12" s="1016"/>
      <c r="EO12" s="1016"/>
      <c r="EP12" s="1016"/>
      <c r="EQ12" s="1016"/>
      <c r="ER12" s="1016"/>
      <c r="ES12" s="1016"/>
      <c r="ET12" s="1016"/>
      <c r="EU12" s="1016"/>
      <c r="EV12" s="1016"/>
      <c r="EW12" s="1016"/>
      <c r="EX12" s="1016"/>
      <c r="EY12" s="1016"/>
      <c r="EZ12" s="1016"/>
      <c r="FA12" s="1016"/>
      <c r="FB12" s="1016"/>
      <c r="FC12" s="1016"/>
      <c r="FD12" s="1016"/>
      <c r="FE12" s="1016"/>
      <c r="FF12" s="1016"/>
      <c r="FG12" s="1016"/>
      <c r="FH12" s="1016"/>
      <c r="FI12" s="1016"/>
      <c r="FJ12" s="1016"/>
      <c r="FK12" s="1016"/>
      <c r="FL12" s="1016"/>
      <c r="FM12" s="1016"/>
      <c r="FN12" s="1016"/>
      <c r="FO12" s="1016"/>
      <c r="FP12" s="1016"/>
      <c r="FQ12" s="1016"/>
      <c r="FR12" s="1016"/>
      <c r="FS12" s="1016"/>
      <c r="FT12" s="1016"/>
      <c r="FU12" s="1016"/>
      <c r="FV12" s="1016"/>
      <c r="FW12" s="1016"/>
      <c r="FX12" s="1016"/>
      <c r="FY12" s="1016"/>
      <c r="FZ12" s="1016"/>
      <c r="GA12" s="1016"/>
      <c r="GB12" s="1016"/>
      <c r="GC12" s="1016"/>
      <c r="GD12" s="1016"/>
      <c r="GE12" s="1016"/>
      <c r="GF12" s="1016"/>
      <c r="GG12" s="1016"/>
      <c r="GH12" s="1016"/>
      <c r="GI12" s="1016"/>
      <c r="GJ12" s="1016"/>
      <c r="GK12" s="1016"/>
      <c r="GL12" s="1016"/>
      <c r="GM12" s="1016"/>
      <c r="GN12" s="1016"/>
      <c r="GO12" s="1016"/>
      <c r="GP12" s="1016"/>
      <c r="GQ12" s="1016"/>
      <c r="GR12" s="1016"/>
      <c r="GS12" s="1016"/>
      <c r="GT12" s="1016"/>
      <c r="GU12" s="1016"/>
      <c r="GV12" s="1016"/>
      <c r="GW12" s="1016"/>
      <c r="GX12" s="1019"/>
    </row>
    <row r="13" spans="1:206" s="1008" customFormat="1" ht="141" thickBot="1" x14ac:dyDescent="0.25">
      <c r="A13" s="1019"/>
      <c r="B13" s="1038"/>
      <c r="C13" s="1064" t="s">
        <v>91</v>
      </c>
      <c r="D13" s="252"/>
      <c r="E13" s="1065" t="s">
        <v>844</v>
      </c>
      <c r="F13" s="1065" t="s">
        <v>845</v>
      </c>
      <c r="G13" s="780" t="s">
        <v>846</v>
      </c>
      <c r="H13" s="1011"/>
      <c r="I13" s="1011"/>
      <c r="J13" s="1048"/>
      <c r="K13" s="1022"/>
      <c r="L13" s="1066" t="s">
        <v>853</v>
      </c>
      <c r="M13" s="1067">
        <v>0</v>
      </c>
      <c r="N13" s="1041">
        <v>84138832.25</v>
      </c>
      <c r="O13" s="1022"/>
      <c r="P13" s="1040">
        <v>84138832.25</v>
      </c>
      <c r="Q13" s="1022"/>
      <c r="R13" s="1022"/>
      <c r="S13" s="1022"/>
      <c r="T13" s="1022"/>
      <c r="U13" s="1022"/>
      <c r="V13" s="1022"/>
      <c r="W13" s="1022"/>
      <c r="X13" s="1022"/>
      <c r="Y13" s="1022"/>
      <c r="Z13" s="1022"/>
      <c r="AA13" s="1022"/>
      <c r="AB13" s="1030" t="s">
        <v>849</v>
      </c>
      <c r="AC13" s="1030" t="s">
        <v>850</v>
      </c>
      <c r="AD13" s="1045" t="s">
        <v>851</v>
      </c>
      <c r="AE13" s="1024"/>
      <c r="AF13" s="1016"/>
      <c r="AG13" s="1016"/>
      <c r="AH13" s="1016"/>
      <c r="AI13" s="1016"/>
      <c r="AJ13" s="1016"/>
      <c r="AK13" s="1016"/>
      <c r="AL13" s="1016"/>
      <c r="AM13" s="1016"/>
      <c r="AN13" s="1016"/>
      <c r="AO13" s="1016"/>
      <c r="AP13" s="1016"/>
      <c r="AQ13" s="1016"/>
      <c r="AR13" s="1016"/>
      <c r="AS13" s="1016"/>
      <c r="AT13" s="1016"/>
      <c r="AU13" s="1016"/>
      <c r="AV13" s="1016"/>
      <c r="AW13" s="1016"/>
      <c r="AX13" s="1016"/>
      <c r="AY13" s="1016"/>
      <c r="AZ13" s="1016"/>
      <c r="BA13" s="1016"/>
      <c r="BB13" s="1016"/>
      <c r="BC13" s="1016"/>
      <c r="BD13" s="1016"/>
      <c r="BE13" s="1016"/>
      <c r="BF13" s="1016"/>
      <c r="BG13" s="1016"/>
      <c r="BH13" s="1016"/>
      <c r="BI13" s="1016"/>
      <c r="BJ13" s="1016"/>
      <c r="BK13" s="1016"/>
      <c r="BL13" s="1016"/>
      <c r="BM13" s="1016"/>
      <c r="BN13" s="1016"/>
      <c r="BO13" s="1016"/>
      <c r="BP13" s="1016"/>
      <c r="BQ13" s="1016"/>
      <c r="BR13" s="1016"/>
      <c r="BS13" s="1016"/>
      <c r="BT13" s="1016"/>
      <c r="BU13" s="1016"/>
      <c r="BV13" s="1016"/>
      <c r="BW13" s="1016"/>
      <c r="BX13" s="1016"/>
      <c r="BY13" s="1016"/>
      <c r="BZ13" s="1016"/>
      <c r="CA13" s="1016"/>
      <c r="CB13" s="1016"/>
      <c r="CC13" s="1016"/>
      <c r="CD13" s="1016"/>
      <c r="CE13" s="1016"/>
      <c r="CF13" s="1016"/>
      <c r="CG13" s="1016"/>
      <c r="CH13" s="1016"/>
      <c r="CI13" s="1016"/>
      <c r="CJ13" s="1016"/>
      <c r="CK13" s="1016"/>
      <c r="CL13" s="1016"/>
      <c r="CM13" s="1016"/>
      <c r="CN13" s="1016"/>
      <c r="CO13" s="1016"/>
      <c r="CP13" s="1016"/>
      <c r="CQ13" s="1016"/>
      <c r="CR13" s="1016"/>
      <c r="CS13" s="1016"/>
      <c r="CT13" s="1016"/>
      <c r="CU13" s="1016"/>
      <c r="CV13" s="1016"/>
      <c r="CW13" s="1016"/>
      <c r="CX13" s="1016"/>
      <c r="CY13" s="1016"/>
      <c r="CZ13" s="1016"/>
      <c r="DA13" s="1016"/>
      <c r="DB13" s="1016"/>
      <c r="DC13" s="1016"/>
      <c r="DD13" s="1016"/>
      <c r="DE13" s="1016"/>
      <c r="DF13" s="1016"/>
      <c r="DG13" s="1016"/>
      <c r="DH13" s="1016"/>
      <c r="DI13" s="1016"/>
      <c r="DJ13" s="1016"/>
      <c r="DK13" s="1016"/>
      <c r="DL13" s="1016"/>
      <c r="DM13" s="1016"/>
      <c r="DN13" s="1016"/>
      <c r="DO13" s="1016"/>
      <c r="DP13" s="1016"/>
      <c r="DQ13" s="1016"/>
      <c r="DR13" s="1016"/>
      <c r="DS13" s="1016"/>
      <c r="DT13" s="1016"/>
      <c r="DU13" s="1016"/>
      <c r="DV13" s="1016"/>
      <c r="DW13" s="1016"/>
      <c r="DX13" s="1016"/>
      <c r="DY13" s="1016"/>
      <c r="DZ13" s="1016"/>
      <c r="EA13" s="1016"/>
      <c r="EB13" s="1016"/>
      <c r="EC13" s="1016"/>
      <c r="ED13" s="1016"/>
      <c r="EE13" s="1016"/>
      <c r="EF13" s="1016"/>
      <c r="EG13" s="1016"/>
      <c r="EH13" s="1016"/>
      <c r="EI13" s="1016"/>
      <c r="EJ13" s="1016"/>
      <c r="EK13" s="1016"/>
      <c r="EL13" s="1016"/>
      <c r="EM13" s="1016"/>
      <c r="EN13" s="1016"/>
      <c r="EO13" s="1016"/>
      <c r="EP13" s="1016"/>
      <c r="EQ13" s="1016"/>
      <c r="ER13" s="1016"/>
      <c r="ES13" s="1016"/>
      <c r="ET13" s="1016"/>
      <c r="EU13" s="1016"/>
      <c r="EV13" s="1016"/>
      <c r="EW13" s="1016"/>
      <c r="EX13" s="1016"/>
      <c r="EY13" s="1016"/>
      <c r="EZ13" s="1016"/>
      <c r="FA13" s="1016"/>
      <c r="FB13" s="1016"/>
      <c r="FC13" s="1016"/>
      <c r="FD13" s="1016"/>
      <c r="FE13" s="1016"/>
      <c r="FF13" s="1016"/>
      <c r="FG13" s="1016"/>
      <c r="FH13" s="1016"/>
      <c r="FI13" s="1016"/>
      <c r="FJ13" s="1016"/>
      <c r="FK13" s="1016"/>
      <c r="FL13" s="1016"/>
      <c r="FM13" s="1016"/>
      <c r="FN13" s="1016"/>
      <c r="FO13" s="1016"/>
      <c r="FP13" s="1016"/>
      <c r="FQ13" s="1016"/>
      <c r="FR13" s="1016"/>
      <c r="FS13" s="1016"/>
      <c r="FT13" s="1016"/>
      <c r="FU13" s="1016"/>
      <c r="FV13" s="1016"/>
      <c r="FW13" s="1016"/>
      <c r="FX13" s="1016"/>
      <c r="FY13" s="1016"/>
      <c r="FZ13" s="1016"/>
      <c r="GA13" s="1016"/>
      <c r="GB13" s="1016"/>
      <c r="GC13" s="1016"/>
      <c r="GD13" s="1016"/>
      <c r="GE13" s="1016"/>
      <c r="GF13" s="1016"/>
      <c r="GG13" s="1016"/>
      <c r="GH13" s="1016"/>
      <c r="GI13" s="1016"/>
      <c r="GJ13" s="1016"/>
      <c r="GK13" s="1016"/>
      <c r="GL13" s="1016"/>
      <c r="GM13" s="1016"/>
      <c r="GN13" s="1016"/>
      <c r="GO13" s="1016"/>
      <c r="GP13" s="1016"/>
      <c r="GQ13" s="1016"/>
      <c r="GR13" s="1016"/>
      <c r="GS13" s="1016"/>
      <c r="GT13" s="1016"/>
      <c r="GU13" s="1016"/>
      <c r="GV13" s="1016"/>
      <c r="GW13" s="1016"/>
      <c r="GX13" s="1019"/>
    </row>
    <row r="14" spans="1:206" s="1008" customFormat="1" ht="115.5" customHeight="1" thickBot="1" x14ac:dyDescent="0.25">
      <c r="A14" s="1019"/>
      <c r="B14" s="1038"/>
      <c r="C14" s="1064" t="s">
        <v>91</v>
      </c>
      <c r="D14" s="252"/>
      <c r="E14" s="1065" t="s">
        <v>844</v>
      </c>
      <c r="F14" s="1065" t="s">
        <v>845</v>
      </c>
      <c r="G14" s="780" t="s">
        <v>846</v>
      </c>
      <c r="H14" s="1011"/>
      <c r="I14" s="1011"/>
      <c r="J14" s="1048"/>
      <c r="K14" s="1022"/>
      <c r="L14" s="1066" t="s">
        <v>854</v>
      </c>
      <c r="M14" s="1067">
        <v>0</v>
      </c>
      <c r="N14" s="1041">
        <v>84138832.25</v>
      </c>
      <c r="O14" s="1022"/>
      <c r="P14" s="1040">
        <v>84138832.25</v>
      </c>
      <c r="Q14" s="1022"/>
      <c r="R14" s="1022"/>
      <c r="S14" s="1022"/>
      <c r="T14" s="1022"/>
      <c r="U14" s="1022"/>
      <c r="V14" s="1022"/>
      <c r="W14" s="1022"/>
      <c r="X14" s="1022"/>
      <c r="Y14" s="1022"/>
      <c r="Z14" s="1022"/>
      <c r="AA14" s="1022"/>
      <c r="AB14" s="1030" t="s">
        <v>849</v>
      </c>
      <c r="AC14" s="1030" t="s">
        <v>850</v>
      </c>
      <c r="AD14" s="1045" t="s">
        <v>851</v>
      </c>
      <c r="AE14" s="1024"/>
      <c r="AF14" s="1016"/>
      <c r="AG14" s="1016"/>
      <c r="AH14" s="1016"/>
      <c r="AI14" s="1016"/>
      <c r="AJ14" s="1016"/>
      <c r="AK14" s="1016"/>
      <c r="AL14" s="1016"/>
      <c r="AM14" s="1016"/>
      <c r="AN14" s="1016"/>
      <c r="AO14" s="1016"/>
      <c r="AP14" s="1016"/>
      <c r="AQ14" s="1016"/>
      <c r="AR14" s="1016"/>
      <c r="AS14" s="1016"/>
      <c r="AT14" s="1016"/>
      <c r="AU14" s="1016"/>
      <c r="AV14" s="1016"/>
      <c r="AW14" s="1016"/>
      <c r="AX14" s="1016"/>
      <c r="AY14" s="1016"/>
      <c r="AZ14" s="1016"/>
      <c r="BA14" s="1016"/>
      <c r="BB14" s="1016"/>
      <c r="BC14" s="1016"/>
      <c r="BD14" s="1016"/>
      <c r="BE14" s="1016"/>
      <c r="BF14" s="1016"/>
      <c r="BG14" s="1016"/>
      <c r="BH14" s="1016"/>
      <c r="BI14" s="1016"/>
      <c r="BJ14" s="1016"/>
      <c r="BK14" s="1016"/>
      <c r="BL14" s="1016"/>
      <c r="BM14" s="1016"/>
      <c r="BN14" s="1016"/>
      <c r="BO14" s="1016"/>
      <c r="BP14" s="1016"/>
      <c r="BQ14" s="1016"/>
      <c r="BR14" s="1016"/>
      <c r="BS14" s="1016"/>
      <c r="BT14" s="1016"/>
      <c r="BU14" s="1016"/>
      <c r="BV14" s="1016"/>
      <c r="BW14" s="1016"/>
      <c r="BX14" s="1016"/>
      <c r="BY14" s="1016"/>
      <c r="BZ14" s="1016"/>
      <c r="CA14" s="1016"/>
      <c r="CB14" s="1016"/>
      <c r="CC14" s="1016"/>
      <c r="CD14" s="1016"/>
      <c r="CE14" s="1016"/>
      <c r="CF14" s="1016"/>
      <c r="CG14" s="1016"/>
      <c r="CH14" s="1016"/>
      <c r="CI14" s="1016"/>
      <c r="CJ14" s="1016"/>
      <c r="CK14" s="1016"/>
      <c r="CL14" s="1016"/>
      <c r="CM14" s="1016"/>
      <c r="CN14" s="1016"/>
      <c r="CO14" s="1016"/>
      <c r="CP14" s="1016"/>
      <c r="CQ14" s="1016"/>
      <c r="CR14" s="1016"/>
      <c r="CS14" s="1016"/>
      <c r="CT14" s="1016"/>
      <c r="CU14" s="1016"/>
      <c r="CV14" s="1016"/>
      <c r="CW14" s="1016"/>
      <c r="CX14" s="1016"/>
      <c r="CY14" s="1016"/>
      <c r="CZ14" s="1016"/>
      <c r="DA14" s="1016"/>
      <c r="DB14" s="1016"/>
      <c r="DC14" s="1016"/>
      <c r="DD14" s="1016"/>
      <c r="DE14" s="1016"/>
      <c r="DF14" s="1016"/>
      <c r="DG14" s="1016"/>
      <c r="DH14" s="1016"/>
      <c r="DI14" s="1016"/>
      <c r="DJ14" s="1016"/>
      <c r="DK14" s="1016"/>
      <c r="DL14" s="1016"/>
      <c r="DM14" s="1016"/>
      <c r="DN14" s="1016"/>
      <c r="DO14" s="1016"/>
      <c r="DP14" s="1016"/>
      <c r="DQ14" s="1016"/>
      <c r="DR14" s="1016"/>
      <c r="DS14" s="1016"/>
      <c r="DT14" s="1016"/>
      <c r="DU14" s="1016"/>
      <c r="DV14" s="1016"/>
      <c r="DW14" s="1016"/>
      <c r="DX14" s="1016"/>
      <c r="DY14" s="1016"/>
      <c r="DZ14" s="1016"/>
      <c r="EA14" s="1016"/>
      <c r="EB14" s="1016"/>
      <c r="EC14" s="1016"/>
      <c r="ED14" s="1016"/>
      <c r="EE14" s="1016"/>
      <c r="EF14" s="1016"/>
      <c r="EG14" s="1016"/>
      <c r="EH14" s="1016"/>
      <c r="EI14" s="1016"/>
      <c r="EJ14" s="1016"/>
      <c r="EK14" s="1016"/>
      <c r="EL14" s="1016"/>
      <c r="EM14" s="1016"/>
      <c r="EN14" s="1016"/>
      <c r="EO14" s="1016"/>
      <c r="EP14" s="1016"/>
      <c r="EQ14" s="1016"/>
      <c r="ER14" s="1016"/>
      <c r="ES14" s="1016"/>
      <c r="ET14" s="1016"/>
      <c r="EU14" s="1016"/>
      <c r="EV14" s="1016"/>
      <c r="EW14" s="1016"/>
      <c r="EX14" s="1016"/>
      <c r="EY14" s="1016"/>
      <c r="EZ14" s="1016"/>
      <c r="FA14" s="1016"/>
      <c r="FB14" s="1016"/>
      <c r="FC14" s="1016"/>
      <c r="FD14" s="1016"/>
      <c r="FE14" s="1016"/>
      <c r="FF14" s="1016"/>
      <c r="FG14" s="1016"/>
      <c r="FH14" s="1016"/>
      <c r="FI14" s="1016"/>
      <c r="FJ14" s="1016"/>
      <c r="FK14" s="1016"/>
      <c r="FL14" s="1016"/>
      <c r="FM14" s="1016"/>
      <c r="FN14" s="1016"/>
      <c r="FO14" s="1016"/>
      <c r="FP14" s="1016"/>
      <c r="FQ14" s="1016"/>
      <c r="FR14" s="1016"/>
      <c r="FS14" s="1016"/>
      <c r="FT14" s="1016"/>
      <c r="FU14" s="1016"/>
      <c r="FV14" s="1016"/>
      <c r="FW14" s="1016"/>
      <c r="FX14" s="1016"/>
      <c r="FY14" s="1016"/>
      <c r="FZ14" s="1016"/>
      <c r="GA14" s="1016"/>
      <c r="GB14" s="1016"/>
      <c r="GC14" s="1016"/>
      <c r="GD14" s="1016"/>
      <c r="GE14" s="1016"/>
      <c r="GF14" s="1016"/>
      <c r="GG14" s="1016"/>
      <c r="GH14" s="1016"/>
      <c r="GI14" s="1016"/>
      <c r="GJ14" s="1016"/>
      <c r="GK14" s="1016"/>
      <c r="GL14" s="1016"/>
      <c r="GM14" s="1016"/>
      <c r="GN14" s="1016"/>
      <c r="GO14" s="1016"/>
      <c r="GP14" s="1016"/>
      <c r="GQ14" s="1016"/>
      <c r="GR14" s="1016"/>
      <c r="GS14" s="1016"/>
      <c r="GT14" s="1016"/>
      <c r="GU14" s="1016"/>
      <c r="GV14" s="1016"/>
      <c r="GW14" s="1016"/>
      <c r="GX14" s="1019"/>
    </row>
    <row r="15" spans="1:206" s="1008" customFormat="1" ht="115.5" customHeight="1" thickBot="1" x14ac:dyDescent="0.25">
      <c r="A15" s="1019"/>
      <c r="B15" s="1038"/>
      <c r="C15" s="1064" t="s">
        <v>91</v>
      </c>
      <c r="D15" s="252"/>
      <c r="E15" s="1065" t="s">
        <v>844</v>
      </c>
      <c r="F15" s="1065" t="s">
        <v>845</v>
      </c>
      <c r="G15" s="780" t="s">
        <v>846</v>
      </c>
      <c r="H15" s="1011"/>
      <c r="I15" s="1011"/>
      <c r="J15" s="1048"/>
      <c r="K15" s="1022"/>
      <c r="L15" s="1066" t="s">
        <v>855</v>
      </c>
      <c r="M15" s="1067">
        <v>50</v>
      </c>
      <c r="N15" s="1041">
        <v>0</v>
      </c>
      <c r="O15" s="1022"/>
      <c r="P15" s="1040">
        <v>0</v>
      </c>
      <c r="Q15" s="1022"/>
      <c r="R15" s="1022"/>
      <c r="S15" s="1022"/>
      <c r="T15" s="1022"/>
      <c r="U15" s="1022"/>
      <c r="V15" s="1022"/>
      <c r="W15" s="1022"/>
      <c r="X15" s="1022"/>
      <c r="Y15" s="1022"/>
      <c r="Z15" s="1022"/>
      <c r="AA15" s="1022"/>
      <c r="AB15" s="1030" t="s">
        <v>849</v>
      </c>
      <c r="AC15" s="1030" t="s">
        <v>850</v>
      </c>
      <c r="AD15" s="1045" t="s">
        <v>851</v>
      </c>
      <c r="AE15" s="1024"/>
      <c r="AF15" s="1016"/>
      <c r="AG15" s="1016"/>
      <c r="AH15" s="1016"/>
      <c r="AI15" s="1016"/>
      <c r="AJ15" s="1016"/>
      <c r="AK15" s="1016"/>
      <c r="AL15" s="1016"/>
      <c r="AM15" s="1016"/>
      <c r="AN15" s="1016"/>
      <c r="AO15" s="1016"/>
      <c r="AP15" s="1016"/>
      <c r="AQ15" s="1016"/>
      <c r="AR15" s="1016"/>
      <c r="AS15" s="1016"/>
      <c r="AT15" s="1016"/>
      <c r="AU15" s="1016"/>
      <c r="AV15" s="1016"/>
      <c r="AW15" s="1016"/>
      <c r="AX15" s="1016"/>
      <c r="AY15" s="1016"/>
      <c r="AZ15" s="1016"/>
      <c r="BA15" s="1016"/>
      <c r="BB15" s="1016"/>
      <c r="BC15" s="1016"/>
      <c r="BD15" s="1016"/>
      <c r="BE15" s="1016"/>
      <c r="BF15" s="1016"/>
      <c r="BG15" s="1016"/>
      <c r="BH15" s="1016"/>
      <c r="BI15" s="1016"/>
      <c r="BJ15" s="1016"/>
      <c r="BK15" s="1016"/>
      <c r="BL15" s="1016"/>
      <c r="BM15" s="1016"/>
      <c r="BN15" s="1016"/>
      <c r="BO15" s="1016"/>
      <c r="BP15" s="1016"/>
      <c r="BQ15" s="1016"/>
      <c r="BR15" s="1016"/>
      <c r="BS15" s="1016"/>
      <c r="BT15" s="1016"/>
      <c r="BU15" s="1016"/>
      <c r="BV15" s="1016"/>
      <c r="BW15" s="1016"/>
      <c r="BX15" s="1016"/>
      <c r="BY15" s="1016"/>
      <c r="BZ15" s="1016"/>
      <c r="CA15" s="1016"/>
      <c r="CB15" s="1016"/>
      <c r="CC15" s="1016"/>
      <c r="CD15" s="1016"/>
      <c r="CE15" s="1016"/>
      <c r="CF15" s="1016"/>
      <c r="CG15" s="1016"/>
      <c r="CH15" s="1016"/>
      <c r="CI15" s="1016"/>
      <c r="CJ15" s="1016"/>
      <c r="CK15" s="1016"/>
      <c r="CL15" s="1016"/>
      <c r="CM15" s="1016"/>
      <c r="CN15" s="1016"/>
      <c r="CO15" s="1016"/>
      <c r="CP15" s="1016"/>
      <c r="CQ15" s="1016"/>
      <c r="CR15" s="1016"/>
      <c r="CS15" s="1016"/>
      <c r="CT15" s="1016"/>
      <c r="CU15" s="1016"/>
      <c r="CV15" s="1016"/>
      <c r="CW15" s="1016"/>
      <c r="CX15" s="1016"/>
      <c r="CY15" s="1016"/>
      <c r="CZ15" s="1016"/>
      <c r="DA15" s="1016"/>
      <c r="DB15" s="1016"/>
      <c r="DC15" s="1016"/>
      <c r="DD15" s="1016"/>
      <c r="DE15" s="1016"/>
      <c r="DF15" s="1016"/>
      <c r="DG15" s="1016"/>
      <c r="DH15" s="1016"/>
      <c r="DI15" s="1016"/>
      <c r="DJ15" s="1016"/>
      <c r="DK15" s="1016"/>
      <c r="DL15" s="1016"/>
      <c r="DM15" s="1016"/>
      <c r="DN15" s="1016"/>
      <c r="DO15" s="1016"/>
      <c r="DP15" s="1016"/>
      <c r="DQ15" s="1016"/>
      <c r="DR15" s="1016"/>
      <c r="DS15" s="1016"/>
      <c r="DT15" s="1016"/>
      <c r="DU15" s="1016"/>
      <c r="DV15" s="1016"/>
      <c r="DW15" s="1016"/>
      <c r="DX15" s="1016"/>
      <c r="DY15" s="1016"/>
      <c r="DZ15" s="1016"/>
      <c r="EA15" s="1016"/>
      <c r="EB15" s="1016"/>
      <c r="EC15" s="1016"/>
      <c r="ED15" s="1016"/>
      <c r="EE15" s="1016"/>
      <c r="EF15" s="1016"/>
      <c r="EG15" s="1016"/>
      <c r="EH15" s="1016"/>
      <c r="EI15" s="1016"/>
      <c r="EJ15" s="1016"/>
      <c r="EK15" s="1016"/>
      <c r="EL15" s="1016"/>
      <c r="EM15" s="1016"/>
      <c r="EN15" s="1016"/>
      <c r="EO15" s="1016"/>
      <c r="EP15" s="1016"/>
      <c r="EQ15" s="1016"/>
      <c r="ER15" s="1016"/>
      <c r="ES15" s="1016"/>
      <c r="ET15" s="1016"/>
      <c r="EU15" s="1016"/>
      <c r="EV15" s="1016"/>
      <c r="EW15" s="1016"/>
      <c r="EX15" s="1016"/>
      <c r="EY15" s="1016"/>
      <c r="EZ15" s="1016"/>
      <c r="FA15" s="1016"/>
      <c r="FB15" s="1016"/>
      <c r="FC15" s="1016"/>
      <c r="FD15" s="1016"/>
      <c r="FE15" s="1016"/>
      <c r="FF15" s="1016"/>
      <c r="FG15" s="1016"/>
      <c r="FH15" s="1016"/>
      <c r="FI15" s="1016"/>
      <c r="FJ15" s="1016"/>
      <c r="FK15" s="1016"/>
      <c r="FL15" s="1016"/>
      <c r="FM15" s="1016"/>
      <c r="FN15" s="1016"/>
      <c r="FO15" s="1016"/>
      <c r="FP15" s="1016"/>
      <c r="FQ15" s="1016"/>
      <c r="FR15" s="1016"/>
      <c r="FS15" s="1016"/>
      <c r="FT15" s="1016"/>
      <c r="FU15" s="1016"/>
      <c r="FV15" s="1016"/>
      <c r="FW15" s="1016"/>
      <c r="FX15" s="1016"/>
      <c r="FY15" s="1016"/>
      <c r="FZ15" s="1016"/>
      <c r="GA15" s="1016"/>
      <c r="GB15" s="1016"/>
      <c r="GC15" s="1016"/>
      <c r="GD15" s="1016"/>
      <c r="GE15" s="1016"/>
      <c r="GF15" s="1016"/>
      <c r="GG15" s="1016"/>
      <c r="GH15" s="1016"/>
      <c r="GI15" s="1016"/>
      <c r="GJ15" s="1016"/>
      <c r="GK15" s="1016"/>
      <c r="GL15" s="1016"/>
      <c r="GM15" s="1016"/>
      <c r="GN15" s="1016"/>
      <c r="GO15" s="1016"/>
      <c r="GP15" s="1016"/>
      <c r="GQ15" s="1016"/>
      <c r="GR15" s="1016"/>
      <c r="GS15" s="1016"/>
      <c r="GT15" s="1016"/>
      <c r="GU15" s="1016"/>
      <c r="GV15" s="1016"/>
      <c r="GW15" s="1016"/>
      <c r="GX15" s="1019"/>
    </row>
    <row r="16" spans="1:206" s="1008" customFormat="1" ht="115.5" customHeight="1" thickBot="1" x14ac:dyDescent="0.25">
      <c r="A16" s="1019"/>
      <c r="B16" s="1038"/>
      <c r="C16" s="1064" t="s">
        <v>91</v>
      </c>
      <c r="D16" s="252"/>
      <c r="E16" s="1065" t="s">
        <v>844</v>
      </c>
      <c r="F16" s="1065" t="s">
        <v>845</v>
      </c>
      <c r="G16" s="780" t="s">
        <v>846</v>
      </c>
      <c r="H16" s="1011"/>
      <c r="I16" s="1011"/>
      <c r="J16" s="1048"/>
      <c r="K16" s="1022"/>
      <c r="L16" s="1066" t="s">
        <v>856</v>
      </c>
      <c r="M16" s="1067">
        <v>10</v>
      </c>
      <c r="N16" s="1041">
        <v>84138832.25</v>
      </c>
      <c r="O16" s="1022"/>
      <c r="P16" s="1040">
        <v>84138832.25</v>
      </c>
      <c r="Q16" s="1022"/>
      <c r="R16" s="1022"/>
      <c r="S16" s="1022"/>
      <c r="T16" s="1022"/>
      <c r="U16" s="1022"/>
      <c r="V16" s="1022"/>
      <c r="W16" s="1022"/>
      <c r="X16" s="1022"/>
      <c r="Y16" s="1022"/>
      <c r="Z16" s="1022"/>
      <c r="AA16" s="1022"/>
      <c r="AB16" s="1030" t="s">
        <v>849</v>
      </c>
      <c r="AC16" s="1030" t="s">
        <v>850</v>
      </c>
      <c r="AD16" s="1045" t="s">
        <v>851</v>
      </c>
      <c r="AE16" s="1024"/>
      <c r="AF16" s="1016"/>
      <c r="AG16" s="1016"/>
      <c r="AH16" s="1016"/>
      <c r="AI16" s="1016"/>
      <c r="AJ16" s="1016"/>
      <c r="AK16" s="1016"/>
      <c r="AL16" s="1016"/>
      <c r="AM16" s="1016"/>
      <c r="AN16" s="1016"/>
      <c r="AO16" s="1016"/>
      <c r="AP16" s="1016"/>
      <c r="AQ16" s="1016"/>
      <c r="AR16" s="1016"/>
      <c r="AS16" s="1016"/>
      <c r="AT16" s="1016"/>
      <c r="AU16" s="1016"/>
      <c r="AV16" s="1016"/>
      <c r="AW16" s="1016"/>
      <c r="AX16" s="1016"/>
      <c r="AY16" s="1016"/>
      <c r="AZ16" s="1016"/>
      <c r="BA16" s="1016"/>
      <c r="BB16" s="1016"/>
      <c r="BC16" s="1016"/>
      <c r="BD16" s="1016"/>
      <c r="BE16" s="1016"/>
      <c r="BF16" s="1016"/>
      <c r="BG16" s="1016"/>
      <c r="BH16" s="1016"/>
      <c r="BI16" s="1016"/>
      <c r="BJ16" s="1016"/>
      <c r="BK16" s="1016"/>
      <c r="BL16" s="1016"/>
      <c r="BM16" s="1016"/>
      <c r="BN16" s="1016"/>
      <c r="BO16" s="1016"/>
      <c r="BP16" s="1016"/>
      <c r="BQ16" s="1016"/>
      <c r="BR16" s="1016"/>
      <c r="BS16" s="1016"/>
      <c r="BT16" s="1016"/>
      <c r="BU16" s="1016"/>
      <c r="BV16" s="1016"/>
      <c r="BW16" s="1016"/>
      <c r="BX16" s="1016"/>
      <c r="BY16" s="1016"/>
      <c r="BZ16" s="1016"/>
      <c r="CA16" s="1016"/>
      <c r="CB16" s="1016"/>
      <c r="CC16" s="1016"/>
      <c r="CD16" s="1016"/>
      <c r="CE16" s="1016"/>
      <c r="CF16" s="1016"/>
      <c r="CG16" s="1016"/>
      <c r="CH16" s="1016"/>
      <c r="CI16" s="1016"/>
      <c r="CJ16" s="1016"/>
      <c r="CK16" s="1016"/>
      <c r="CL16" s="1016"/>
      <c r="CM16" s="1016"/>
      <c r="CN16" s="1016"/>
      <c r="CO16" s="1016"/>
      <c r="CP16" s="1016"/>
      <c r="CQ16" s="1016"/>
      <c r="CR16" s="1016"/>
      <c r="CS16" s="1016"/>
      <c r="CT16" s="1016"/>
      <c r="CU16" s="1016"/>
      <c r="CV16" s="1016"/>
      <c r="CW16" s="1016"/>
      <c r="CX16" s="1016"/>
      <c r="CY16" s="1016"/>
      <c r="CZ16" s="1016"/>
      <c r="DA16" s="1016"/>
      <c r="DB16" s="1016"/>
      <c r="DC16" s="1016"/>
      <c r="DD16" s="1016"/>
      <c r="DE16" s="1016"/>
      <c r="DF16" s="1016"/>
      <c r="DG16" s="1016"/>
      <c r="DH16" s="1016"/>
      <c r="DI16" s="1016"/>
      <c r="DJ16" s="1016"/>
      <c r="DK16" s="1016"/>
      <c r="DL16" s="1016"/>
      <c r="DM16" s="1016"/>
      <c r="DN16" s="1016"/>
      <c r="DO16" s="1016"/>
      <c r="DP16" s="1016"/>
      <c r="DQ16" s="1016"/>
      <c r="DR16" s="1016"/>
      <c r="DS16" s="1016"/>
      <c r="DT16" s="1016"/>
      <c r="DU16" s="1016"/>
      <c r="DV16" s="1016"/>
      <c r="DW16" s="1016"/>
      <c r="DX16" s="1016"/>
      <c r="DY16" s="1016"/>
      <c r="DZ16" s="1016"/>
      <c r="EA16" s="1016"/>
      <c r="EB16" s="1016"/>
      <c r="EC16" s="1016"/>
      <c r="ED16" s="1016"/>
      <c r="EE16" s="1016"/>
      <c r="EF16" s="1016"/>
      <c r="EG16" s="1016"/>
      <c r="EH16" s="1016"/>
      <c r="EI16" s="1016"/>
      <c r="EJ16" s="1016"/>
      <c r="EK16" s="1016"/>
      <c r="EL16" s="1016"/>
      <c r="EM16" s="1016"/>
      <c r="EN16" s="1016"/>
      <c r="EO16" s="1016"/>
      <c r="EP16" s="1016"/>
      <c r="EQ16" s="1016"/>
      <c r="ER16" s="1016"/>
      <c r="ES16" s="1016"/>
      <c r="ET16" s="1016"/>
      <c r="EU16" s="1016"/>
      <c r="EV16" s="1016"/>
      <c r="EW16" s="1016"/>
      <c r="EX16" s="1016"/>
      <c r="EY16" s="1016"/>
      <c r="EZ16" s="1016"/>
      <c r="FA16" s="1016"/>
      <c r="FB16" s="1016"/>
      <c r="FC16" s="1016"/>
      <c r="FD16" s="1016"/>
      <c r="FE16" s="1016"/>
      <c r="FF16" s="1016"/>
      <c r="FG16" s="1016"/>
      <c r="FH16" s="1016"/>
      <c r="FI16" s="1016"/>
      <c r="FJ16" s="1016"/>
      <c r="FK16" s="1016"/>
      <c r="FL16" s="1016"/>
      <c r="FM16" s="1016"/>
      <c r="FN16" s="1016"/>
      <c r="FO16" s="1016"/>
      <c r="FP16" s="1016"/>
      <c r="FQ16" s="1016"/>
      <c r="FR16" s="1016"/>
      <c r="FS16" s="1016"/>
      <c r="FT16" s="1016"/>
      <c r="FU16" s="1016"/>
      <c r="FV16" s="1016"/>
      <c r="FW16" s="1016"/>
      <c r="FX16" s="1016"/>
      <c r="FY16" s="1016"/>
      <c r="FZ16" s="1016"/>
      <c r="GA16" s="1016"/>
      <c r="GB16" s="1016"/>
      <c r="GC16" s="1016"/>
      <c r="GD16" s="1016"/>
      <c r="GE16" s="1016"/>
      <c r="GF16" s="1016"/>
      <c r="GG16" s="1016"/>
      <c r="GH16" s="1016"/>
      <c r="GI16" s="1016"/>
      <c r="GJ16" s="1016"/>
      <c r="GK16" s="1016"/>
      <c r="GL16" s="1016"/>
      <c r="GM16" s="1016"/>
      <c r="GN16" s="1016"/>
      <c r="GO16" s="1016"/>
      <c r="GP16" s="1016"/>
      <c r="GQ16" s="1016"/>
      <c r="GR16" s="1016"/>
      <c r="GS16" s="1016"/>
      <c r="GT16" s="1016"/>
      <c r="GU16" s="1016"/>
      <c r="GV16" s="1016"/>
      <c r="GW16" s="1016"/>
      <c r="GX16" s="1019"/>
    </row>
    <row r="17" spans="1:206" s="1008" customFormat="1" ht="115.5" customHeight="1" thickBot="1" x14ac:dyDescent="0.25">
      <c r="A17" s="1019"/>
      <c r="B17" s="1038"/>
      <c r="C17" s="1064" t="s">
        <v>91</v>
      </c>
      <c r="D17" s="252"/>
      <c r="E17" s="1065" t="s">
        <v>844</v>
      </c>
      <c r="F17" s="1065" t="s">
        <v>845</v>
      </c>
      <c r="G17" s="780" t="s">
        <v>846</v>
      </c>
      <c r="H17" s="1011"/>
      <c r="I17" s="1011"/>
      <c r="J17" s="1048"/>
      <c r="K17" s="1022"/>
      <c r="L17" s="1066" t="s">
        <v>857</v>
      </c>
      <c r="M17" s="1067">
        <v>0</v>
      </c>
      <c r="N17" s="1041">
        <v>84138832.25</v>
      </c>
      <c r="O17" s="1022"/>
      <c r="P17" s="1040">
        <v>84138832.25</v>
      </c>
      <c r="Q17" s="1022"/>
      <c r="R17" s="1022"/>
      <c r="S17" s="1022"/>
      <c r="T17" s="1022"/>
      <c r="U17" s="1022"/>
      <c r="V17" s="1022"/>
      <c r="W17" s="1022"/>
      <c r="X17" s="1022"/>
      <c r="Y17" s="1022"/>
      <c r="Z17" s="1022"/>
      <c r="AA17" s="1022"/>
      <c r="AB17" s="1030" t="s">
        <v>849</v>
      </c>
      <c r="AC17" s="1030" t="s">
        <v>850</v>
      </c>
      <c r="AD17" s="1045" t="s">
        <v>851</v>
      </c>
      <c r="AE17" s="1024"/>
      <c r="AF17" s="1004"/>
      <c r="AG17" s="1004"/>
      <c r="AH17" s="1004"/>
      <c r="AI17" s="1004"/>
      <c r="AJ17" s="1019"/>
      <c r="AK17" s="1019"/>
      <c r="AL17" s="1019"/>
      <c r="AM17" s="1019"/>
      <c r="AN17" s="1019"/>
      <c r="AO17" s="1019"/>
      <c r="AP17" s="1019"/>
      <c r="AQ17" s="1019"/>
      <c r="AR17" s="1019"/>
      <c r="AS17" s="1019"/>
      <c r="AT17" s="1019"/>
      <c r="AU17" s="1019"/>
      <c r="AV17" s="1019"/>
      <c r="AW17" s="1019"/>
      <c r="AX17" s="1019"/>
      <c r="AY17" s="1019"/>
      <c r="AZ17" s="1019"/>
      <c r="BA17" s="1019"/>
      <c r="BB17" s="1019"/>
      <c r="BC17" s="1019"/>
      <c r="BD17" s="1019"/>
      <c r="BE17" s="1019"/>
      <c r="BF17" s="1019"/>
      <c r="BG17" s="1019"/>
      <c r="BH17" s="1019"/>
      <c r="BI17" s="1019"/>
      <c r="BJ17" s="1019"/>
      <c r="BK17" s="1019"/>
      <c r="BL17" s="1019"/>
      <c r="BM17" s="1019"/>
      <c r="BN17" s="1019"/>
      <c r="BO17" s="1019"/>
      <c r="BP17" s="1019"/>
      <c r="BQ17" s="1019"/>
      <c r="BR17" s="1019"/>
      <c r="BS17" s="1019"/>
      <c r="BT17" s="1019"/>
      <c r="BU17" s="1019"/>
      <c r="BV17" s="1019"/>
      <c r="BW17" s="1019"/>
      <c r="BX17" s="1019"/>
      <c r="BY17" s="1019"/>
      <c r="BZ17" s="1019"/>
      <c r="CA17" s="1019"/>
      <c r="CB17" s="1019"/>
      <c r="CC17" s="1019"/>
      <c r="CD17" s="1019"/>
      <c r="CE17" s="1019"/>
      <c r="CF17" s="1019"/>
      <c r="CG17" s="1019"/>
      <c r="CH17" s="1019"/>
      <c r="CI17" s="1019"/>
      <c r="CJ17" s="1019"/>
      <c r="CK17" s="1019"/>
      <c r="CL17" s="1019"/>
      <c r="CM17" s="1019"/>
      <c r="CN17" s="1019"/>
      <c r="CO17" s="1019"/>
      <c r="CP17" s="1019"/>
      <c r="CQ17" s="1019"/>
      <c r="CR17" s="1019"/>
      <c r="CS17" s="1019"/>
      <c r="CT17" s="1019"/>
      <c r="CU17" s="1019"/>
      <c r="CV17" s="1019"/>
      <c r="CW17" s="1019"/>
      <c r="CX17" s="1019"/>
      <c r="CY17" s="1019"/>
      <c r="CZ17" s="1019"/>
      <c r="DA17" s="1019"/>
      <c r="DB17" s="1019"/>
      <c r="DC17" s="1019"/>
      <c r="DD17" s="1019"/>
      <c r="DE17" s="1019"/>
      <c r="DF17" s="1019"/>
      <c r="DG17" s="1019"/>
      <c r="DH17" s="1019"/>
      <c r="DI17" s="1019"/>
      <c r="DJ17" s="1019"/>
      <c r="DK17" s="1019"/>
      <c r="DL17" s="1019"/>
      <c r="DM17" s="1019"/>
      <c r="DN17" s="1019"/>
      <c r="DO17" s="1019"/>
      <c r="DP17" s="1019"/>
      <c r="DQ17" s="1019"/>
      <c r="DR17" s="1019"/>
      <c r="DS17" s="1019"/>
      <c r="DT17" s="1019"/>
      <c r="DU17" s="1019"/>
      <c r="DV17" s="1019"/>
      <c r="DW17" s="1019"/>
      <c r="DX17" s="1019"/>
      <c r="DY17" s="1019"/>
      <c r="DZ17" s="1019"/>
      <c r="EA17" s="1019"/>
      <c r="EB17" s="1019"/>
      <c r="EC17" s="1019"/>
      <c r="ED17" s="1019"/>
      <c r="EE17" s="1019"/>
      <c r="EF17" s="1019"/>
      <c r="EG17" s="1019"/>
      <c r="EH17" s="1019"/>
      <c r="EI17" s="1019"/>
      <c r="EJ17" s="1019"/>
      <c r="EK17" s="1019"/>
      <c r="EL17" s="1019"/>
      <c r="EM17" s="1019"/>
      <c r="EN17" s="1019"/>
      <c r="EO17" s="1019"/>
      <c r="EP17" s="1019"/>
      <c r="EQ17" s="1019"/>
      <c r="ER17" s="1019"/>
      <c r="ES17" s="1019"/>
      <c r="ET17" s="1019"/>
      <c r="EU17" s="1019"/>
      <c r="EV17" s="1019"/>
      <c r="EW17" s="1019"/>
      <c r="EX17" s="1019"/>
      <c r="EY17" s="1019"/>
      <c r="EZ17" s="1019"/>
      <c r="FA17" s="1019"/>
      <c r="FB17" s="1019"/>
      <c r="FC17" s="1019"/>
      <c r="FD17" s="1019"/>
      <c r="FE17" s="1019"/>
      <c r="FF17" s="1019"/>
      <c r="FG17" s="1019"/>
      <c r="FH17" s="1019"/>
      <c r="FI17" s="1019"/>
      <c r="FJ17" s="1019"/>
      <c r="FK17" s="1019"/>
      <c r="FL17" s="1019"/>
      <c r="FM17" s="1019"/>
      <c r="FN17" s="1019"/>
      <c r="FO17" s="1019"/>
      <c r="FP17" s="1019"/>
      <c r="FQ17" s="1019"/>
      <c r="FR17" s="1019"/>
      <c r="FS17" s="1019"/>
      <c r="FT17" s="1019"/>
      <c r="FU17" s="1019"/>
      <c r="FV17" s="1019"/>
      <c r="FW17" s="1019"/>
      <c r="FX17" s="1019"/>
      <c r="FY17" s="1019"/>
      <c r="FZ17" s="1019"/>
      <c r="GA17" s="1019"/>
      <c r="GB17" s="1019"/>
      <c r="GC17" s="1019"/>
      <c r="GD17" s="1019"/>
      <c r="GE17" s="1019"/>
      <c r="GF17" s="1019"/>
      <c r="GG17" s="1019"/>
      <c r="GH17" s="1019"/>
      <c r="GI17" s="1019"/>
      <c r="GJ17" s="1019"/>
      <c r="GK17" s="1019"/>
      <c r="GL17" s="1019"/>
      <c r="GM17" s="1019"/>
      <c r="GN17" s="1019"/>
      <c r="GO17" s="1019"/>
      <c r="GP17" s="1019"/>
      <c r="GQ17" s="1019"/>
      <c r="GR17" s="1019"/>
      <c r="GS17" s="1019"/>
      <c r="GT17" s="1019"/>
      <c r="GU17" s="1019"/>
      <c r="GV17" s="1019"/>
      <c r="GW17" s="1019"/>
      <c r="GX17" s="1019"/>
    </row>
    <row r="18" spans="1:206" s="1008" customFormat="1" ht="115.5" customHeight="1" thickBot="1" x14ac:dyDescent="0.25">
      <c r="A18" s="1019"/>
      <c r="B18" s="1038"/>
      <c r="C18" s="1064" t="s">
        <v>91</v>
      </c>
      <c r="D18" s="252"/>
      <c r="E18" s="1065" t="s">
        <v>844</v>
      </c>
      <c r="F18" s="1065" t="s">
        <v>845</v>
      </c>
      <c r="G18" s="780" t="s">
        <v>846</v>
      </c>
      <c r="H18" s="1011"/>
      <c r="I18" s="1011"/>
      <c r="J18" s="1048"/>
      <c r="K18" s="1022"/>
      <c r="L18" s="1066" t="s">
        <v>858</v>
      </c>
      <c r="M18" s="1067">
        <v>0</v>
      </c>
      <c r="N18" s="1041">
        <v>0</v>
      </c>
      <c r="O18" s="1022"/>
      <c r="P18" s="1040">
        <v>0</v>
      </c>
      <c r="Q18" s="1022"/>
      <c r="R18" s="1022"/>
      <c r="S18" s="1022"/>
      <c r="T18" s="1022"/>
      <c r="U18" s="1022"/>
      <c r="V18" s="1022"/>
      <c r="W18" s="1022"/>
      <c r="X18" s="1022"/>
      <c r="Y18" s="1022"/>
      <c r="Z18" s="1022"/>
      <c r="AA18" s="1022"/>
      <c r="AB18" s="1030" t="s">
        <v>849</v>
      </c>
      <c r="AC18" s="1030" t="s">
        <v>850</v>
      </c>
      <c r="AD18" s="1045" t="s">
        <v>851</v>
      </c>
      <c r="AE18" s="1024"/>
      <c r="AF18" s="1004"/>
      <c r="AG18" s="1004"/>
      <c r="AH18" s="1004"/>
      <c r="AI18" s="1004"/>
      <c r="AJ18" s="1019"/>
      <c r="AK18" s="1019"/>
      <c r="AL18" s="1019"/>
      <c r="AM18" s="1019"/>
      <c r="AN18" s="1019"/>
      <c r="AO18" s="1019"/>
      <c r="AP18" s="1019"/>
      <c r="AQ18" s="1019"/>
      <c r="AR18" s="1019"/>
      <c r="AS18" s="1019"/>
      <c r="AT18" s="1019"/>
      <c r="AU18" s="1019"/>
      <c r="AV18" s="1019"/>
      <c r="AW18" s="1019"/>
      <c r="AX18" s="1019"/>
      <c r="AY18" s="1019"/>
      <c r="AZ18" s="1019"/>
      <c r="BA18" s="1019"/>
      <c r="BB18" s="1019"/>
      <c r="BC18" s="1019"/>
      <c r="BD18" s="1019"/>
      <c r="BE18" s="1019"/>
      <c r="BF18" s="1019"/>
      <c r="BG18" s="1019"/>
      <c r="BH18" s="1019"/>
      <c r="BI18" s="1019"/>
      <c r="BJ18" s="1019"/>
      <c r="BK18" s="1019"/>
      <c r="BL18" s="1019"/>
      <c r="BM18" s="1019"/>
      <c r="BN18" s="1019"/>
      <c r="BO18" s="1019"/>
      <c r="BP18" s="1019"/>
      <c r="BQ18" s="1019"/>
      <c r="BR18" s="1019"/>
      <c r="BS18" s="1019"/>
      <c r="BT18" s="1019"/>
      <c r="BU18" s="1019"/>
      <c r="BV18" s="1019"/>
      <c r="BW18" s="1019"/>
      <c r="BX18" s="1019"/>
      <c r="BY18" s="1019"/>
      <c r="BZ18" s="1019"/>
      <c r="CA18" s="1019"/>
      <c r="CB18" s="1019"/>
      <c r="CC18" s="1019"/>
      <c r="CD18" s="1019"/>
      <c r="CE18" s="1019"/>
      <c r="CF18" s="1019"/>
      <c r="CG18" s="1019"/>
      <c r="CH18" s="1019"/>
      <c r="CI18" s="1019"/>
      <c r="CJ18" s="1019"/>
      <c r="CK18" s="1019"/>
      <c r="CL18" s="1019"/>
      <c r="CM18" s="1019"/>
      <c r="CN18" s="1019"/>
      <c r="CO18" s="1019"/>
      <c r="CP18" s="1019"/>
      <c r="CQ18" s="1019"/>
      <c r="CR18" s="1019"/>
      <c r="CS18" s="1019"/>
      <c r="CT18" s="1019"/>
      <c r="CU18" s="1019"/>
      <c r="CV18" s="1019"/>
      <c r="CW18" s="1019"/>
      <c r="CX18" s="1019"/>
      <c r="CY18" s="1019"/>
      <c r="CZ18" s="1019"/>
      <c r="DA18" s="1019"/>
      <c r="DB18" s="1019"/>
      <c r="DC18" s="1019"/>
      <c r="DD18" s="1019"/>
      <c r="DE18" s="1019"/>
      <c r="DF18" s="1019"/>
      <c r="DG18" s="1019"/>
      <c r="DH18" s="1019"/>
      <c r="DI18" s="1019"/>
      <c r="DJ18" s="1019"/>
      <c r="DK18" s="1019"/>
      <c r="DL18" s="1019"/>
      <c r="DM18" s="1019"/>
      <c r="DN18" s="1019"/>
      <c r="DO18" s="1019"/>
      <c r="DP18" s="1019"/>
      <c r="DQ18" s="1019"/>
      <c r="DR18" s="1019"/>
      <c r="DS18" s="1019"/>
      <c r="DT18" s="1019"/>
      <c r="DU18" s="1019"/>
      <c r="DV18" s="1019"/>
      <c r="DW18" s="1019"/>
      <c r="DX18" s="1019"/>
      <c r="DY18" s="1019"/>
      <c r="DZ18" s="1019"/>
      <c r="EA18" s="1019"/>
      <c r="EB18" s="1019"/>
      <c r="EC18" s="1019"/>
      <c r="ED18" s="1019"/>
      <c r="EE18" s="1019"/>
      <c r="EF18" s="1019"/>
      <c r="EG18" s="1019"/>
      <c r="EH18" s="1019"/>
      <c r="EI18" s="1019"/>
      <c r="EJ18" s="1019"/>
      <c r="EK18" s="1019"/>
      <c r="EL18" s="1019"/>
      <c r="EM18" s="1019"/>
      <c r="EN18" s="1019"/>
      <c r="EO18" s="1019"/>
      <c r="EP18" s="1019"/>
      <c r="EQ18" s="1019"/>
      <c r="ER18" s="1019"/>
      <c r="ES18" s="1019"/>
      <c r="ET18" s="1019"/>
      <c r="EU18" s="1019"/>
      <c r="EV18" s="1019"/>
      <c r="EW18" s="1019"/>
      <c r="EX18" s="1019"/>
      <c r="EY18" s="1019"/>
      <c r="EZ18" s="1019"/>
      <c r="FA18" s="1019"/>
      <c r="FB18" s="1019"/>
      <c r="FC18" s="1019"/>
      <c r="FD18" s="1019"/>
      <c r="FE18" s="1019"/>
      <c r="FF18" s="1019"/>
      <c r="FG18" s="1019"/>
      <c r="FH18" s="1019"/>
      <c r="FI18" s="1019"/>
      <c r="FJ18" s="1019"/>
      <c r="FK18" s="1019"/>
      <c r="FL18" s="1019"/>
      <c r="FM18" s="1019"/>
      <c r="FN18" s="1019"/>
      <c r="FO18" s="1019"/>
      <c r="FP18" s="1019"/>
      <c r="FQ18" s="1019"/>
      <c r="FR18" s="1019"/>
      <c r="FS18" s="1019"/>
      <c r="FT18" s="1019"/>
      <c r="FU18" s="1019"/>
      <c r="FV18" s="1019"/>
      <c r="FW18" s="1019"/>
      <c r="FX18" s="1019"/>
      <c r="FY18" s="1019"/>
      <c r="FZ18" s="1019"/>
      <c r="GA18" s="1019"/>
      <c r="GB18" s="1019"/>
      <c r="GC18" s="1019"/>
      <c r="GD18" s="1019"/>
      <c r="GE18" s="1019"/>
      <c r="GF18" s="1019"/>
      <c r="GG18" s="1019"/>
      <c r="GH18" s="1019"/>
      <c r="GI18" s="1019"/>
      <c r="GJ18" s="1019"/>
      <c r="GK18" s="1019"/>
      <c r="GL18" s="1019"/>
      <c r="GM18" s="1019"/>
      <c r="GN18" s="1019"/>
      <c r="GO18" s="1019"/>
      <c r="GP18" s="1019"/>
      <c r="GQ18" s="1019"/>
      <c r="GR18" s="1019"/>
      <c r="GS18" s="1019"/>
      <c r="GT18" s="1019"/>
      <c r="GU18" s="1019"/>
      <c r="GV18" s="1019"/>
      <c r="GW18" s="1019"/>
      <c r="GX18" s="1019"/>
    </row>
    <row r="19" spans="1:206" s="1008" customFormat="1" ht="115.5" customHeight="1" thickBot="1" x14ac:dyDescent="0.25">
      <c r="A19" s="1019"/>
      <c r="B19" s="1038"/>
      <c r="C19" s="1064" t="s">
        <v>91</v>
      </c>
      <c r="D19" s="252"/>
      <c r="E19" s="1065" t="s">
        <v>844</v>
      </c>
      <c r="F19" s="1065" t="s">
        <v>845</v>
      </c>
      <c r="G19" s="780" t="s">
        <v>846</v>
      </c>
      <c r="H19" s="1011"/>
      <c r="I19" s="1011"/>
      <c r="J19" s="1048"/>
      <c r="K19" s="1022"/>
      <c r="L19" s="1066" t="s">
        <v>859</v>
      </c>
      <c r="M19" s="1067">
        <v>100</v>
      </c>
      <c r="N19" s="1041">
        <v>84138832.25</v>
      </c>
      <c r="O19" s="1022"/>
      <c r="P19" s="1040">
        <v>84138832.25</v>
      </c>
      <c r="Q19" s="1022"/>
      <c r="R19" s="1022"/>
      <c r="S19" s="1022"/>
      <c r="T19" s="1022"/>
      <c r="U19" s="1022"/>
      <c r="V19" s="1022"/>
      <c r="W19" s="1022"/>
      <c r="X19" s="1022"/>
      <c r="Y19" s="1022"/>
      <c r="Z19" s="1022"/>
      <c r="AA19" s="1022"/>
      <c r="AB19" s="1030" t="s">
        <v>849</v>
      </c>
      <c r="AC19" s="1030" t="s">
        <v>850</v>
      </c>
      <c r="AD19" s="1045" t="s">
        <v>851</v>
      </c>
      <c r="AE19" s="1024"/>
      <c r="AF19" s="1004"/>
      <c r="AG19" s="1004"/>
      <c r="AH19" s="1004"/>
      <c r="AI19" s="1004"/>
      <c r="AJ19" s="1019"/>
      <c r="AK19" s="1019"/>
      <c r="AL19" s="1019"/>
      <c r="AM19" s="1019"/>
      <c r="AN19" s="1019"/>
      <c r="AO19" s="1019"/>
      <c r="AP19" s="1019"/>
      <c r="AQ19" s="1019"/>
      <c r="AR19" s="1019"/>
      <c r="AS19" s="1019"/>
      <c r="AT19" s="1019"/>
      <c r="AU19" s="1019"/>
      <c r="AV19" s="1019"/>
      <c r="AW19" s="1019"/>
      <c r="AX19" s="1019"/>
      <c r="AY19" s="1019"/>
      <c r="AZ19" s="1019"/>
      <c r="BA19" s="1019"/>
      <c r="BB19" s="1019"/>
      <c r="BC19" s="1019"/>
      <c r="BD19" s="1019"/>
      <c r="BE19" s="1019"/>
      <c r="BF19" s="1019"/>
      <c r="BG19" s="1019"/>
      <c r="BH19" s="1019"/>
      <c r="BI19" s="1019"/>
      <c r="BJ19" s="1019"/>
      <c r="BK19" s="1019"/>
      <c r="BL19" s="1019"/>
      <c r="BM19" s="1019"/>
      <c r="BN19" s="1019"/>
      <c r="BO19" s="1019"/>
      <c r="BP19" s="1019"/>
      <c r="BQ19" s="1019"/>
      <c r="BR19" s="1019"/>
      <c r="BS19" s="1019"/>
      <c r="BT19" s="1019"/>
      <c r="BU19" s="1019"/>
      <c r="BV19" s="1019"/>
      <c r="BW19" s="1019"/>
      <c r="BX19" s="1019"/>
      <c r="BY19" s="1019"/>
      <c r="BZ19" s="1019"/>
      <c r="CA19" s="1019"/>
      <c r="CB19" s="1019"/>
      <c r="CC19" s="1019"/>
      <c r="CD19" s="1019"/>
      <c r="CE19" s="1019"/>
      <c r="CF19" s="1019"/>
      <c r="CG19" s="1019"/>
      <c r="CH19" s="1019"/>
      <c r="CI19" s="1019"/>
      <c r="CJ19" s="1019"/>
      <c r="CK19" s="1019"/>
      <c r="CL19" s="1019"/>
      <c r="CM19" s="1019"/>
      <c r="CN19" s="1019"/>
      <c r="CO19" s="1019"/>
      <c r="CP19" s="1019"/>
      <c r="CQ19" s="1019"/>
      <c r="CR19" s="1019"/>
      <c r="CS19" s="1019"/>
      <c r="CT19" s="1019"/>
      <c r="CU19" s="1019"/>
      <c r="CV19" s="1019"/>
      <c r="CW19" s="1019"/>
      <c r="CX19" s="1019"/>
      <c r="CY19" s="1019"/>
      <c r="CZ19" s="1019"/>
      <c r="DA19" s="1019"/>
      <c r="DB19" s="1019"/>
      <c r="DC19" s="1019"/>
      <c r="DD19" s="1019"/>
      <c r="DE19" s="1019"/>
      <c r="DF19" s="1019"/>
      <c r="DG19" s="1019"/>
      <c r="DH19" s="1019"/>
      <c r="DI19" s="1019"/>
      <c r="DJ19" s="1019"/>
      <c r="DK19" s="1019"/>
      <c r="DL19" s="1019"/>
      <c r="DM19" s="1019"/>
      <c r="DN19" s="1019"/>
      <c r="DO19" s="1019"/>
      <c r="DP19" s="1019"/>
      <c r="DQ19" s="1019"/>
      <c r="DR19" s="1019"/>
      <c r="DS19" s="1019"/>
      <c r="DT19" s="1019"/>
      <c r="DU19" s="1019"/>
      <c r="DV19" s="1019"/>
      <c r="DW19" s="1019"/>
      <c r="DX19" s="1019"/>
      <c r="DY19" s="1019"/>
      <c r="DZ19" s="1019"/>
      <c r="EA19" s="1019"/>
      <c r="EB19" s="1019"/>
      <c r="EC19" s="1019"/>
      <c r="ED19" s="1019"/>
      <c r="EE19" s="1019"/>
      <c r="EF19" s="1019"/>
      <c r="EG19" s="1019"/>
      <c r="EH19" s="1019"/>
      <c r="EI19" s="1019"/>
      <c r="EJ19" s="1019"/>
      <c r="EK19" s="1019"/>
      <c r="EL19" s="1019"/>
      <c r="EM19" s="1019"/>
      <c r="EN19" s="1019"/>
      <c r="EO19" s="1019"/>
      <c r="EP19" s="1019"/>
      <c r="EQ19" s="1019"/>
      <c r="ER19" s="1019"/>
      <c r="ES19" s="1019"/>
      <c r="ET19" s="1019"/>
      <c r="EU19" s="1019"/>
      <c r="EV19" s="1019"/>
      <c r="EW19" s="1019"/>
      <c r="EX19" s="1019"/>
      <c r="EY19" s="1019"/>
      <c r="EZ19" s="1019"/>
      <c r="FA19" s="1019"/>
      <c r="FB19" s="1019"/>
      <c r="FC19" s="1019"/>
      <c r="FD19" s="1019"/>
      <c r="FE19" s="1019"/>
      <c r="FF19" s="1019"/>
      <c r="FG19" s="1019"/>
      <c r="FH19" s="1019"/>
      <c r="FI19" s="1019"/>
      <c r="FJ19" s="1019"/>
      <c r="FK19" s="1019"/>
      <c r="FL19" s="1019"/>
      <c r="FM19" s="1019"/>
      <c r="FN19" s="1019"/>
      <c r="FO19" s="1019"/>
      <c r="FP19" s="1019"/>
      <c r="FQ19" s="1019"/>
      <c r="FR19" s="1019"/>
      <c r="FS19" s="1019"/>
      <c r="FT19" s="1019"/>
      <c r="FU19" s="1019"/>
      <c r="FV19" s="1019"/>
      <c r="FW19" s="1019"/>
      <c r="FX19" s="1019"/>
      <c r="FY19" s="1019"/>
      <c r="FZ19" s="1019"/>
      <c r="GA19" s="1019"/>
      <c r="GB19" s="1019"/>
      <c r="GC19" s="1019"/>
      <c r="GD19" s="1019"/>
      <c r="GE19" s="1019"/>
      <c r="GF19" s="1019"/>
      <c r="GG19" s="1019"/>
      <c r="GH19" s="1019"/>
      <c r="GI19" s="1019"/>
      <c r="GJ19" s="1019"/>
      <c r="GK19" s="1019"/>
      <c r="GL19" s="1019"/>
      <c r="GM19" s="1019"/>
      <c r="GN19" s="1019"/>
      <c r="GO19" s="1019"/>
      <c r="GP19" s="1019"/>
      <c r="GQ19" s="1019"/>
      <c r="GR19" s="1019"/>
      <c r="GS19" s="1019"/>
      <c r="GT19" s="1019"/>
      <c r="GU19" s="1019"/>
      <c r="GV19" s="1019"/>
      <c r="GW19" s="1019"/>
      <c r="GX19" s="1019"/>
    </row>
    <row r="20" spans="1:206" s="1008" customFormat="1" ht="115.5" customHeight="1" thickBot="1" x14ac:dyDescent="0.25">
      <c r="A20" s="1019"/>
      <c r="B20" s="1038"/>
      <c r="C20" s="1064" t="s">
        <v>91</v>
      </c>
      <c r="D20" s="252"/>
      <c r="E20" s="1065" t="s">
        <v>844</v>
      </c>
      <c r="F20" s="1065" t="s">
        <v>845</v>
      </c>
      <c r="G20" s="780" t="s">
        <v>846</v>
      </c>
      <c r="H20" s="1011"/>
      <c r="I20" s="1011"/>
      <c r="J20" s="1048"/>
      <c r="K20" s="1022"/>
      <c r="L20" s="1066" t="s">
        <v>860</v>
      </c>
      <c r="M20" s="1067">
        <v>10</v>
      </c>
      <c r="N20" s="1041">
        <v>0</v>
      </c>
      <c r="O20" s="1022"/>
      <c r="P20" s="1040">
        <v>0</v>
      </c>
      <c r="Q20" s="1022"/>
      <c r="R20" s="1022"/>
      <c r="S20" s="1022"/>
      <c r="T20" s="1022"/>
      <c r="U20" s="1022"/>
      <c r="V20" s="1022"/>
      <c r="W20" s="1022"/>
      <c r="X20" s="1022"/>
      <c r="Y20" s="1022"/>
      <c r="Z20" s="1022"/>
      <c r="AA20" s="1022"/>
      <c r="AB20" s="1030" t="s">
        <v>849</v>
      </c>
      <c r="AC20" s="1030" t="s">
        <v>850</v>
      </c>
      <c r="AD20" s="1045" t="s">
        <v>851</v>
      </c>
      <c r="AE20" s="1024"/>
      <c r="AF20" s="1004"/>
      <c r="AG20" s="1004"/>
      <c r="AH20" s="1004"/>
      <c r="AI20" s="1004"/>
      <c r="AJ20" s="1019"/>
      <c r="AK20" s="1019"/>
      <c r="AL20" s="1019"/>
      <c r="AM20" s="1019"/>
      <c r="AN20" s="1019"/>
      <c r="AO20" s="1019"/>
      <c r="AP20" s="1019"/>
      <c r="AQ20" s="1019"/>
      <c r="AR20" s="1019"/>
      <c r="AS20" s="1019"/>
      <c r="AT20" s="1019"/>
      <c r="AU20" s="1019"/>
      <c r="AV20" s="1019"/>
      <c r="AW20" s="1019"/>
      <c r="AX20" s="1019"/>
      <c r="AY20" s="1019"/>
      <c r="AZ20" s="1019"/>
      <c r="BA20" s="1019"/>
      <c r="BB20" s="1019"/>
      <c r="BC20" s="1019"/>
      <c r="BD20" s="1019"/>
      <c r="BE20" s="1019"/>
      <c r="BF20" s="1019"/>
      <c r="BG20" s="1019"/>
      <c r="BH20" s="1019"/>
      <c r="BI20" s="1019"/>
      <c r="BJ20" s="1019"/>
      <c r="BK20" s="1019"/>
      <c r="BL20" s="1019"/>
      <c r="BM20" s="1019"/>
      <c r="BN20" s="1019"/>
      <c r="BO20" s="1019"/>
      <c r="BP20" s="1019"/>
      <c r="BQ20" s="1019"/>
      <c r="BR20" s="1019"/>
      <c r="BS20" s="1019"/>
      <c r="BT20" s="1019"/>
      <c r="BU20" s="1019"/>
      <c r="BV20" s="1019"/>
      <c r="BW20" s="1019"/>
      <c r="BX20" s="1019"/>
      <c r="BY20" s="1019"/>
      <c r="BZ20" s="1019"/>
      <c r="CA20" s="1019"/>
      <c r="CB20" s="1019"/>
      <c r="CC20" s="1019"/>
      <c r="CD20" s="1019"/>
      <c r="CE20" s="1019"/>
      <c r="CF20" s="1019"/>
      <c r="CG20" s="1019"/>
      <c r="CH20" s="1019"/>
      <c r="CI20" s="1019"/>
      <c r="CJ20" s="1019"/>
      <c r="CK20" s="1019"/>
      <c r="CL20" s="1019"/>
      <c r="CM20" s="1019"/>
      <c r="CN20" s="1019"/>
      <c r="CO20" s="1019"/>
      <c r="CP20" s="1019"/>
      <c r="CQ20" s="1019"/>
      <c r="CR20" s="1019"/>
      <c r="CS20" s="1019"/>
      <c r="CT20" s="1019"/>
      <c r="CU20" s="1019"/>
      <c r="CV20" s="1019"/>
      <c r="CW20" s="1019"/>
      <c r="CX20" s="1019"/>
      <c r="CY20" s="1019"/>
      <c r="CZ20" s="1019"/>
      <c r="DA20" s="1019"/>
      <c r="DB20" s="1019"/>
      <c r="DC20" s="1019"/>
      <c r="DD20" s="1019"/>
      <c r="DE20" s="1019"/>
      <c r="DF20" s="1019"/>
      <c r="DG20" s="1019"/>
      <c r="DH20" s="1019"/>
      <c r="DI20" s="1019"/>
      <c r="DJ20" s="1019"/>
      <c r="DK20" s="1019"/>
      <c r="DL20" s="1019"/>
      <c r="DM20" s="1019"/>
      <c r="DN20" s="1019"/>
      <c r="DO20" s="1019"/>
      <c r="DP20" s="1019"/>
      <c r="DQ20" s="1019"/>
      <c r="DR20" s="1019"/>
      <c r="DS20" s="1019"/>
      <c r="DT20" s="1019"/>
      <c r="DU20" s="1019"/>
      <c r="DV20" s="1019"/>
      <c r="DW20" s="1019"/>
      <c r="DX20" s="1019"/>
      <c r="DY20" s="1019"/>
      <c r="DZ20" s="1019"/>
      <c r="EA20" s="1019"/>
      <c r="EB20" s="1019"/>
      <c r="EC20" s="1019"/>
      <c r="ED20" s="1019"/>
      <c r="EE20" s="1019"/>
      <c r="EF20" s="1019"/>
      <c r="EG20" s="1019"/>
      <c r="EH20" s="1019"/>
      <c r="EI20" s="1019"/>
      <c r="EJ20" s="1019"/>
      <c r="EK20" s="1019"/>
      <c r="EL20" s="1019"/>
      <c r="EM20" s="1019"/>
      <c r="EN20" s="1019"/>
      <c r="EO20" s="1019"/>
      <c r="EP20" s="1019"/>
      <c r="EQ20" s="1019"/>
      <c r="ER20" s="1019"/>
      <c r="ES20" s="1019"/>
      <c r="ET20" s="1019"/>
      <c r="EU20" s="1019"/>
      <c r="EV20" s="1019"/>
      <c r="EW20" s="1019"/>
      <c r="EX20" s="1019"/>
      <c r="EY20" s="1019"/>
      <c r="EZ20" s="1019"/>
      <c r="FA20" s="1019"/>
      <c r="FB20" s="1019"/>
      <c r="FC20" s="1019"/>
      <c r="FD20" s="1019"/>
      <c r="FE20" s="1019"/>
      <c r="FF20" s="1019"/>
      <c r="FG20" s="1019"/>
      <c r="FH20" s="1019"/>
      <c r="FI20" s="1019"/>
      <c r="FJ20" s="1019"/>
      <c r="FK20" s="1019"/>
      <c r="FL20" s="1019"/>
      <c r="FM20" s="1019"/>
      <c r="FN20" s="1019"/>
      <c r="FO20" s="1019"/>
      <c r="FP20" s="1019"/>
      <c r="FQ20" s="1019"/>
      <c r="FR20" s="1019"/>
      <c r="FS20" s="1019"/>
      <c r="FT20" s="1019"/>
      <c r="FU20" s="1019"/>
      <c r="FV20" s="1019"/>
      <c r="FW20" s="1019"/>
      <c r="FX20" s="1019"/>
      <c r="FY20" s="1019"/>
      <c r="FZ20" s="1019"/>
      <c r="GA20" s="1019"/>
      <c r="GB20" s="1019"/>
      <c r="GC20" s="1019"/>
      <c r="GD20" s="1019"/>
      <c r="GE20" s="1019"/>
      <c r="GF20" s="1019"/>
      <c r="GG20" s="1019"/>
      <c r="GH20" s="1019"/>
      <c r="GI20" s="1019"/>
      <c r="GJ20" s="1019"/>
      <c r="GK20" s="1019"/>
      <c r="GL20" s="1019"/>
      <c r="GM20" s="1019"/>
      <c r="GN20" s="1019"/>
      <c r="GO20" s="1019"/>
      <c r="GP20" s="1019"/>
      <c r="GQ20" s="1019"/>
      <c r="GR20" s="1019"/>
      <c r="GS20" s="1019"/>
      <c r="GT20" s="1019"/>
      <c r="GU20" s="1019"/>
      <c r="GV20" s="1019"/>
      <c r="GW20" s="1019"/>
      <c r="GX20" s="1019"/>
    </row>
    <row r="21" spans="1:206" s="1008" customFormat="1" ht="115.5" customHeight="1" thickBot="1" x14ac:dyDescent="0.25">
      <c r="A21" s="1019"/>
      <c r="B21" s="1038"/>
      <c r="C21" s="1064" t="s">
        <v>91</v>
      </c>
      <c r="D21" s="252"/>
      <c r="E21" s="1065" t="s">
        <v>844</v>
      </c>
      <c r="F21" s="1065" t="s">
        <v>845</v>
      </c>
      <c r="G21" s="780" t="s">
        <v>846</v>
      </c>
      <c r="H21" s="1011"/>
      <c r="I21" s="1011"/>
      <c r="J21" s="1048"/>
      <c r="K21" s="1022"/>
      <c r="L21" s="1066" t="s">
        <v>861</v>
      </c>
      <c r="M21" s="1067">
        <v>10</v>
      </c>
      <c r="N21" s="1041">
        <v>0</v>
      </c>
      <c r="O21" s="1022"/>
      <c r="P21" s="1040">
        <v>0</v>
      </c>
      <c r="Q21" s="1022"/>
      <c r="R21" s="1022"/>
      <c r="S21" s="1022"/>
      <c r="T21" s="1022"/>
      <c r="U21" s="1022"/>
      <c r="V21" s="1022"/>
      <c r="W21" s="1022"/>
      <c r="X21" s="1022"/>
      <c r="Y21" s="1022"/>
      <c r="Z21" s="1022"/>
      <c r="AA21" s="1022"/>
      <c r="AB21" s="1030" t="s">
        <v>849</v>
      </c>
      <c r="AC21" s="1030" t="s">
        <v>850</v>
      </c>
      <c r="AD21" s="1045" t="s">
        <v>851</v>
      </c>
      <c r="AE21" s="1024"/>
      <c r="AF21" s="1004"/>
      <c r="AG21" s="1004"/>
      <c r="AH21" s="1004"/>
      <c r="AI21" s="1004"/>
      <c r="AJ21" s="1019"/>
      <c r="AK21" s="1019"/>
      <c r="AL21" s="1019"/>
      <c r="AM21" s="1019"/>
      <c r="AN21" s="1019"/>
      <c r="AO21" s="1019"/>
      <c r="AP21" s="1019"/>
      <c r="AQ21" s="1019"/>
      <c r="AR21" s="1019"/>
      <c r="AS21" s="1019"/>
      <c r="AT21" s="1019"/>
      <c r="AU21" s="1019"/>
      <c r="AV21" s="1019"/>
      <c r="AW21" s="1019"/>
      <c r="AX21" s="1019"/>
      <c r="AY21" s="1019"/>
      <c r="AZ21" s="1019"/>
      <c r="BA21" s="1019"/>
      <c r="BB21" s="1019"/>
      <c r="BC21" s="1019"/>
      <c r="BD21" s="1019"/>
      <c r="BE21" s="1019"/>
      <c r="BF21" s="1019"/>
      <c r="BG21" s="1019"/>
      <c r="BH21" s="1019"/>
      <c r="BI21" s="1019"/>
      <c r="BJ21" s="1019"/>
      <c r="BK21" s="1019"/>
      <c r="BL21" s="1019"/>
      <c r="BM21" s="1019"/>
      <c r="BN21" s="1019"/>
      <c r="BO21" s="1019"/>
      <c r="BP21" s="1019"/>
      <c r="BQ21" s="1019"/>
      <c r="BR21" s="1019"/>
      <c r="BS21" s="1019"/>
      <c r="BT21" s="1019"/>
      <c r="BU21" s="1019"/>
      <c r="BV21" s="1019"/>
      <c r="BW21" s="1019"/>
      <c r="BX21" s="1019"/>
      <c r="BY21" s="1019"/>
      <c r="BZ21" s="1019"/>
      <c r="CA21" s="1019"/>
      <c r="CB21" s="1019"/>
      <c r="CC21" s="1019"/>
      <c r="CD21" s="1019"/>
      <c r="CE21" s="1019"/>
      <c r="CF21" s="1019"/>
      <c r="CG21" s="1019"/>
      <c r="CH21" s="1019"/>
      <c r="CI21" s="1019"/>
      <c r="CJ21" s="1019"/>
      <c r="CK21" s="1019"/>
      <c r="CL21" s="1019"/>
      <c r="CM21" s="1019"/>
      <c r="CN21" s="1019"/>
      <c r="CO21" s="1019"/>
      <c r="CP21" s="1019"/>
      <c r="CQ21" s="1019"/>
      <c r="CR21" s="1019"/>
      <c r="CS21" s="1019"/>
      <c r="CT21" s="1019"/>
      <c r="CU21" s="1019"/>
      <c r="CV21" s="1019"/>
      <c r="CW21" s="1019"/>
      <c r="CX21" s="1019"/>
      <c r="CY21" s="1019"/>
      <c r="CZ21" s="1019"/>
      <c r="DA21" s="1019"/>
      <c r="DB21" s="1019"/>
      <c r="DC21" s="1019"/>
      <c r="DD21" s="1019"/>
      <c r="DE21" s="1019"/>
      <c r="DF21" s="1019"/>
      <c r="DG21" s="1019"/>
      <c r="DH21" s="1019"/>
      <c r="DI21" s="1019"/>
      <c r="DJ21" s="1019"/>
      <c r="DK21" s="1019"/>
      <c r="DL21" s="1019"/>
      <c r="DM21" s="1019"/>
      <c r="DN21" s="1019"/>
      <c r="DO21" s="1019"/>
      <c r="DP21" s="1019"/>
      <c r="DQ21" s="1019"/>
      <c r="DR21" s="1019"/>
      <c r="DS21" s="1019"/>
      <c r="DT21" s="1019"/>
      <c r="DU21" s="1019"/>
      <c r="DV21" s="1019"/>
      <c r="DW21" s="1019"/>
      <c r="DX21" s="1019"/>
      <c r="DY21" s="1019"/>
      <c r="DZ21" s="1019"/>
      <c r="EA21" s="1019"/>
      <c r="EB21" s="1019"/>
      <c r="EC21" s="1019"/>
      <c r="ED21" s="1019"/>
      <c r="EE21" s="1019"/>
      <c r="EF21" s="1019"/>
      <c r="EG21" s="1019"/>
      <c r="EH21" s="1019"/>
      <c r="EI21" s="1019"/>
      <c r="EJ21" s="1019"/>
      <c r="EK21" s="1019"/>
      <c r="EL21" s="1019"/>
      <c r="EM21" s="1019"/>
      <c r="EN21" s="1019"/>
      <c r="EO21" s="1019"/>
      <c r="EP21" s="1019"/>
      <c r="EQ21" s="1019"/>
      <c r="ER21" s="1019"/>
      <c r="ES21" s="1019"/>
      <c r="ET21" s="1019"/>
      <c r="EU21" s="1019"/>
      <c r="EV21" s="1019"/>
      <c r="EW21" s="1019"/>
      <c r="EX21" s="1019"/>
      <c r="EY21" s="1019"/>
      <c r="EZ21" s="1019"/>
      <c r="FA21" s="1019"/>
      <c r="FB21" s="1019"/>
      <c r="FC21" s="1019"/>
      <c r="FD21" s="1019"/>
      <c r="FE21" s="1019"/>
      <c r="FF21" s="1019"/>
      <c r="FG21" s="1019"/>
      <c r="FH21" s="1019"/>
      <c r="FI21" s="1019"/>
      <c r="FJ21" s="1019"/>
      <c r="FK21" s="1019"/>
      <c r="FL21" s="1019"/>
      <c r="FM21" s="1019"/>
      <c r="FN21" s="1019"/>
      <c r="FO21" s="1019"/>
      <c r="FP21" s="1019"/>
      <c r="FQ21" s="1019"/>
      <c r="FR21" s="1019"/>
      <c r="FS21" s="1019"/>
      <c r="FT21" s="1019"/>
      <c r="FU21" s="1019"/>
      <c r="FV21" s="1019"/>
      <c r="FW21" s="1019"/>
      <c r="FX21" s="1019"/>
      <c r="FY21" s="1019"/>
      <c r="FZ21" s="1019"/>
      <c r="GA21" s="1019"/>
      <c r="GB21" s="1019"/>
      <c r="GC21" s="1019"/>
      <c r="GD21" s="1019"/>
      <c r="GE21" s="1019"/>
      <c r="GF21" s="1019"/>
      <c r="GG21" s="1019"/>
      <c r="GH21" s="1019"/>
      <c r="GI21" s="1019"/>
      <c r="GJ21" s="1019"/>
      <c r="GK21" s="1019"/>
      <c r="GL21" s="1019"/>
      <c r="GM21" s="1019"/>
      <c r="GN21" s="1019"/>
      <c r="GO21" s="1019"/>
      <c r="GP21" s="1019"/>
      <c r="GQ21" s="1019"/>
      <c r="GR21" s="1019"/>
      <c r="GS21" s="1019"/>
      <c r="GT21" s="1019"/>
      <c r="GU21" s="1019"/>
      <c r="GV21" s="1019"/>
      <c r="GW21" s="1019"/>
      <c r="GX21" s="1019"/>
    </row>
    <row r="22" spans="1:206" s="1008" customFormat="1" ht="115.5" customHeight="1" thickBot="1" x14ac:dyDescent="0.25">
      <c r="A22" s="1019"/>
      <c r="B22" s="1038"/>
      <c r="C22" s="1064" t="s">
        <v>91</v>
      </c>
      <c r="D22" s="252"/>
      <c r="E22" s="1065" t="s">
        <v>844</v>
      </c>
      <c r="F22" s="1065" t="s">
        <v>845</v>
      </c>
      <c r="G22" s="780" t="s">
        <v>846</v>
      </c>
      <c r="H22" s="1011"/>
      <c r="I22" s="1011"/>
      <c r="J22" s="1048"/>
      <c r="K22" s="1022"/>
      <c r="L22" s="1066" t="s">
        <v>862</v>
      </c>
      <c r="M22" s="1067">
        <v>200</v>
      </c>
      <c r="N22" s="1041">
        <v>0</v>
      </c>
      <c r="O22" s="1022"/>
      <c r="P22" s="1040">
        <v>0</v>
      </c>
      <c r="Q22" s="1022"/>
      <c r="R22" s="1022"/>
      <c r="S22" s="1022"/>
      <c r="T22" s="1022"/>
      <c r="U22" s="1022"/>
      <c r="V22" s="1022"/>
      <c r="W22" s="1022"/>
      <c r="X22" s="1022"/>
      <c r="Y22" s="1022"/>
      <c r="Z22" s="1022"/>
      <c r="AA22" s="1022"/>
      <c r="AB22" s="1030" t="s">
        <v>849</v>
      </c>
      <c r="AC22" s="1030" t="s">
        <v>850</v>
      </c>
      <c r="AD22" s="1045" t="s">
        <v>851</v>
      </c>
      <c r="AE22" s="1024"/>
      <c r="AF22" s="1004"/>
      <c r="AG22" s="1004"/>
      <c r="AH22" s="1004"/>
      <c r="AI22" s="1004"/>
      <c r="AJ22" s="1019"/>
      <c r="AK22" s="1019"/>
      <c r="AL22" s="1019"/>
      <c r="AM22" s="1019"/>
      <c r="AN22" s="1019"/>
      <c r="AO22" s="1019"/>
      <c r="AP22" s="1019"/>
      <c r="AQ22" s="1019"/>
      <c r="AR22" s="1019"/>
      <c r="AS22" s="1019"/>
      <c r="AT22" s="1019"/>
      <c r="AU22" s="1019"/>
      <c r="AV22" s="1019"/>
      <c r="AW22" s="1019"/>
      <c r="AX22" s="1019"/>
      <c r="AY22" s="1019"/>
      <c r="AZ22" s="1019"/>
      <c r="BA22" s="1019"/>
      <c r="BB22" s="1019"/>
      <c r="BC22" s="1019"/>
      <c r="BD22" s="1019"/>
      <c r="BE22" s="1019"/>
      <c r="BF22" s="1019"/>
      <c r="BG22" s="1019"/>
      <c r="BH22" s="1019"/>
      <c r="BI22" s="1019"/>
      <c r="BJ22" s="1019"/>
      <c r="BK22" s="1019"/>
      <c r="BL22" s="1019"/>
      <c r="BM22" s="1019"/>
      <c r="BN22" s="1019"/>
      <c r="BO22" s="1019"/>
      <c r="BP22" s="1019"/>
      <c r="BQ22" s="1019"/>
      <c r="BR22" s="1019"/>
      <c r="BS22" s="1019"/>
      <c r="BT22" s="1019"/>
      <c r="BU22" s="1019"/>
      <c r="BV22" s="1019"/>
      <c r="BW22" s="1019"/>
      <c r="BX22" s="1019"/>
      <c r="BY22" s="1019"/>
      <c r="BZ22" s="1019"/>
      <c r="CA22" s="1019"/>
      <c r="CB22" s="1019"/>
      <c r="CC22" s="1019"/>
      <c r="CD22" s="1019"/>
      <c r="CE22" s="1019"/>
      <c r="CF22" s="1019"/>
      <c r="CG22" s="1019"/>
      <c r="CH22" s="1019"/>
      <c r="CI22" s="1019"/>
      <c r="CJ22" s="1019"/>
      <c r="CK22" s="1019"/>
      <c r="CL22" s="1019"/>
      <c r="CM22" s="1019"/>
      <c r="CN22" s="1019"/>
      <c r="CO22" s="1019"/>
      <c r="CP22" s="1019"/>
      <c r="CQ22" s="1019"/>
      <c r="CR22" s="1019"/>
      <c r="CS22" s="1019"/>
      <c r="CT22" s="1019"/>
      <c r="CU22" s="1019"/>
      <c r="CV22" s="1019"/>
      <c r="CW22" s="1019"/>
      <c r="CX22" s="1019"/>
      <c r="CY22" s="1019"/>
      <c r="CZ22" s="1019"/>
      <c r="DA22" s="1019"/>
      <c r="DB22" s="1019"/>
      <c r="DC22" s="1019"/>
      <c r="DD22" s="1019"/>
      <c r="DE22" s="1019"/>
      <c r="DF22" s="1019"/>
      <c r="DG22" s="1019"/>
      <c r="DH22" s="1019"/>
      <c r="DI22" s="1019"/>
      <c r="DJ22" s="1019"/>
      <c r="DK22" s="1019"/>
      <c r="DL22" s="1019"/>
      <c r="DM22" s="1019"/>
      <c r="DN22" s="1019"/>
      <c r="DO22" s="1019"/>
      <c r="DP22" s="1019"/>
      <c r="DQ22" s="1019"/>
      <c r="DR22" s="1019"/>
      <c r="DS22" s="1019"/>
      <c r="DT22" s="1019"/>
      <c r="DU22" s="1019"/>
      <c r="DV22" s="1019"/>
      <c r="DW22" s="1019"/>
      <c r="DX22" s="1019"/>
      <c r="DY22" s="1019"/>
      <c r="DZ22" s="1019"/>
      <c r="EA22" s="1019"/>
      <c r="EB22" s="1019"/>
      <c r="EC22" s="1019"/>
      <c r="ED22" s="1019"/>
      <c r="EE22" s="1019"/>
      <c r="EF22" s="1019"/>
      <c r="EG22" s="1019"/>
      <c r="EH22" s="1019"/>
      <c r="EI22" s="1019"/>
      <c r="EJ22" s="1019"/>
      <c r="EK22" s="1019"/>
      <c r="EL22" s="1019"/>
      <c r="EM22" s="1019"/>
      <c r="EN22" s="1019"/>
      <c r="EO22" s="1019"/>
      <c r="EP22" s="1019"/>
      <c r="EQ22" s="1019"/>
      <c r="ER22" s="1019"/>
      <c r="ES22" s="1019"/>
      <c r="ET22" s="1019"/>
      <c r="EU22" s="1019"/>
      <c r="EV22" s="1019"/>
      <c r="EW22" s="1019"/>
      <c r="EX22" s="1019"/>
      <c r="EY22" s="1019"/>
      <c r="EZ22" s="1019"/>
      <c r="FA22" s="1019"/>
      <c r="FB22" s="1019"/>
      <c r="FC22" s="1019"/>
      <c r="FD22" s="1019"/>
      <c r="FE22" s="1019"/>
      <c r="FF22" s="1019"/>
      <c r="FG22" s="1019"/>
      <c r="FH22" s="1019"/>
      <c r="FI22" s="1019"/>
      <c r="FJ22" s="1019"/>
      <c r="FK22" s="1019"/>
      <c r="FL22" s="1019"/>
      <c r="FM22" s="1019"/>
      <c r="FN22" s="1019"/>
      <c r="FO22" s="1019"/>
      <c r="FP22" s="1019"/>
      <c r="FQ22" s="1019"/>
      <c r="FR22" s="1019"/>
      <c r="FS22" s="1019"/>
      <c r="FT22" s="1019"/>
      <c r="FU22" s="1019"/>
      <c r="FV22" s="1019"/>
      <c r="FW22" s="1019"/>
      <c r="FX22" s="1019"/>
      <c r="FY22" s="1019"/>
      <c r="FZ22" s="1019"/>
      <c r="GA22" s="1019"/>
      <c r="GB22" s="1019"/>
      <c r="GC22" s="1019"/>
      <c r="GD22" s="1019"/>
      <c r="GE22" s="1019"/>
      <c r="GF22" s="1019"/>
      <c r="GG22" s="1019"/>
      <c r="GH22" s="1019"/>
      <c r="GI22" s="1019"/>
      <c r="GJ22" s="1019"/>
      <c r="GK22" s="1019"/>
      <c r="GL22" s="1019"/>
      <c r="GM22" s="1019"/>
      <c r="GN22" s="1019"/>
      <c r="GO22" s="1019"/>
      <c r="GP22" s="1019"/>
      <c r="GQ22" s="1019"/>
      <c r="GR22" s="1019"/>
      <c r="GS22" s="1019"/>
      <c r="GT22" s="1019"/>
      <c r="GU22" s="1019"/>
      <c r="GV22" s="1019"/>
      <c r="GW22" s="1019"/>
      <c r="GX22" s="1019"/>
    </row>
    <row r="23" spans="1:206" s="1008" customFormat="1" ht="115.5" customHeight="1" thickBot="1" x14ac:dyDescent="0.25">
      <c r="A23" s="1019"/>
      <c r="B23" s="1038"/>
      <c r="C23" s="1064" t="s">
        <v>91</v>
      </c>
      <c r="D23" s="252"/>
      <c r="E23" s="1065" t="s">
        <v>844</v>
      </c>
      <c r="F23" s="1065" t="s">
        <v>845</v>
      </c>
      <c r="G23" s="780" t="s">
        <v>846</v>
      </c>
      <c r="H23" s="1011"/>
      <c r="I23" s="1011"/>
      <c r="J23" s="1048"/>
      <c r="K23" s="1022"/>
      <c r="L23" s="1066" t="s">
        <v>863</v>
      </c>
      <c r="M23" s="1067">
        <v>50</v>
      </c>
      <c r="N23" s="1041">
        <v>84138832.25</v>
      </c>
      <c r="O23" s="760"/>
      <c r="P23" s="1040">
        <v>84138832.25</v>
      </c>
      <c r="Q23" s="1022"/>
      <c r="R23" s="1022"/>
      <c r="S23" s="1022"/>
      <c r="T23" s="1022"/>
      <c r="U23" s="1022"/>
      <c r="V23" s="1022"/>
      <c r="W23" s="1022"/>
      <c r="X23" s="1022"/>
      <c r="Y23" s="1022"/>
      <c r="Z23" s="1022"/>
      <c r="AA23" s="1022"/>
      <c r="AB23" s="1030" t="s">
        <v>849</v>
      </c>
      <c r="AC23" s="1030" t="s">
        <v>850</v>
      </c>
      <c r="AD23" s="1045" t="s">
        <v>851</v>
      </c>
      <c r="AE23" s="1024"/>
      <c r="AF23" s="1004"/>
      <c r="AG23" s="1004"/>
      <c r="AH23" s="1004"/>
      <c r="AI23" s="1004"/>
      <c r="AJ23" s="1019"/>
      <c r="AK23" s="1019"/>
      <c r="AL23" s="1019"/>
      <c r="AM23" s="1019"/>
      <c r="AN23" s="1019"/>
      <c r="AO23" s="1019"/>
      <c r="AP23" s="1019"/>
      <c r="AQ23" s="1019"/>
      <c r="AR23" s="1019"/>
      <c r="AS23" s="1019"/>
      <c r="AT23" s="1019"/>
      <c r="AU23" s="1019"/>
      <c r="AV23" s="1019"/>
      <c r="AW23" s="1019"/>
      <c r="AX23" s="1019"/>
      <c r="AY23" s="1019"/>
      <c r="AZ23" s="1019"/>
      <c r="BA23" s="1019"/>
      <c r="BB23" s="1019"/>
      <c r="BC23" s="1019"/>
      <c r="BD23" s="1019"/>
      <c r="BE23" s="1019"/>
      <c r="BF23" s="1019"/>
      <c r="BG23" s="1019"/>
      <c r="BH23" s="1019"/>
      <c r="BI23" s="1019"/>
      <c r="BJ23" s="1019"/>
      <c r="BK23" s="1019"/>
      <c r="BL23" s="1019"/>
      <c r="BM23" s="1019"/>
      <c r="BN23" s="1019"/>
      <c r="BO23" s="1019"/>
      <c r="BP23" s="1019"/>
      <c r="BQ23" s="1019"/>
      <c r="BR23" s="1019"/>
      <c r="BS23" s="1019"/>
      <c r="BT23" s="1019"/>
      <c r="BU23" s="1019"/>
      <c r="BV23" s="1019"/>
      <c r="BW23" s="1019"/>
      <c r="BX23" s="1019"/>
      <c r="BY23" s="1019"/>
      <c r="BZ23" s="1019"/>
      <c r="CA23" s="1019"/>
      <c r="CB23" s="1019"/>
      <c r="CC23" s="1019"/>
      <c r="CD23" s="1019"/>
      <c r="CE23" s="1019"/>
      <c r="CF23" s="1019"/>
      <c r="CG23" s="1019"/>
      <c r="CH23" s="1019"/>
      <c r="CI23" s="1019"/>
      <c r="CJ23" s="1019"/>
      <c r="CK23" s="1019"/>
      <c r="CL23" s="1019"/>
      <c r="CM23" s="1019"/>
      <c r="CN23" s="1019"/>
      <c r="CO23" s="1019"/>
      <c r="CP23" s="1019"/>
      <c r="CQ23" s="1019"/>
      <c r="CR23" s="1019"/>
      <c r="CS23" s="1019"/>
      <c r="CT23" s="1019"/>
      <c r="CU23" s="1019"/>
      <c r="CV23" s="1019"/>
      <c r="CW23" s="1019"/>
      <c r="CX23" s="1019"/>
      <c r="CY23" s="1019"/>
      <c r="CZ23" s="1019"/>
      <c r="DA23" s="1019"/>
      <c r="DB23" s="1019"/>
      <c r="DC23" s="1019"/>
      <c r="DD23" s="1019"/>
      <c r="DE23" s="1019"/>
      <c r="DF23" s="1019"/>
      <c r="DG23" s="1019"/>
      <c r="DH23" s="1019"/>
      <c r="DI23" s="1019"/>
      <c r="DJ23" s="1019"/>
      <c r="DK23" s="1019"/>
      <c r="DL23" s="1019"/>
      <c r="DM23" s="1019"/>
      <c r="DN23" s="1019"/>
      <c r="DO23" s="1019"/>
      <c r="DP23" s="1019"/>
      <c r="DQ23" s="1019"/>
      <c r="DR23" s="1019"/>
      <c r="DS23" s="1019"/>
      <c r="DT23" s="1019"/>
      <c r="DU23" s="1019"/>
      <c r="DV23" s="1019"/>
      <c r="DW23" s="1019"/>
      <c r="DX23" s="1019"/>
      <c r="DY23" s="1019"/>
      <c r="DZ23" s="1019"/>
      <c r="EA23" s="1019"/>
      <c r="EB23" s="1019"/>
      <c r="EC23" s="1019"/>
      <c r="ED23" s="1019"/>
      <c r="EE23" s="1019"/>
      <c r="EF23" s="1019"/>
      <c r="EG23" s="1019"/>
      <c r="EH23" s="1019"/>
      <c r="EI23" s="1019"/>
      <c r="EJ23" s="1019"/>
      <c r="EK23" s="1019"/>
      <c r="EL23" s="1019"/>
      <c r="EM23" s="1019"/>
      <c r="EN23" s="1019"/>
      <c r="EO23" s="1019"/>
      <c r="EP23" s="1019"/>
      <c r="EQ23" s="1019"/>
      <c r="ER23" s="1019"/>
      <c r="ES23" s="1019"/>
      <c r="ET23" s="1019"/>
      <c r="EU23" s="1019"/>
      <c r="EV23" s="1019"/>
      <c r="EW23" s="1019"/>
      <c r="EX23" s="1019"/>
      <c r="EY23" s="1019"/>
      <c r="EZ23" s="1019"/>
      <c r="FA23" s="1019"/>
      <c r="FB23" s="1019"/>
      <c r="FC23" s="1019"/>
      <c r="FD23" s="1019"/>
      <c r="FE23" s="1019"/>
      <c r="FF23" s="1019"/>
      <c r="FG23" s="1019"/>
      <c r="FH23" s="1019"/>
      <c r="FI23" s="1019"/>
      <c r="FJ23" s="1019"/>
      <c r="FK23" s="1019"/>
      <c r="FL23" s="1019"/>
      <c r="FM23" s="1019"/>
      <c r="FN23" s="1019"/>
      <c r="FO23" s="1019"/>
      <c r="FP23" s="1019"/>
      <c r="FQ23" s="1019"/>
      <c r="FR23" s="1019"/>
      <c r="FS23" s="1019"/>
      <c r="FT23" s="1019"/>
      <c r="FU23" s="1019"/>
      <c r="FV23" s="1019"/>
      <c r="FW23" s="1019"/>
      <c r="FX23" s="1019"/>
      <c r="FY23" s="1019"/>
      <c r="FZ23" s="1019"/>
      <c r="GA23" s="1019"/>
      <c r="GB23" s="1019"/>
      <c r="GC23" s="1019"/>
      <c r="GD23" s="1019"/>
      <c r="GE23" s="1019"/>
      <c r="GF23" s="1019"/>
      <c r="GG23" s="1019"/>
      <c r="GH23" s="1019"/>
      <c r="GI23" s="1019"/>
      <c r="GJ23" s="1019"/>
      <c r="GK23" s="1019"/>
      <c r="GL23" s="1019"/>
      <c r="GM23" s="1019"/>
      <c r="GN23" s="1019"/>
      <c r="GO23" s="1019"/>
      <c r="GP23" s="1019"/>
      <c r="GQ23" s="1019"/>
      <c r="GR23" s="1019"/>
      <c r="GS23" s="1019"/>
      <c r="GT23" s="1019"/>
      <c r="GU23" s="1019"/>
      <c r="GV23" s="1019"/>
      <c r="GW23" s="1019"/>
      <c r="GX23" s="1019"/>
    </row>
    <row r="24" spans="1:206" s="1008" customFormat="1" ht="179.25" thickBot="1" x14ac:dyDescent="0.25">
      <c r="A24" s="1016"/>
      <c r="B24" s="1038"/>
      <c r="C24" s="1064" t="s">
        <v>91</v>
      </c>
      <c r="D24" s="252"/>
      <c r="E24" s="1065" t="s">
        <v>844</v>
      </c>
      <c r="F24" s="1065" t="s">
        <v>845</v>
      </c>
      <c r="G24" s="780" t="s">
        <v>846</v>
      </c>
      <c r="H24" s="1011"/>
      <c r="I24" s="1011"/>
      <c r="J24" s="1048"/>
      <c r="K24" s="1022"/>
      <c r="L24" s="1066" t="s">
        <v>864</v>
      </c>
      <c r="M24" s="1067">
        <v>5</v>
      </c>
      <c r="N24" s="1041">
        <v>84138832.25</v>
      </c>
      <c r="O24" s="1022"/>
      <c r="P24" s="1040">
        <v>84138832.25</v>
      </c>
      <c r="Q24" s="1022"/>
      <c r="R24" s="1022"/>
      <c r="S24" s="1022"/>
      <c r="T24" s="1022"/>
      <c r="U24" s="1022"/>
      <c r="V24" s="1022"/>
      <c r="W24" s="1022"/>
      <c r="X24" s="1022"/>
      <c r="Y24" s="1022"/>
      <c r="Z24" s="1022"/>
      <c r="AA24" s="1022"/>
      <c r="AB24" s="1030" t="s">
        <v>849</v>
      </c>
      <c r="AC24" s="1030" t="s">
        <v>850</v>
      </c>
      <c r="AD24" s="1045" t="s">
        <v>851</v>
      </c>
      <c r="AE24" s="1024"/>
      <c r="AF24" s="1004"/>
      <c r="AG24" s="1004"/>
      <c r="AH24" s="1004"/>
      <c r="AI24" s="1004"/>
      <c r="AJ24" s="1016"/>
      <c r="AK24" s="1016"/>
      <c r="AL24" s="1016"/>
      <c r="AM24" s="1016"/>
      <c r="AN24" s="1016"/>
      <c r="AO24" s="1016"/>
      <c r="AP24" s="1016"/>
      <c r="AQ24" s="1016"/>
      <c r="AR24" s="1016"/>
      <c r="AS24" s="1016"/>
      <c r="AT24" s="1016"/>
      <c r="AU24" s="1016"/>
      <c r="AV24" s="1016"/>
      <c r="AW24" s="1016"/>
      <c r="AX24" s="1016"/>
      <c r="AY24" s="1016"/>
      <c r="AZ24" s="1016"/>
      <c r="BA24" s="1016"/>
      <c r="BB24" s="1016"/>
      <c r="BC24" s="1016"/>
      <c r="BD24" s="1016"/>
      <c r="BE24" s="1016"/>
      <c r="BF24" s="1016"/>
      <c r="BG24" s="1016"/>
      <c r="BH24" s="1016"/>
      <c r="BI24" s="1016"/>
      <c r="BJ24" s="1016"/>
      <c r="BK24" s="1016"/>
      <c r="BL24" s="1016"/>
      <c r="BM24" s="1016"/>
      <c r="BN24" s="1016"/>
      <c r="BO24" s="1016"/>
      <c r="BP24" s="1016"/>
      <c r="BQ24" s="1016"/>
      <c r="BR24" s="1016"/>
      <c r="BS24" s="1016"/>
      <c r="BT24" s="1016"/>
      <c r="BU24" s="1016"/>
      <c r="BV24" s="1016"/>
      <c r="BW24" s="1016"/>
      <c r="BX24" s="1016"/>
      <c r="BY24" s="1016"/>
      <c r="BZ24" s="1016"/>
      <c r="CA24" s="1016"/>
      <c r="CB24" s="1016"/>
      <c r="CC24" s="1016"/>
      <c r="CD24" s="1016"/>
      <c r="CE24" s="1016"/>
      <c r="CF24" s="1016"/>
      <c r="CG24" s="1016"/>
      <c r="CH24" s="1016"/>
      <c r="CI24" s="1016"/>
      <c r="CJ24" s="1016"/>
      <c r="CK24" s="1016"/>
      <c r="CL24" s="1016"/>
      <c r="CM24" s="1016"/>
      <c r="CN24" s="1016"/>
      <c r="CO24" s="1016"/>
      <c r="CP24" s="1016"/>
      <c r="CQ24" s="1016"/>
      <c r="CR24" s="1016"/>
      <c r="CS24" s="1016"/>
      <c r="CT24" s="1016"/>
      <c r="CU24" s="1016"/>
      <c r="CV24" s="1016"/>
      <c r="CW24" s="1016"/>
      <c r="CX24" s="1016"/>
      <c r="CY24" s="1016"/>
      <c r="CZ24" s="1016"/>
      <c r="DA24" s="1016"/>
      <c r="DB24" s="1016"/>
      <c r="DC24" s="1016"/>
      <c r="DD24" s="1016"/>
      <c r="DE24" s="1016"/>
      <c r="DF24" s="1016"/>
      <c r="DG24" s="1016"/>
      <c r="DH24" s="1016"/>
      <c r="DI24" s="1016"/>
      <c r="DJ24" s="1016"/>
      <c r="DK24" s="1016"/>
      <c r="DL24" s="1016"/>
      <c r="DM24" s="1016"/>
      <c r="DN24" s="1016"/>
      <c r="DO24" s="1016"/>
      <c r="DP24" s="1016"/>
      <c r="DQ24" s="1016"/>
      <c r="DR24" s="1016"/>
      <c r="DS24" s="1016"/>
      <c r="DT24" s="1016"/>
      <c r="DU24" s="1016"/>
      <c r="DV24" s="1016"/>
      <c r="DW24" s="1016"/>
      <c r="DX24" s="1016"/>
      <c r="DY24" s="1016"/>
      <c r="DZ24" s="1016"/>
      <c r="EA24" s="1016"/>
      <c r="EB24" s="1016"/>
      <c r="EC24" s="1016"/>
      <c r="ED24" s="1016"/>
      <c r="EE24" s="1016"/>
      <c r="EF24" s="1016"/>
      <c r="EG24" s="1016"/>
      <c r="EH24" s="1016"/>
      <c r="EI24" s="1016"/>
      <c r="EJ24" s="1016"/>
      <c r="EK24" s="1016"/>
      <c r="EL24" s="1016"/>
      <c r="EM24" s="1016"/>
      <c r="EN24" s="1016"/>
      <c r="EO24" s="1016"/>
      <c r="EP24" s="1016"/>
      <c r="EQ24" s="1016"/>
      <c r="ER24" s="1016"/>
      <c r="ES24" s="1016"/>
      <c r="ET24" s="1016"/>
      <c r="EU24" s="1016"/>
      <c r="EV24" s="1016"/>
      <c r="EW24" s="1016"/>
      <c r="EX24" s="1016"/>
      <c r="EY24" s="1016"/>
      <c r="EZ24" s="1016"/>
      <c r="FA24" s="1016"/>
      <c r="FB24" s="1016"/>
      <c r="FC24" s="1016"/>
      <c r="FD24" s="1016"/>
      <c r="FE24" s="1016"/>
      <c r="FF24" s="1016"/>
      <c r="FG24" s="1016"/>
      <c r="FH24" s="1016"/>
      <c r="FI24" s="1016"/>
      <c r="FJ24" s="1016"/>
      <c r="FK24" s="1016"/>
      <c r="FL24" s="1016"/>
      <c r="FM24" s="1016"/>
      <c r="FN24" s="1016"/>
      <c r="FO24" s="1016"/>
      <c r="FP24" s="1016"/>
      <c r="FQ24" s="1016"/>
      <c r="FR24" s="1016"/>
      <c r="FS24" s="1016"/>
      <c r="FT24" s="1016"/>
      <c r="FU24" s="1016"/>
      <c r="FV24" s="1016"/>
      <c r="FW24" s="1016"/>
      <c r="FX24" s="1016"/>
      <c r="FY24" s="1016"/>
      <c r="FZ24" s="1016"/>
      <c r="GA24" s="1016"/>
      <c r="GB24" s="1016"/>
      <c r="GC24" s="1016"/>
      <c r="GD24" s="1016"/>
      <c r="GE24" s="1016"/>
      <c r="GF24" s="1016"/>
      <c r="GG24" s="1016"/>
      <c r="GH24" s="1016"/>
      <c r="GI24" s="1016"/>
      <c r="GJ24" s="1016"/>
      <c r="GK24" s="1016"/>
      <c r="GL24" s="1016"/>
      <c r="GM24" s="1016"/>
      <c r="GN24" s="1016"/>
      <c r="GO24" s="1016"/>
      <c r="GP24" s="1016"/>
      <c r="GQ24" s="1016"/>
      <c r="GR24" s="1016"/>
      <c r="GS24" s="1016"/>
      <c r="GT24" s="1016"/>
      <c r="GU24" s="1016"/>
      <c r="GV24" s="1016"/>
      <c r="GW24" s="1016"/>
      <c r="GX24" s="1016"/>
    </row>
    <row r="25" spans="1:206" s="1008" customFormat="1" ht="141" thickBot="1" x14ac:dyDescent="0.25">
      <c r="A25" s="1016"/>
      <c r="B25" s="1038"/>
      <c r="C25" s="1064" t="s">
        <v>91</v>
      </c>
      <c r="D25" s="252"/>
      <c r="E25" s="1065" t="s">
        <v>844</v>
      </c>
      <c r="F25" s="1065" t="s">
        <v>845</v>
      </c>
      <c r="G25" s="780" t="s">
        <v>846</v>
      </c>
      <c r="H25" s="1011"/>
      <c r="I25" s="1011"/>
      <c r="J25" s="1048"/>
      <c r="K25" s="1022"/>
      <c r="L25" s="1066" t="s">
        <v>865</v>
      </c>
      <c r="M25" s="1067">
        <v>0</v>
      </c>
      <c r="N25" s="1041">
        <v>0</v>
      </c>
      <c r="O25" s="1022"/>
      <c r="P25" s="1040">
        <v>0</v>
      </c>
      <c r="Q25" s="1022"/>
      <c r="R25" s="1022"/>
      <c r="S25" s="1022"/>
      <c r="T25" s="1022"/>
      <c r="U25" s="1022"/>
      <c r="V25" s="1022"/>
      <c r="W25" s="1022"/>
      <c r="X25" s="1022"/>
      <c r="Y25" s="1022"/>
      <c r="Z25" s="1022"/>
      <c r="AA25" s="1022"/>
      <c r="AB25" s="1030" t="s">
        <v>849</v>
      </c>
      <c r="AC25" s="1030" t="s">
        <v>850</v>
      </c>
      <c r="AD25" s="1045" t="s">
        <v>851</v>
      </c>
      <c r="AE25" s="1024"/>
      <c r="AF25" s="1004"/>
      <c r="AG25" s="1004"/>
      <c r="AH25" s="1004"/>
      <c r="AI25" s="1004"/>
      <c r="AJ25" s="1016"/>
      <c r="AK25" s="1016"/>
      <c r="AL25" s="1016"/>
      <c r="AM25" s="1016"/>
      <c r="AN25" s="1016"/>
      <c r="AO25" s="1016"/>
      <c r="AP25" s="1016"/>
      <c r="AQ25" s="1016"/>
      <c r="AR25" s="1016"/>
      <c r="AS25" s="1016"/>
      <c r="AT25" s="1016"/>
      <c r="AU25" s="1016"/>
      <c r="AV25" s="1016"/>
      <c r="AW25" s="1016"/>
      <c r="AX25" s="1016"/>
      <c r="AY25" s="1016"/>
      <c r="AZ25" s="1016"/>
      <c r="BA25" s="1016"/>
      <c r="BB25" s="1016"/>
      <c r="BC25" s="1016"/>
      <c r="BD25" s="1016"/>
      <c r="BE25" s="1016"/>
      <c r="BF25" s="1016"/>
      <c r="BG25" s="1016"/>
      <c r="BH25" s="1016"/>
      <c r="BI25" s="1016"/>
      <c r="BJ25" s="1016"/>
      <c r="BK25" s="1016"/>
      <c r="BL25" s="1016"/>
      <c r="BM25" s="1016"/>
      <c r="BN25" s="1016"/>
      <c r="BO25" s="1016"/>
      <c r="BP25" s="1016"/>
      <c r="BQ25" s="1016"/>
      <c r="BR25" s="1016"/>
      <c r="BS25" s="1016"/>
      <c r="BT25" s="1016"/>
      <c r="BU25" s="1016"/>
      <c r="BV25" s="1016"/>
      <c r="BW25" s="1016"/>
      <c r="BX25" s="1016"/>
      <c r="BY25" s="1016"/>
      <c r="BZ25" s="1016"/>
      <c r="CA25" s="1016"/>
      <c r="CB25" s="1016"/>
      <c r="CC25" s="1016"/>
      <c r="CD25" s="1016"/>
      <c r="CE25" s="1016"/>
      <c r="CF25" s="1016"/>
      <c r="CG25" s="1016"/>
      <c r="CH25" s="1016"/>
      <c r="CI25" s="1016"/>
      <c r="CJ25" s="1016"/>
      <c r="CK25" s="1016"/>
      <c r="CL25" s="1016"/>
      <c r="CM25" s="1016"/>
      <c r="CN25" s="1016"/>
      <c r="CO25" s="1016"/>
      <c r="CP25" s="1016"/>
      <c r="CQ25" s="1016"/>
      <c r="CR25" s="1016"/>
      <c r="CS25" s="1016"/>
      <c r="CT25" s="1016"/>
      <c r="CU25" s="1016"/>
      <c r="CV25" s="1016"/>
      <c r="CW25" s="1016"/>
      <c r="CX25" s="1016"/>
      <c r="CY25" s="1016"/>
      <c r="CZ25" s="1016"/>
      <c r="DA25" s="1016"/>
      <c r="DB25" s="1016"/>
      <c r="DC25" s="1016"/>
      <c r="DD25" s="1016"/>
      <c r="DE25" s="1016"/>
      <c r="DF25" s="1016"/>
      <c r="DG25" s="1016"/>
      <c r="DH25" s="1016"/>
      <c r="DI25" s="1016"/>
      <c r="DJ25" s="1016"/>
      <c r="DK25" s="1016"/>
      <c r="DL25" s="1016"/>
      <c r="DM25" s="1016"/>
      <c r="DN25" s="1016"/>
      <c r="DO25" s="1016"/>
      <c r="DP25" s="1016"/>
      <c r="DQ25" s="1016"/>
      <c r="DR25" s="1016"/>
      <c r="DS25" s="1016"/>
      <c r="DT25" s="1016"/>
      <c r="DU25" s="1016"/>
      <c r="DV25" s="1016"/>
      <c r="DW25" s="1016"/>
      <c r="DX25" s="1016"/>
      <c r="DY25" s="1016"/>
      <c r="DZ25" s="1016"/>
      <c r="EA25" s="1016"/>
      <c r="EB25" s="1016"/>
      <c r="EC25" s="1016"/>
      <c r="ED25" s="1016"/>
      <c r="EE25" s="1016"/>
      <c r="EF25" s="1016"/>
      <c r="EG25" s="1016"/>
      <c r="EH25" s="1016"/>
      <c r="EI25" s="1016"/>
      <c r="EJ25" s="1016"/>
      <c r="EK25" s="1016"/>
      <c r="EL25" s="1016"/>
      <c r="EM25" s="1016"/>
      <c r="EN25" s="1016"/>
      <c r="EO25" s="1016"/>
      <c r="EP25" s="1016"/>
      <c r="EQ25" s="1016"/>
      <c r="ER25" s="1016"/>
      <c r="ES25" s="1016"/>
      <c r="ET25" s="1016"/>
      <c r="EU25" s="1016"/>
      <c r="EV25" s="1016"/>
      <c r="EW25" s="1016"/>
      <c r="EX25" s="1016"/>
      <c r="EY25" s="1016"/>
      <c r="EZ25" s="1016"/>
      <c r="FA25" s="1016"/>
      <c r="FB25" s="1016"/>
      <c r="FC25" s="1016"/>
      <c r="FD25" s="1016"/>
      <c r="FE25" s="1016"/>
      <c r="FF25" s="1016"/>
      <c r="FG25" s="1016"/>
      <c r="FH25" s="1016"/>
      <c r="FI25" s="1016"/>
      <c r="FJ25" s="1016"/>
      <c r="FK25" s="1016"/>
      <c r="FL25" s="1016"/>
      <c r="FM25" s="1016"/>
      <c r="FN25" s="1016"/>
      <c r="FO25" s="1016"/>
      <c r="FP25" s="1016"/>
      <c r="FQ25" s="1016"/>
      <c r="FR25" s="1016"/>
      <c r="FS25" s="1016"/>
      <c r="FT25" s="1016"/>
      <c r="FU25" s="1016"/>
      <c r="FV25" s="1016"/>
      <c r="FW25" s="1016"/>
      <c r="FX25" s="1016"/>
      <c r="FY25" s="1016"/>
      <c r="FZ25" s="1016"/>
      <c r="GA25" s="1016"/>
      <c r="GB25" s="1016"/>
      <c r="GC25" s="1016"/>
      <c r="GD25" s="1016"/>
      <c r="GE25" s="1016"/>
      <c r="GF25" s="1016"/>
      <c r="GG25" s="1016"/>
      <c r="GH25" s="1016"/>
      <c r="GI25" s="1016"/>
      <c r="GJ25" s="1016"/>
      <c r="GK25" s="1016"/>
      <c r="GL25" s="1016"/>
      <c r="GM25" s="1016"/>
      <c r="GN25" s="1016"/>
      <c r="GO25" s="1016"/>
      <c r="GP25" s="1016"/>
      <c r="GQ25" s="1016"/>
      <c r="GR25" s="1016"/>
      <c r="GS25" s="1016"/>
      <c r="GT25" s="1016"/>
      <c r="GU25" s="1016"/>
      <c r="GV25" s="1016"/>
      <c r="GW25" s="1016"/>
      <c r="GX25" s="1016"/>
    </row>
    <row r="26" spans="1:206" s="1008" customFormat="1" ht="141" thickBot="1" x14ac:dyDescent="0.25">
      <c r="A26" s="1019"/>
      <c r="B26" s="1038"/>
      <c r="C26" s="1064" t="s">
        <v>91</v>
      </c>
      <c r="D26" s="252"/>
      <c r="E26" s="1065" t="s">
        <v>844</v>
      </c>
      <c r="F26" s="1065" t="s">
        <v>845</v>
      </c>
      <c r="G26" s="780" t="s">
        <v>846</v>
      </c>
      <c r="H26" s="1011"/>
      <c r="I26" s="1011"/>
      <c r="J26" s="1048"/>
      <c r="K26" s="1022"/>
      <c r="L26" s="1066" t="s">
        <v>866</v>
      </c>
      <c r="M26" s="1067">
        <v>1</v>
      </c>
      <c r="N26" s="1041">
        <v>84138832.25</v>
      </c>
      <c r="O26" s="1022"/>
      <c r="P26" s="1040">
        <v>84138832.25</v>
      </c>
      <c r="Q26" s="1022"/>
      <c r="R26" s="1022"/>
      <c r="S26" s="1022"/>
      <c r="T26" s="1022"/>
      <c r="U26" s="1022"/>
      <c r="V26" s="1022"/>
      <c r="W26" s="1022"/>
      <c r="X26" s="1022"/>
      <c r="Y26" s="1022"/>
      <c r="Z26" s="1022"/>
      <c r="AA26" s="1022"/>
      <c r="AB26" s="1030" t="s">
        <v>849</v>
      </c>
      <c r="AC26" s="1030" t="s">
        <v>850</v>
      </c>
      <c r="AD26" s="1045" t="s">
        <v>851</v>
      </c>
      <c r="AE26" s="1024"/>
      <c r="AF26" s="1003"/>
      <c r="AG26" s="1003"/>
      <c r="AH26" s="1003"/>
      <c r="AI26" s="1003"/>
      <c r="AJ26" s="1019"/>
      <c r="AK26" s="1019"/>
      <c r="AL26" s="1019"/>
      <c r="AM26" s="1019"/>
      <c r="AN26" s="1019"/>
      <c r="AO26" s="1019"/>
      <c r="AP26" s="1019"/>
      <c r="AQ26" s="1019"/>
      <c r="AR26" s="1019"/>
      <c r="AS26" s="1019"/>
      <c r="AT26" s="1019"/>
      <c r="AU26" s="1019"/>
      <c r="AV26" s="1019"/>
      <c r="AW26" s="1019"/>
      <c r="AX26" s="1019"/>
      <c r="AY26" s="1019"/>
      <c r="AZ26" s="1019"/>
      <c r="BA26" s="1019"/>
      <c r="BB26" s="1019"/>
      <c r="BC26" s="1019"/>
      <c r="BD26" s="1019"/>
      <c r="BE26" s="1019"/>
      <c r="BF26" s="1019"/>
      <c r="BG26" s="1019"/>
      <c r="BH26" s="1019"/>
      <c r="BI26" s="1019"/>
      <c r="BJ26" s="1019"/>
      <c r="BK26" s="1019"/>
      <c r="BL26" s="1019"/>
      <c r="BM26" s="1019"/>
      <c r="BN26" s="1019"/>
      <c r="BO26" s="1019"/>
      <c r="BP26" s="1019"/>
      <c r="BQ26" s="1019"/>
      <c r="BR26" s="1019"/>
      <c r="BS26" s="1019"/>
      <c r="BT26" s="1019"/>
      <c r="BU26" s="1019"/>
      <c r="BV26" s="1019"/>
      <c r="BW26" s="1019"/>
      <c r="BX26" s="1019"/>
      <c r="BY26" s="1019"/>
      <c r="BZ26" s="1019"/>
      <c r="CA26" s="1019"/>
      <c r="CB26" s="1019"/>
      <c r="CC26" s="1019"/>
      <c r="CD26" s="1019"/>
      <c r="CE26" s="1019"/>
      <c r="CF26" s="1019"/>
      <c r="CG26" s="1019"/>
      <c r="CH26" s="1019"/>
      <c r="CI26" s="1019"/>
      <c r="CJ26" s="1019"/>
      <c r="CK26" s="1019"/>
      <c r="CL26" s="1019"/>
      <c r="CM26" s="1019"/>
      <c r="CN26" s="1019"/>
      <c r="CO26" s="1019"/>
      <c r="CP26" s="1019"/>
      <c r="CQ26" s="1019"/>
      <c r="CR26" s="1019"/>
      <c r="CS26" s="1019"/>
      <c r="CT26" s="1019"/>
      <c r="CU26" s="1019"/>
      <c r="CV26" s="1019"/>
      <c r="CW26" s="1019"/>
      <c r="CX26" s="1019"/>
      <c r="CY26" s="1019"/>
      <c r="CZ26" s="1019"/>
      <c r="DA26" s="1019"/>
      <c r="DB26" s="1019"/>
      <c r="DC26" s="1019"/>
      <c r="DD26" s="1019"/>
      <c r="DE26" s="1019"/>
      <c r="DF26" s="1019"/>
      <c r="DG26" s="1019"/>
      <c r="DH26" s="1019"/>
      <c r="DI26" s="1019"/>
      <c r="DJ26" s="1019"/>
      <c r="DK26" s="1019"/>
      <c r="DL26" s="1019"/>
      <c r="DM26" s="1019"/>
      <c r="DN26" s="1019"/>
      <c r="DO26" s="1019"/>
      <c r="DP26" s="1019"/>
      <c r="DQ26" s="1019"/>
      <c r="DR26" s="1019"/>
      <c r="DS26" s="1019"/>
      <c r="DT26" s="1019"/>
      <c r="DU26" s="1019"/>
      <c r="DV26" s="1019"/>
      <c r="DW26" s="1019"/>
      <c r="DX26" s="1019"/>
      <c r="DY26" s="1019"/>
      <c r="DZ26" s="1019"/>
      <c r="EA26" s="1019"/>
      <c r="EB26" s="1019"/>
      <c r="EC26" s="1019"/>
      <c r="ED26" s="1019"/>
      <c r="EE26" s="1019"/>
      <c r="EF26" s="1019"/>
      <c r="EG26" s="1019"/>
      <c r="EH26" s="1019"/>
      <c r="EI26" s="1019"/>
      <c r="EJ26" s="1019"/>
      <c r="EK26" s="1019"/>
      <c r="EL26" s="1019"/>
      <c r="EM26" s="1019"/>
      <c r="EN26" s="1019"/>
      <c r="EO26" s="1019"/>
      <c r="EP26" s="1019"/>
      <c r="EQ26" s="1019"/>
      <c r="ER26" s="1019"/>
      <c r="ES26" s="1019"/>
      <c r="ET26" s="1019"/>
      <c r="EU26" s="1019"/>
      <c r="EV26" s="1019"/>
      <c r="EW26" s="1019"/>
      <c r="EX26" s="1019"/>
      <c r="EY26" s="1019"/>
      <c r="EZ26" s="1019"/>
      <c r="FA26" s="1019"/>
      <c r="FB26" s="1019"/>
      <c r="FC26" s="1019"/>
      <c r="FD26" s="1019"/>
      <c r="FE26" s="1019"/>
      <c r="FF26" s="1019"/>
      <c r="FG26" s="1019"/>
      <c r="FH26" s="1019"/>
      <c r="FI26" s="1019"/>
      <c r="FJ26" s="1019"/>
      <c r="FK26" s="1019"/>
      <c r="FL26" s="1019"/>
      <c r="FM26" s="1019"/>
      <c r="FN26" s="1019"/>
      <c r="FO26" s="1019"/>
      <c r="FP26" s="1019"/>
      <c r="FQ26" s="1019"/>
      <c r="FR26" s="1019"/>
      <c r="FS26" s="1019"/>
      <c r="FT26" s="1019"/>
      <c r="FU26" s="1019"/>
      <c r="FV26" s="1019"/>
      <c r="FW26" s="1019"/>
      <c r="FX26" s="1019"/>
      <c r="FY26" s="1019"/>
      <c r="FZ26" s="1019"/>
      <c r="GA26" s="1019"/>
      <c r="GB26" s="1019"/>
      <c r="GC26" s="1019"/>
      <c r="GD26" s="1019"/>
      <c r="GE26" s="1019"/>
      <c r="GF26" s="1019"/>
      <c r="GG26" s="1019"/>
      <c r="GH26" s="1019"/>
      <c r="GI26" s="1019"/>
      <c r="GJ26" s="1019"/>
      <c r="GK26" s="1019"/>
      <c r="GL26" s="1019"/>
      <c r="GM26" s="1019"/>
      <c r="GN26" s="1019"/>
      <c r="GO26" s="1019"/>
      <c r="GP26" s="1019"/>
      <c r="GQ26" s="1019"/>
      <c r="GR26" s="1019"/>
      <c r="GS26" s="1019"/>
      <c r="GT26" s="1019"/>
      <c r="GU26" s="1019"/>
      <c r="GV26" s="1019"/>
      <c r="GW26" s="1019"/>
      <c r="GX26" s="1019"/>
    </row>
    <row r="27" spans="1:206" s="1008" customFormat="1" ht="141" customHeight="1" thickBot="1" x14ac:dyDescent="0.25">
      <c r="A27" s="1019"/>
      <c r="B27" s="1038"/>
      <c r="C27" s="1064" t="s">
        <v>91</v>
      </c>
      <c r="D27" s="252"/>
      <c r="E27" s="1065" t="s">
        <v>844</v>
      </c>
      <c r="F27" s="1065" t="s">
        <v>845</v>
      </c>
      <c r="G27" s="780" t="s">
        <v>846</v>
      </c>
      <c r="H27" s="1011"/>
      <c r="I27" s="1011"/>
      <c r="J27" s="1048"/>
      <c r="K27" s="1022"/>
      <c r="L27" s="1066" t="s">
        <v>867</v>
      </c>
      <c r="M27" s="1067">
        <v>0</v>
      </c>
      <c r="N27" s="1041">
        <v>0</v>
      </c>
      <c r="O27" s="1022"/>
      <c r="P27" s="1040">
        <v>0</v>
      </c>
      <c r="Q27" s="1022"/>
      <c r="R27" s="1022"/>
      <c r="S27" s="1022"/>
      <c r="T27" s="1022"/>
      <c r="U27" s="1022"/>
      <c r="V27" s="1022"/>
      <c r="W27" s="1022"/>
      <c r="X27" s="1022"/>
      <c r="Y27" s="1022"/>
      <c r="Z27" s="1022"/>
      <c r="AA27" s="1022"/>
      <c r="AB27" s="1030" t="s">
        <v>849</v>
      </c>
      <c r="AC27" s="1030" t="s">
        <v>850</v>
      </c>
      <c r="AD27" s="1045" t="s">
        <v>851</v>
      </c>
      <c r="AE27" s="1024"/>
      <c r="AF27" s="1004"/>
      <c r="AG27" s="1004"/>
      <c r="AH27" s="1004"/>
      <c r="AI27" s="1004"/>
      <c r="AJ27" s="1019"/>
      <c r="AK27" s="1019"/>
      <c r="AL27" s="1019"/>
      <c r="AM27" s="1019"/>
      <c r="AN27" s="1019"/>
      <c r="AO27" s="1019"/>
      <c r="AP27" s="1019"/>
      <c r="AQ27" s="1019"/>
      <c r="AR27" s="1019"/>
      <c r="AS27" s="1019"/>
      <c r="AT27" s="1019"/>
      <c r="AU27" s="1019"/>
      <c r="AV27" s="1019"/>
      <c r="AW27" s="1019"/>
      <c r="AX27" s="1019"/>
      <c r="AY27" s="1019"/>
      <c r="AZ27" s="1019"/>
      <c r="BA27" s="1019"/>
      <c r="BB27" s="1019"/>
      <c r="BC27" s="1019"/>
      <c r="BD27" s="1019"/>
      <c r="BE27" s="1019"/>
      <c r="BF27" s="1019"/>
      <c r="BG27" s="1019"/>
      <c r="BH27" s="1019"/>
      <c r="BI27" s="1019"/>
      <c r="BJ27" s="1019"/>
      <c r="BK27" s="1019"/>
      <c r="BL27" s="1019"/>
      <c r="BM27" s="1019"/>
      <c r="BN27" s="1019"/>
      <c r="BO27" s="1019"/>
      <c r="BP27" s="1019"/>
      <c r="BQ27" s="1019"/>
      <c r="BR27" s="1019"/>
      <c r="BS27" s="1019"/>
      <c r="BT27" s="1019"/>
      <c r="BU27" s="1019"/>
      <c r="BV27" s="1019"/>
      <c r="BW27" s="1019"/>
      <c r="BX27" s="1019"/>
      <c r="BY27" s="1019"/>
      <c r="BZ27" s="1019"/>
      <c r="CA27" s="1019"/>
      <c r="CB27" s="1019"/>
      <c r="CC27" s="1019"/>
      <c r="CD27" s="1019"/>
      <c r="CE27" s="1019"/>
      <c r="CF27" s="1019"/>
      <c r="CG27" s="1019"/>
      <c r="CH27" s="1019"/>
      <c r="CI27" s="1019"/>
      <c r="CJ27" s="1019"/>
      <c r="CK27" s="1019"/>
      <c r="CL27" s="1019"/>
      <c r="CM27" s="1019"/>
      <c r="CN27" s="1019"/>
      <c r="CO27" s="1019"/>
      <c r="CP27" s="1019"/>
      <c r="CQ27" s="1019"/>
      <c r="CR27" s="1019"/>
      <c r="CS27" s="1019"/>
      <c r="CT27" s="1019"/>
      <c r="CU27" s="1019"/>
      <c r="CV27" s="1019"/>
      <c r="CW27" s="1019"/>
      <c r="CX27" s="1019"/>
      <c r="CY27" s="1019"/>
      <c r="CZ27" s="1019"/>
      <c r="DA27" s="1019"/>
      <c r="DB27" s="1019"/>
      <c r="DC27" s="1019"/>
      <c r="DD27" s="1019"/>
      <c r="DE27" s="1019"/>
      <c r="DF27" s="1019"/>
      <c r="DG27" s="1019"/>
      <c r="DH27" s="1019"/>
      <c r="DI27" s="1019"/>
      <c r="DJ27" s="1019"/>
      <c r="DK27" s="1019"/>
      <c r="DL27" s="1019"/>
      <c r="DM27" s="1019"/>
      <c r="DN27" s="1019"/>
      <c r="DO27" s="1019"/>
      <c r="DP27" s="1019"/>
      <c r="DQ27" s="1019"/>
      <c r="DR27" s="1019"/>
      <c r="DS27" s="1019"/>
      <c r="DT27" s="1019"/>
      <c r="DU27" s="1019"/>
      <c r="DV27" s="1019"/>
      <c r="DW27" s="1019"/>
      <c r="DX27" s="1019"/>
      <c r="DY27" s="1019"/>
      <c r="DZ27" s="1019"/>
      <c r="EA27" s="1019"/>
      <c r="EB27" s="1019"/>
      <c r="EC27" s="1019"/>
      <c r="ED27" s="1019"/>
      <c r="EE27" s="1019"/>
      <c r="EF27" s="1019"/>
      <c r="EG27" s="1019"/>
      <c r="EH27" s="1019"/>
      <c r="EI27" s="1019"/>
      <c r="EJ27" s="1019"/>
      <c r="EK27" s="1019"/>
      <c r="EL27" s="1019"/>
      <c r="EM27" s="1019"/>
      <c r="EN27" s="1019"/>
      <c r="EO27" s="1019"/>
      <c r="EP27" s="1019"/>
      <c r="EQ27" s="1019"/>
      <c r="ER27" s="1019"/>
      <c r="ES27" s="1019"/>
      <c r="ET27" s="1019"/>
      <c r="EU27" s="1019"/>
      <c r="EV27" s="1019"/>
      <c r="EW27" s="1019"/>
      <c r="EX27" s="1019"/>
      <c r="EY27" s="1019"/>
      <c r="EZ27" s="1019"/>
      <c r="FA27" s="1019"/>
      <c r="FB27" s="1019"/>
      <c r="FC27" s="1019"/>
      <c r="FD27" s="1019"/>
      <c r="FE27" s="1019"/>
      <c r="FF27" s="1019"/>
      <c r="FG27" s="1019"/>
      <c r="FH27" s="1019"/>
      <c r="FI27" s="1019"/>
      <c r="FJ27" s="1019"/>
      <c r="FK27" s="1019"/>
      <c r="FL27" s="1019"/>
      <c r="FM27" s="1019"/>
      <c r="FN27" s="1019"/>
      <c r="FO27" s="1019"/>
      <c r="FP27" s="1019"/>
      <c r="FQ27" s="1019"/>
      <c r="FR27" s="1019"/>
      <c r="FS27" s="1019"/>
      <c r="FT27" s="1019"/>
      <c r="FU27" s="1019"/>
      <c r="FV27" s="1019"/>
      <c r="FW27" s="1019"/>
      <c r="FX27" s="1019"/>
      <c r="FY27" s="1019"/>
      <c r="FZ27" s="1019"/>
      <c r="GA27" s="1019"/>
      <c r="GB27" s="1019"/>
      <c r="GC27" s="1019"/>
      <c r="GD27" s="1019"/>
      <c r="GE27" s="1019"/>
      <c r="GF27" s="1019"/>
      <c r="GG27" s="1019"/>
      <c r="GH27" s="1019"/>
      <c r="GI27" s="1019"/>
      <c r="GJ27" s="1019"/>
      <c r="GK27" s="1019"/>
      <c r="GL27" s="1019"/>
      <c r="GM27" s="1019"/>
      <c r="GN27" s="1019"/>
      <c r="GO27" s="1019"/>
      <c r="GP27" s="1019"/>
      <c r="GQ27" s="1019"/>
      <c r="GR27" s="1019"/>
      <c r="GS27" s="1019"/>
      <c r="GT27" s="1019"/>
      <c r="GU27" s="1019"/>
      <c r="GV27" s="1019"/>
      <c r="GW27" s="1019"/>
      <c r="GX27" s="1019"/>
    </row>
    <row r="28" spans="1:206" s="1008" customFormat="1" ht="141" thickBot="1" x14ac:dyDescent="0.25">
      <c r="A28" s="1019"/>
      <c r="B28" s="1038"/>
      <c r="C28" s="1068" t="s">
        <v>91</v>
      </c>
      <c r="D28" s="1051"/>
      <c r="E28" s="1069" t="s">
        <v>844</v>
      </c>
      <c r="F28" s="1069" t="s">
        <v>845</v>
      </c>
      <c r="G28" s="1070" t="s">
        <v>846</v>
      </c>
      <c r="H28" s="1046"/>
      <c r="I28" s="1046"/>
      <c r="J28" s="1049"/>
      <c r="K28" s="1023"/>
      <c r="L28" s="1071" t="s">
        <v>868</v>
      </c>
      <c r="M28" s="1072">
        <v>0</v>
      </c>
      <c r="N28" s="1042">
        <v>0</v>
      </c>
      <c r="O28" s="1023"/>
      <c r="P28" s="1040">
        <v>0</v>
      </c>
      <c r="Q28" s="1023"/>
      <c r="R28" s="1023"/>
      <c r="S28" s="1023"/>
      <c r="T28" s="1023"/>
      <c r="U28" s="1023"/>
      <c r="V28" s="1023"/>
      <c r="W28" s="1023"/>
      <c r="X28" s="1023"/>
      <c r="Y28" s="1023"/>
      <c r="Z28" s="1023"/>
      <c r="AA28" s="1023"/>
      <c r="AB28" s="1039" t="s">
        <v>849</v>
      </c>
      <c r="AC28" s="1039" t="s">
        <v>850</v>
      </c>
      <c r="AD28" s="1045" t="s">
        <v>851</v>
      </c>
      <c r="AE28" s="1024"/>
      <c r="AF28" s="1004"/>
      <c r="AG28" s="1004"/>
      <c r="AH28" s="1004"/>
      <c r="AI28" s="1003"/>
      <c r="AJ28" s="1019"/>
      <c r="AK28" s="1019"/>
      <c r="AL28" s="1019"/>
      <c r="AM28" s="1019"/>
      <c r="AN28" s="1019"/>
      <c r="AO28" s="1019"/>
      <c r="AP28" s="1019"/>
      <c r="AQ28" s="1019"/>
      <c r="AR28" s="1019"/>
      <c r="AS28" s="1019"/>
      <c r="AT28" s="1019"/>
      <c r="AU28" s="1019"/>
      <c r="AV28" s="1019"/>
      <c r="AW28" s="1019"/>
      <c r="AX28" s="1019"/>
      <c r="AY28" s="1019"/>
      <c r="AZ28" s="1019"/>
      <c r="BA28" s="1019"/>
      <c r="BB28" s="1019"/>
      <c r="BC28" s="1019"/>
      <c r="BD28" s="1019"/>
      <c r="BE28" s="1019"/>
      <c r="BF28" s="1019"/>
      <c r="BG28" s="1019"/>
      <c r="BH28" s="1019"/>
      <c r="BI28" s="1019"/>
      <c r="BJ28" s="1019"/>
      <c r="BK28" s="1019"/>
      <c r="BL28" s="1019"/>
      <c r="BM28" s="1019"/>
      <c r="BN28" s="1019"/>
      <c r="BO28" s="1019"/>
      <c r="BP28" s="1019"/>
      <c r="BQ28" s="1019"/>
      <c r="BR28" s="1019"/>
      <c r="BS28" s="1019"/>
      <c r="BT28" s="1019"/>
      <c r="BU28" s="1019"/>
      <c r="BV28" s="1019"/>
      <c r="BW28" s="1019"/>
      <c r="BX28" s="1019"/>
      <c r="BY28" s="1019"/>
      <c r="BZ28" s="1019"/>
      <c r="CA28" s="1019"/>
      <c r="CB28" s="1019"/>
      <c r="CC28" s="1019"/>
      <c r="CD28" s="1019"/>
      <c r="CE28" s="1019"/>
      <c r="CF28" s="1019"/>
      <c r="CG28" s="1019"/>
      <c r="CH28" s="1019"/>
      <c r="CI28" s="1019"/>
      <c r="CJ28" s="1019"/>
      <c r="CK28" s="1019"/>
      <c r="CL28" s="1019"/>
      <c r="CM28" s="1019"/>
      <c r="CN28" s="1019"/>
      <c r="CO28" s="1019"/>
      <c r="CP28" s="1019"/>
      <c r="CQ28" s="1019"/>
      <c r="CR28" s="1019"/>
      <c r="CS28" s="1019"/>
      <c r="CT28" s="1019"/>
      <c r="CU28" s="1019"/>
      <c r="CV28" s="1019"/>
      <c r="CW28" s="1019"/>
      <c r="CX28" s="1019"/>
      <c r="CY28" s="1019"/>
      <c r="CZ28" s="1019"/>
      <c r="DA28" s="1019"/>
      <c r="DB28" s="1019"/>
      <c r="DC28" s="1019"/>
      <c r="DD28" s="1019"/>
      <c r="DE28" s="1019"/>
      <c r="DF28" s="1019"/>
      <c r="DG28" s="1019"/>
      <c r="DH28" s="1019"/>
      <c r="DI28" s="1019"/>
      <c r="DJ28" s="1019"/>
      <c r="DK28" s="1019"/>
      <c r="DL28" s="1019"/>
      <c r="DM28" s="1019"/>
      <c r="DN28" s="1019"/>
      <c r="DO28" s="1019"/>
      <c r="DP28" s="1019"/>
      <c r="DQ28" s="1019"/>
      <c r="DR28" s="1019"/>
      <c r="DS28" s="1019"/>
      <c r="DT28" s="1019"/>
      <c r="DU28" s="1019"/>
      <c r="DV28" s="1019"/>
      <c r="DW28" s="1019"/>
      <c r="DX28" s="1019"/>
      <c r="DY28" s="1019"/>
      <c r="DZ28" s="1019"/>
      <c r="EA28" s="1019"/>
      <c r="EB28" s="1019"/>
      <c r="EC28" s="1019"/>
      <c r="ED28" s="1019"/>
      <c r="EE28" s="1019"/>
      <c r="EF28" s="1019"/>
      <c r="EG28" s="1019"/>
      <c r="EH28" s="1019"/>
      <c r="EI28" s="1019"/>
      <c r="EJ28" s="1019"/>
      <c r="EK28" s="1019"/>
      <c r="EL28" s="1019"/>
      <c r="EM28" s="1019"/>
      <c r="EN28" s="1019"/>
      <c r="EO28" s="1019"/>
      <c r="EP28" s="1019"/>
      <c r="EQ28" s="1019"/>
      <c r="ER28" s="1019"/>
      <c r="ES28" s="1019"/>
      <c r="ET28" s="1019"/>
      <c r="EU28" s="1019"/>
      <c r="EV28" s="1019"/>
      <c r="EW28" s="1019"/>
      <c r="EX28" s="1019"/>
      <c r="EY28" s="1019"/>
      <c r="EZ28" s="1019"/>
      <c r="FA28" s="1019"/>
      <c r="FB28" s="1019"/>
      <c r="FC28" s="1019"/>
      <c r="FD28" s="1019"/>
      <c r="FE28" s="1019"/>
      <c r="FF28" s="1019"/>
      <c r="FG28" s="1019"/>
      <c r="FH28" s="1019"/>
      <c r="FI28" s="1019"/>
      <c r="FJ28" s="1019"/>
      <c r="FK28" s="1019"/>
      <c r="FL28" s="1019"/>
      <c r="FM28" s="1019"/>
      <c r="FN28" s="1019"/>
      <c r="FO28" s="1019"/>
      <c r="FP28" s="1019"/>
      <c r="FQ28" s="1019"/>
      <c r="FR28" s="1019"/>
      <c r="FS28" s="1019"/>
      <c r="FT28" s="1019"/>
      <c r="FU28" s="1019"/>
      <c r="FV28" s="1019"/>
      <c r="FW28" s="1019"/>
      <c r="FX28" s="1019"/>
      <c r="FY28" s="1019"/>
      <c r="FZ28" s="1019"/>
      <c r="GA28" s="1019"/>
      <c r="GB28" s="1019"/>
      <c r="GC28" s="1019"/>
      <c r="GD28" s="1019"/>
      <c r="GE28" s="1019"/>
      <c r="GF28" s="1019"/>
      <c r="GG28" s="1019"/>
      <c r="GH28" s="1019"/>
      <c r="GI28" s="1019"/>
      <c r="GJ28" s="1019"/>
      <c r="GK28" s="1019"/>
      <c r="GL28" s="1019"/>
      <c r="GM28" s="1019"/>
      <c r="GN28" s="1019"/>
      <c r="GO28" s="1019"/>
      <c r="GP28" s="1019"/>
      <c r="GQ28" s="1019"/>
      <c r="GR28" s="1019"/>
      <c r="GS28" s="1019"/>
      <c r="GT28" s="1019"/>
      <c r="GU28" s="1019"/>
      <c r="GV28" s="1019"/>
      <c r="GW28" s="1019"/>
      <c r="GX28" s="1019"/>
    </row>
    <row r="29" spans="1:206" s="1008" customFormat="1" ht="90" customHeight="1" thickBot="1" x14ac:dyDescent="0.25">
      <c r="A29" s="1019"/>
      <c r="B29" s="1038"/>
      <c r="C29" s="1058" t="s">
        <v>91</v>
      </c>
      <c r="D29" s="1059" t="s">
        <v>843</v>
      </c>
      <c r="E29" s="1060" t="s">
        <v>844</v>
      </c>
      <c r="F29" s="1060" t="s">
        <v>869</v>
      </c>
      <c r="G29" s="1061" t="s">
        <v>870</v>
      </c>
      <c r="H29" s="1012">
        <v>2020730010074</v>
      </c>
      <c r="I29" s="1012">
        <v>212314201831</v>
      </c>
      <c r="J29" s="1047" t="s">
        <v>871</v>
      </c>
      <c r="K29" s="1030"/>
      <c r="L29" s="1073" t="s">
        <v>872</v>
      </c>
      <c r="M29" s="1063">
        <v>0</v>
      </c>
      <c r="N29" s="1040">
        <v>25979333</v>
      </c>
      <c r="O29" s="1030"/>
      <c r="P29" s="1040">
        <v>25979333</v>
      </c>
      <c r="Q29" s="1030"/>
      <c r="R29" s="1030"/>
      <c r="S29" s="1030"/>
      <c r="T29" s="1030"/>
      <c r="U29" s="1030"/>
      <c r="V29" s="1030"/>
      <c r="W29" s="1030"/>
      <c r="X29" s="1030"/>
      <c r="Y29" s="1030"/>
      <c r="Z29" s="1030"/>
      <c r="AA29" s="1030"/>
      <c r="AB29" s="1039" t="s">
        <v>849</v>
      </c>
      <c r="AC29" s="1039" t="s">
        <v>850</v>
      </c>
      <c r="AD29" s="1045" t="s">
        <v>851</v>
      </c>
      <c r="AE29" s="1024"/>
      <c r="AF29" s="1004"/>
      <c r="AG29" s="1004"/>
      <c r="AH29" s="1004"/>
      <c r="AI29" s="1004"/>
      <c r="AJ29" s="1019"/>
      <c r="AK29" s="1019"/>
      <c r="AL29" s="1019"/>
      <c r="AM29" s="1019"/>
      <c r="AN29" s="1019"/>
      <c r="AO29" s="1019"/>
      <c r="AP29" s="1019"/>
      <c r="AQ29" s="1019"/>
      <c r="AR29" s="1019"/>
      <c r="AS29" s="1019"/>
      <c r="AT29" s="1019"/>
      <c r="AU29" s="1019"/>
      <c r="AV29" s="1019"/>
      <c r="AW29" s="1019"/>
      <c r="AX29" s="1019"/>
      <c r="AY29" s="1019"/>
      <c r="AZ29" s="1019"/>
      <c r="BA29" s="1019"/>
      <c r="BB29" s="1019"/>
      <c r="BC29" s="1019"/>
      <c r="BD29" s="1019"/>
      <c r="BE29" s="1019"/>
      <c r="BF29" s="1019"/>
      <c r="BG29" s="1019"/>
      <c r="BH29" s="1019"/>
      <c r="BI29" s="1019"/>
      <c r="BJ29" s="1019"/>
      <c r="BK29" s="1019"/>
      <c r="BL29" s="1019"/>
      <c r="BM29" s="1019"/>
      <c r="BN29" s="1019"/>
      <c r="BO29" s="1019"/>
      <c r="BP29" s="1019"/>
      <c r="BQ29" s="1019"/>
      <c r="BR29" s="1019"/>
      <c r="BS29" s="1019"/>
      <c r="BT29" s="1019"/>
      <c r="BU29" s="1019"/>
      <c r="BV29" s="1019"/>
      <c r="BW29" s="1019"/>
      <c r="BX29" s="1019"/>
      <c r="BY29" s="1019"/>
      <c r="BZ29" s="1019"/>
      <c r="CA29" s="1019"/>
      <c r="CB29" s="1019"/>
      <c r="CC29" s="1019"/>
      <c r="CD29" s="1019"/>
      <c r="CE29" s="1019"/>
      <c r="CF29" s="1019"/>
      <c r="CG29" s="1019"/>
      <c r="CH29" s="1019"/>
      <c r="CI29" s="1019"/>
      <c r="CJ29" s="1019"/>
      <c r="CK29" s="1019"/>
      <c r="CL29" s="1019"/>
      <c r="CM29" s="1019"/>
      <c r="CN29" s="1019"/>
      <c r="CO29" s="1019"/>
      <c r="CP29" s="1019"/>
      <c r="CQ29" s="1019"/>
      <c r="CR29" s="1019"/>
      <c r="CS29" s="1019"/>
      <c r="CT29" s="1019"/>
      <c r="CU29" s="1019"/>
      <c r="CV29" s="1019"/>
      <c r="CW29" s="1019"/>
      <c r="CX29" s="1019"/>
      <c r="CY29" s="1019"/>
      <c r="CZ29" s="1019"/>
      <c r="DA29" s="1019"/>
      <c r="DB29" s="1019"/>
      <c r="DC29" s="1019"/>
      <c r="DD29" s="1019"/>
      <c r="DE29" s="1019"/>
      <c r="DF29" s="1019"/>
      <c r="DG29" s="1019"/>
      <c r="DH29" s="1019"/>
      <c r="DI29" s="1019"/>
      <c r="DJ29" s="1019"/>
      <c r="DK29" s="1019"/>
      <c r="DL29" s="1019"/>
      <c r="DM29" s="1019"/>
      <c r="DN29" s="1019"/>
      <c r="DO29" s="1019"/>
      <c r="DP29" s="1019"/>
      <c r="DQ29" s="1019"/>
      <c r="DR29" s="1019"/>
      <c r="DS29" s="1019"/>
      <c r="DT29" s="1019"/>
      <c r="DU29" s="1019"/>
      <c r="DV29" s="1019"/>
      <c r="DW29" s="1019"/>
      <c r="DX29" s="1019"/>
      <c r="DY29" s="1019"/>
      <c r="DZ29" s="1019"/>
      <c r="EA29" s="1019"/>
      <c r="EB29" s="1019"/>
      <c r="EC29" s="1019"/>
      <c r="ED29" s="1019"/>
      <c r="EE29" s="1019"/>
      <c r="EF29" s="1019"/>
      <c r="EG29" s="1019"/>
      <c r="EH29" s="1019"/>
      <c r="EI29" s="1019"/>
      <c r="EJ29" s="1019"/>
      <c r="EK29" s="1019"/>
      <c r="EL29" s="1019"/>
      <c r="EM29" s="1019"/>
      <c r="EN29" s="1019"/>
      <c r="EO29" s="1019"/>
      <c r="EP29" s="1019"/>
      <c r="EQ29" s="1019"/>
      <c r="ER29" s="1019"/>
      <c r="ES29" s="1019"/>
      <c r="ET29" s="1019"/>
      <c r="EU29" s="1019"/>
      <c r="EV29" s="1019"/>
      <c r="EW29" s="1019"/>
      <c r="EX29" s="1019"/>
      <c r="EY29" s="1019"/>
      <c r="EZ29" s="1019"/>
      <c r="FA29" s="1019"/>
      <c r="FB29" s="1019"/>
      <c r="FC29" s="1019"/>
      <c r="FD29" s="1019"/>
      <c r="FE29" s="1019"/>
      <c r="FF29" s="1019"/>
      <c r="FG29" s="1019"/>
      <c r="FH29" s="1019"/>
      <c r="FI29" s="1019"/>
      <c r="FJ29" s="1019"/>
      <c r="FK29" s="1019"/>
      <c r="FL29" s="1019"/>
      <c r="FM29" s="1019"/>
      <c r="FN29" s="1019"/>
      <c r="FO29" s="1019"/>
      <c r="FP29" s="1019"/>
      <c r="FQ29" s="1019"/>
      <c r="FR29" s="1019"/>
      <c r="FS29" s="1019"/>
      <c r="FT29" s="1019"/>
      <c r="FU29" s="1019"/>
      <c r="FV29" s="1019"/>
      <c r="FW29" s="1019"/>
      <c r="FX29" s="1019"/>
      <c r="FY29" s="1019"/>
      <c r="FZ29" s="1019"/>
      <c r="GA29" s="1019"/>
      <c r="GB29" s="1019"/>
      <c r="GC29" s="1019"/>
      <c r="GD29" s="1019"/>
      <c r="GE29" s="1019"/>
      <c r="GF29" s="1019"/>
      <c r="GG29" s="1019"/>
      <c r="GH29" s="1019"/>
      <c r="GI29" s="1019"/>
      <c r="GJ29" s="1019"/>
      <c r="GK29" s="1019"/>
      <c r="GL29" s="1019"/>
      <c r="GM29" s="1019"/>
      <c r="GN29" s="1019"/>
      <c r="GO29" s="1019"/>
      <c r="GP29" s="1019"/>
      <c r="GQ29" s="1019"/>
      <c r="GR29" s="1019"/>
      <c r="GS29" s="1019"/>
      <c r="GT29" s="1019"/>
      <c r="GU29" s="1019"/>
      <c r="GV29" s="1019"/>
      <c r="GW29" s="1019"/>
      <c r="GX29" s="1019"/>
    </row>
    <row r="30" spans="1:206" s="1008" customFormat="1" ht="90" customHeight="1" thickBot="1" x14ac:dyDescent="0.25">
      <c r="A30" s="1019"/>
      <c r="B30" s="1038"/>
      <c r="C30" s="1064" t="s">
        <v>91</v>
      </c>
      <c r="D30" s="1074" t="s">
        <v>843</v>
      </c>
      <c r="E30" s="1065" t="s">
        <v>844</v>
      </c>
      <c r="F30" s="1065" t="s">
        <v>869</v>
      </c>
      <c r="G30" s="780" t="s">
        <v>870</v>
      </c>
      <c r="H30" s="1011"/>
      <c r="I30" s="1011"/>
      <c r="J30" s="1048"/>
      <c r="K30" s="1022"/>
      <c r="L30" s="1075" t="s">
        <v>873</v>
      </c>
      <c r="M30" s="1067">
        <v>0</v>
      </c>
      <c r="N30" s="1041">
        <v>0</v>
      </c>
      <c r="O30" s="1022"/>
      <c r="P30" s="1040">
        <v>0</v>
      </c>
      <c r="Q30" s="1022"/>
      <c r="R30" s="1022"/>
      <c r="S30" s="1022"/>
      <c r="T30" s="1022"/>
      <c r="U30" s="1022"/>
      <c r="V30" s="1022"/>
      <c r="W30" s="1022"/>
      <c r="X30" s="1022"/>
      <c r="Y30" s="1022"/>
      <c r="Z30" s="1022"/>
      <c r="AA30" s="1022"/>
      <c r="AB30" s="1039" t="s">
        <v>849</v>
      </c>
      <c r="AC30" s="1039" t="s">
        <v>850</v>
      </c>
      <c r="AD30" s="1045" t="s">
        <v>851</v>
      </c>
      <c r="AE30" s="1024"/>
      <c r="AF30" s="1004"/>
      <c r="AG30" s="1004"/>
      <c r="AH30" s="1004"/>
      <c r="AI30" s="1004"/>
      <c r="AJ30" s="1019"/>
      <c r="AK30" s="1019"/>
      <c r="AL30" s="1019"/>
      <c r="AM30" s="1019"/>
      <c r="AN30" s="1019"/>
      <c r="AO30" s="1019"/>
      <c r="AP30" s="1019"/>
      <c r="AQ30" s="1019"/>
      <c r="AR30" s="1019"/>
      <c r="AS30" s="1019"/>
      <c r="AT30" s="1019"/>
      <c r="AU30" s="1019"/>
      <c r="AV30" s="1019"/>
      <c r="AW30" s="1019"/>
      <c r="AX30" s="1019"/>
      <c r="AY30" s="1019"/>
      <c r="AZ30" s="1019"/>
      <c r="BA30" s="1019"/>
      <c r="BB30" s="1019"/>
      <c r="BC30" s="1019"/>
      <c r="BD30" s="1019"/>
      <c r="BE30" s="1019"/>
      <c r="BF30" s="1019"/>
      <c r="BG30" s="1019"/>
      <c r="BH30" s="1019"/>
      <c r="BI30" s="1019"/>
      <c r="BJ30" s="1019"/>
      <c r="BK30" s="1019"/>
      <c r="BL30" s="1019"/>
      <c r="BM30" s="1019"/>
      <c r="BN30" s="1019"/>
      <c r="BO30" s="1019"/>
      <c r="BP30" s="1019"/>
      <c r="BQ30" s="1019"/>
      <c r="BR30" s="1019"/>
      <c r="BS30" s="1019"/>
      <c r="BT30" s="1019"/>
      <c r="BU30" s="1019"/>
      <c r="BV30" s="1019"/>
      <c r="BW30" s="1019"/>
      <c r="BX30" s="1019"/>
      <c r="BY30" s="1019"/>
      <c r="BZ30" s="1019"/>
      <c r="CA30" s="1019"/>
      <c r="CB30" s="1019"/>
      <c r="CC30" s="1019"/>
      <c r="CD30" s="1019"/>
      <c r="CE30" s="1019"/>
      <c r="CF30" s="1019"/>
      <c r="CG30" s="1019"/>
      <c r="CH30" s="1019"/>
      <c r="CI30" s="1019"/>
      <c r="CJ30" s="1019"/>
      <c r="CK30" s="1019"/>
      <c r="CL30" s="1019"/>
      <c r="CM30" s="1019"/>
      <c r="CN30" s="1019"/>
      <c r="CO30" s="1019"/>
      <c r="CP30" s="1019"/>
      <c r="CQ30" s="1019"/>
      <c r="CR30" s="1019"/>
      <c r="CS30" s="1019"/>
      <c r="CT30" s="1019"/>
      <c r="CU30" s="1019"/>
      <c r="CV30" s="1019"/>
      <c r="CW30" s="1019"/>
      <c r="CX30" s="1019"/>
      <c r="CY30" s="1019"/>
      <c r="CZ30" s="1019"/>
      <c r="DA30" s="1019"/>
      <c r="DB30" s="1019"/>
      <c r="DC30" s="1019"/>
      <c r="DD30" s="1019"/>
      <c r="DE30" s="1019"/>
      <c r="DF30" s="1019"/>
      <c r="DG30" s="1019"/>
      <c r="DH30" s="1019"/>
      <c r="DI30" s="1019"/>
      <c r="DJ30" s="1019"/>
      <c r="DK30" s="1019"/>
      <c r="DL30" s="1019"/>
      <c r="DM30" s="1019"/>
      <c r="DN30" s="1019"/>
      <c r="DO30" s="1019"/>
      <c r="DP30" s="1019"/>
      <c r="DQ30" s="1019"/>
      <c r="DR30" s="1019"/>
      <c r="DS30" s="1019"/>
      <c r="DT30" s="1019"/>
      <c r="DU30" s="1019"/>
      <c r="DV30" s="1019"/>
      <c r="DW30" s="1019"/>
      <c r="DX30" s="1019"/>
      <c r="DY30" s="1019"/>
      <c r="DZ30" s="1019"/>
      <c r="EA30" s="1019"/>
      <c r="EB30" s="1019"/>
      <c r="EC30" s="1019"/>
      <c r="ED30" s="1019"/>
      <c r="EE30" s="1019"/>
      <c r="EF30" s="1019"/>
      <c r="EG30" s="1019"/>
      <c r="EH30" s="1019"/>
      <c r="EI30" s="1019"/>
      <c r="EJ30" s="1019"/>
      <c r="EK30" s="1019"/>
      <c r="EL30" s="1019"/>
      <c r="EM30" s="1019"/>
      <c r="EN30" s="1019"/>
      <c r="EO30" s="1019"/>
      <c r="EP30" s="1019"/>
      <c r="EQ30" s="1019"/>
      <c r="ER30" s="1019"/>
      <c r="ES30" s="1019"/>
      <c r="ET30" s="1019"/>
      <c r="EU30" s="1019"/>
      <c r="EV30" s="1019"/>
      <c r="EW30" s="1019"/>
      <c r="EX30" s="1019"/>
      <c r="EY30" s="1019"/>
      <c r="EZ30" s="1019"/>
      <c r="FA30" s="1019"/>
      <c r="FB30" s="1019"/>
      <c r="FC30" s="1019"/>
      <c r="FD30" s="1019"/>
      <c r="FE30" s="1019"/>
      <c r="FF30" s="1019"/>
      <c r="FG30" s="1019"/>
      <c r="FH30" s="1019"/>
      <c r="FI30" s="1019"/>
      <c r="FJ30" s="1019"/>
      <c r="FK30" s="1019"/>
      <c r="FL30" s="1019"/>
      <c r="FM30" s="1019"/>
      <c r="FN30" s="1019"/>
      <c r="FO30" s="1019"/>
      <c r="FP30" s="1019"/>
      <c r="FQ30" s="1019"/>
      <c r="FR30" s="1019"/>
      <c r="FS30" s="1019"/>
      <c r="FT30" s="1019"/>
      <c r="FU30" s="1019"/>
      <c r="FV30" s="1019"/>
      <c r="FW30" s="1019"/>
      <c r="FX30" s="1019"/>
      <c r="FY30" s="1019"/>
      <c r="FZ30" s="1019"/>
      <c r="GA30" s="1019"/>
      <c r="GB30" s="1019"/>
      <c r="GC30" s="1019"/>
      <c r="GD30" s="1019"/>
      <c r="GE30" s="1019"/>
      <c r="GF30" s="1019"/>
      <c r="GG30" s="1019"/>
      <c r="GH30" s="1019"/>
      <c r="GI30" s="1019"/>
      <c r="GJ30" s="1019"/>
      <c r="GK30" s="1019"/>
      <c r="GL30" s="1019"/>
      <c r="GM30" s="1019"/>
      <c r="GN30" s="1019"/>
      <c r="GO30" s="1019"/>
      <c r="GP30" s="1019"/>
      <c r="GQ30" s="1019"/>
      <c r="GR30" s="1019"/>
      <c r="GS30" s="1019"/>
      <c r="GT30" s="1019"/>
      <c r="GU30" s="1019"/>
      <c r="GV30" s="1019"/>
      <c r="GW30" s="1019"/>
      <c r="GX30" s="1019"/>
    </row>
    <row r="31" spans="1:206" s="1008" customFormat="1" ht="128.25" thickBot="1" x14ac:dyDescent="0.25">
      <c r="A31" s="1016"/>
      <c r="B31" s="1038"/>
      <c r="C31" s="1064" t="s">
        <v>91</v>
      </c>
      <c r="D31" s="1074" t="s">
        <v>843</v>
      </c>
      <c r="E31" s="1065" t="s">
        <v>844</v>
      </c>
      <c r="F31" s="1065" t="s">
        <v>869</v>
      </c>
      <c r="G31" s="780" t="s">
        <v>870</v>
      </c>
      <c r="H31" s="1011"/>
      <c r="I31" s="1011"/>
      <c r="J31" s="1048"/>
      <c r="K31" s="1022"/>
      <c r="L31" s="1075" t="s">
        <v>874</v>
      </c>
      <c r="M31" s="1067">
        <v>50</v>
      </c>
      <c r="N31" s="1041">
        <v>0</v>
      </c>
      <c r="O31" s="1022"/>
      <c r="P31" s="1040">
        <v>0</v>
      </c>
      <c r="Q31" s="1022"/>
      <c r="R31" s="1022"/>
      <c r="S31" s="1022"/>
      <c r="T31" s="1022"/>
      <c r="U31" s="1022"/>
      <c r="V31" s="1022"/>
      <c r="W31" s="1022"/>
      <c r="X31" s="1022"/>
      <c r="Y31" s="1022"/>
      <c r="Z31" s="1022"/>
      <c r="AA31" s="1022"/>
      <c r="AB31" s="1039" t="s">
        <v>849</v>
      </c>
      <c r="AC31" s="1039" t="s">
        <v>850</v>
      </c>
      <c r="AD31" s="1045" t="s">
        <v>851</v>
      </c>
      <c r="AE31" s="1024"/>
      <c r="AF31" s="1004"/>
      <c r="AG31" s="1004"/>
      <c r="AH31" s="1004"/>
      <c r="AI31" s="1004"/>
      <c r="AJ31" s="1016"/>
      <c r="AK31" s="1016"/>
      <c r="AL31" s="1016"/>
      <c r="AM31" s="1016"/>
      <c r="AN31" s="1016"/>
      <c r="AO31" s="1016"/>
      <c r="AP31" s="1016"/>
      <c r="AQ31" s="1016"/>
      <c r="AR31" s="1016"/>
      <c r="AS31" s="1016"/>
      <c r="AT31" s="1016"/>
      <c r="AU31" s="1016"/>
      <c r="AV31" s="1016"/>
      <c r="AW31" s="1016"/>
      <c r="AX31" s="1016"/>
      <c r="AY31" s="1016"/>
      <c r="AZ31" s="1016"/>
      <c r="BA31" s="1016"/>
      <c r="BB31" s="1016"/>
      <c r="BC31" s="1016"/>
      <c r="BD31" s="1016"/>
      <c r="BE31" s="1016"/>
      <c r="BF31" s="1016"/>
      <c r="BG31" s="1016"/>
      <c r="BH31" s="1016"/>
      <c r="BI31" s="1016"/>
      <c r="BJ31" s="1016"/>
      <c r="BK31" s="1016"/>
      <c r="BL31" s="1016"/>
      <c r="BM31" s="1016"/>
      <c r="BN31" s="1016"/>
      <c r="BO31" s="1016"/>
      <c r="BP31" s="1016"/>
      <c r="BQ31" s="1016"/>
      <c r="BR31" s="1016"/>
      <c r="BS31" s="1016"/>
      <c r="BT31" s="1016"/>
      <c r="BU31" s="1016"/>
      <c r="BV31" s="1016"/>
      <c r="BW31" s="1016"/>
      <c r="BX31" s="1016"/>
      <c r="BY31" s="1016"/>
      <c r="BZ31" s="1016"/>
      <c r="CA31" s="1016"/>
      <c r="CB31" s="1016"/>
      <c r="CC31" s="1016"/>
      <c r="CD31" s="1016"/>
      <c r="CE31" s="1016"/>
      <c r="CF31" s="1016"/>
      <c r="CG31" s="1016"/>
      <c r="CH31" s="1016"/>
      <c r="CI31" s="1016"/>
      <c r="CJ31" s="1016"/>
      <c r="CK31" s="1016"/>
      <c r="CL31" s="1016"/>
      <c r="CM31" s="1016"/>
      <c r="CN31" s="1016"/>
      <c r="CO31" s="1016"/>
      <c r="CP31" s="1016"/>
      <c r="CQ31" s="1016"/>
      <c r="CR31" s="1016"/>
      <c r="CS31" s="1016"/>
      <c r="CT31" s="1016"/>
      <c r="CU31" s="1016"/>
      <c r="CV31" s="1016"/>
      <c r="CW31" s="1016"/>
      <c r="CX31" s="1016"/>
      <c r="CY31" s="1016"/>
      <c r="CZ31" s="1016"/>
      <c r="DA31" s="1016"/>
      <c r="DB31" s="1016"/>
      <c r="DC31" s="1016"/>
      <c r="DD31" s="1016"/>
      <c r="DE31" s="1016"/>
      <c r="DF31" s="1016"/>
      <c r="DG31" s="1016"/>
      <c r="DH31" s="1016"/>
      <c r="DI31" s="1016"/>
      <c r="DJ31" s="1016"/>
      <c r="DK31" s="1016"/>
      <c r="DL31" s="1016"/>
      <c r="DM31" s="1016"/>
      <c r="DN31" s="1016"/>
      <c r="DO31" s="1016"/>
      <c r="DP31" s="1016"/>
      <c r="DQ31" s="1016"/>
      <c r="DR31" s="1016"/>
      <c r="DS31" s="1016"/>
      <c r="DT31" s="1016"/>
      <c r="DU31" s="1016"/>
      <c r="DV31" s="1016"/>
      <c r="DW31" s="1016"/>
      <c r="DX31" s="1016"/>
      <c r="DY31" s="1016"/>
      <c r="DZ31" s="1016"/>
      <c r="EA31" s="1016"/>
      <c r="EB31" s="1016"/>
      <c r="EC31" s="1016"/>
      <c r="ED31" s="1016"/>
      <c r="EE31" s="1016"/>
      <c r="EF31" s="1016"/>
      <c r="EG31" s="1016"/>
      <c r="EH31" s="1016"/>
      <c r="EI31" s="1016"/>
      <c r="EJ31" s="1016"/>
      <c r="EK31" s="1016"/>
      <c r="EL31" s="1016"/>
      <c r="EM31" s="1016"/>
      <c r="EN31" s="1016"/>
      <c r="EO31" s="1016"/>
      <c r="EP31" s="1016"/>
      <c r="EQ31" s="1016"/>
      <c r="ER31" s="1016"/>
      <c r="ES31" s="1016"/>
      <c r="ET31" s="1016"/>
      <c r="EU31" s="1016"/>
      <c r="EV31" s="1016"/>
      <c r="EW31" s="1016"/>
      <c r="EX31" s="1016"/>
      <c r="EY31" s="1016"/>
      <c r="EZ31" s="1016"/>
      <c r="FA31" s="1016"/>
      <c r="FB31" s="1016"/>
      <c r="FC31" s="1016"/>
      <c r="FD31" s="1016"/>
      <c r="FE31" s="1016"/>
      <c r="FF31" s="1016"/>
      <c r="FG31" s="1016"/>
      <c r="FH31" s="1016"/>
      <c r="FI31" s="1016"/>
      <c r="FJ31" s="1016"/>
      <c r="FK31" s="1016"/>
      <c r="FL31" s="1016"/>
      <c r="FM31" s="1016"/>
      <c r="FN31" s="1016"/>
      <c r="FO31" s="1016"/>
      <c r="FP31" s="1016"/>
      <c r="FQ31" s="1016"/>
      <c r="FR31" s="1016"/>
      <c r="FS31" s="1016"/>
      <c r="FT31" s="1016"/>
      <c r="FU31" s="1016"/>
      <c r="FV31" s="1016"/>
      <c r="FW31" s="1016"/>
      <c r="FX31" s="1016"/>
      <c r="FY31" s="1016"/>
      <c r="FZ31" s="1016"/>
      <c r="GA31" s="1016"/>
      <c r="GB31" s="1016"/>
      <c r="GC31" s="1016"/>
      <c r="GD31" s="1016"/>
      <c r="GE31" s="1016"/>
      <c r="GF31" s="1016"/>
      <c r="GG31" s="1016"/>
      <c r="GH31" s="1016"/>
      <c r="GI31" s="1016"/>
      <c r="GJ31" s="1016"/>
      <c r="GK31" s="1016"/>
      <c r="GL31" s="1016"/>
      <c r="GM31" s="1016"/>
      <c r="GN31" s="1016"/>
      <c r="GO31" s="1016"/>
      <c r="GP31" s="1016"/>
      <c r="GQ31" s="1016"/>
      <c r="GR31" s="1016"/>
      <c r="GS31" s="1016"/>
      <c r="GT31" s="1016"/>
      <c r="GU31" s="1016"/>
      <c r="GV31" s="1016"/>
      <c r="GW31" s="1016"/>
      <c r="GX31" s="1016"/>
    </row>
    <row r="32" spans="1:206" s="1008" customFormat="1" ht="128.25" thickBot="1" x14ac:dyDescent="0.25">
      <c r="A32" s="1016"/>
      <c r="B32" s="1038"/>
      <c r="C32" s="1064" t="s">
        <v>91</v>
      </c>
      <c r="D32" s="1074" t="s">
        <v>843</v>
      </c>
      <c r="E32" s="1065" t="s">
        <v>844</v>
      </c>
      <c r="F32" s="1065" t="s">
        <v>869</v>
      </c>
      <c r="G32" s="780" t="s">
        <v>870</v>
      </c>
      <c r="H32" s="1011"/>
      <c r="I32" s="1011"/>
      <c r="J32" s="1048"/>
      <c r="K32" s="1022"/>
      <c r="L32" s="1075" t="s">
        <v>875</v>
      </c>
      <c r="M32" s="1067">
        <v>5</v>
      </c>
      <c r="N32" s="1041">
        <v>0</v>
      </c>
      <c r="O32" s="1022"/>
      <c r="P32" s="1040">
        <v>0</v>
      </c>
      <c r="Q32" s="1022"/>
      <c r="R32" s="1022"/>
      <c r="S32" s="1022"/>
      <c r="T32" s="1022"/>
      <c r="U32" s="1022"/>
      <c r="V32" s="1022"/>
      <c r="W32" s="1022"/>
      <c r="X32" s="1022"/>
      <c r="Y32" s="1022"/>
      <c r="Z32" s="1022"/>
      <c r="AA32" s="1022"/>
      <c r="AB32" s="1039" t="s">
        <v>849</v>
      </c>
      <c r="AC32" s="1039" t="s">
        <v>850</v>
      </c>
      <c r="AD32" s="1045" t="s">
        <v>851</v>
      </c>
      <c r="AE32" s="1024"/>
      <c r="AF32" s="1004"/>
      <c r="AG32" s="1004"/>
      <c r="AH32" s="1004"/>
      <c r="AI32" s="1004"/>
      <c r="AJ32" s="1016"/>
      <c r="AK32" s="1016"/>
      <c r="AL32" s="1016"/>
      <c r="AM32" s="1016"/>
      <c r="AN32" s="1016"/>
      <c r="AO32" s="1016"/>
      <c r="AP32" s="1016"/>
      <c r="AQ32" s="1016"/>
      <c r="AR32" s="1016"/>
      <c r="AS32" s="1016"/>
      <c r="AT32" s="1016"/>
      <c r="AU32" s="1016"/>
      <c r="AV32" s="1016"/>
      <c r="AW32" s="1016"/>
      <c r="AX32" s="1016"/>
      <c r="AY32" s="1016"/>
      <c r="AZ32" s="1016"/>
      <c r="BA32" s="1016"/>
      <c r="BB32" s="1016"/>
      <c r="BC32" s="1016"/>
      <c r="BD32" s="1016"/>
      <c r="BE32" s="1016"/>
      <c r="BF32" s="1016"/>
      <c r="BG32" s="1016"/>
      <c r="BH32" s="1016"/>
      <c r="BI32" s="1016"/>
      <c r="BJ32" s="1016"/>
      <c r="BK32" s="1016"/>
      <c r="BL32" s="1016"/>
      <c r="BM32" s="1016"/>
      <c r="BN32" s="1016"/>
      <c r="BO32" s="1016"/>
      <c r="BP32" s="1016"/>
      <c r="BQ32" s="1016"/>
      <c r="BR32" s="1016"/>
      <c r="BS32" s="1016"/>
      <c r="BT32" s="1016"/>
      <c r="BU32" s="1016"/>
      <c r="BV32" s="1016"/>
      <c r="BW32" s="1016"/>
      <c r="BX32" s="1016"/>
      <c r="BY32" s="1016"/>
      <c r="BZ32" s="1016"/>
      <c r="CA32" s="1016"/>
      <c r="CB32" s="1016"/>
      <c r="CC32" s="1016"/>
      <c r="CD32" s="1016"/>
      <c r="CE32" s="1016"/>
      <c r="CF32" s="1016"/>
      <c r="CG32" s="1016"/>
      <c r="CH32" s="1016"/>
      <c r="CI32" s="1016"/>
      <c r="CJ32" s="1016"/>
      <c r="CK32" s="1016"/>
      <c r="CL32" s="1016"/>
      <c r="CM32" s="1016"/>
      <c r="CN32" s="1016"/>
      <c r="CO32" s="1016"/>
      <c r="CP32" s="1016"/>
      <c r="CQ32" s="1016"/>
      <c r="CR32" s="1016"/>
      <c r="CS32" s="1016"/>
      <c r="CT32" s="1016"/>
      <c r="CU32" s="1016"/>
      <c r="CV32" s="1016"/>
      <c r="CW32" s="1016"/>
      <c r="CX32" s="1016"/>
      <c r="CY32" s="1016"/>
      <c r="CZ32" s="1016"/>
      <c r="DA32" s="1016"/>
      <c r="DB32" s="1016"/>
      <c r="DC32" s="1016"/>
      <c r="DD32" s="1016"/>
      <c r="DE32" s="1016"/>
      <c r="DF32" s="1016"/>
      <c r="DG32" s="1016"/>
      <c r="DH32" s="1016"/>
      <c r="DI32" s="1016"/>
      <c r="DJ32" s="1016"/>
      <c r="DK32" s="1016"/>
      <c r="DL32" s="1016"/>
      <c r="DM32" s="1016"/>
      <c r="DN32" s="1016"/>
      <c r="DO32" s="1016"/>
      <c r="DP32" s="1016"/>
      <c r="DQ32" s="1016"/>
      <c r="DR32" s="1016"/>
      <c r="DS32" s="1016"/>
      <c r="DT32" s="1016"/>
      <c r="DU32" s="1016"/>
      <c r="DV32" s="1016"/>
      <c r="DW32" s="1016"/>
      <c r="DX32" s="1016"/>
      <c r="DY32" s="1016"/>
      <c r="DZ32" s="1016"/>
      <c r="EA32" s="1016"/>
      <c r="EB32" s="1016"/>
      <c r="EC32" s="1016"/>
      <c r="ED32" s="1016"/>
      <c r="EE32" s="1016"/>
      <c r="EF32" s="1016"/>
      <c r="EG32" s="1016"/>
      <c r="EH32" s="1016"/>
      <c r="EI32" s="1016"/>
      <c r="EJ32" s="1016"/>
      <c r="EK32" s="1016"/>
      <c r="EL32" s="1016"/>
      <c r="EM32" s="1016"/>
      <c r="EN32" s="1016"/>
      <c r="EO32" s="1016"/>
      <c r="EP32" s="1016"/>
      <c r="EQ32" s="1016"/>
      <c r="ER32" s="1016"/>
      <c r="ES32" s="1016"/>
      <c r="ET32" s="1016"/>
      <c r="EU32" s="1016"/>
      <c r="EV32" s="1016"/>
      <c r="EW32" s="1016"/>
      <c r="EX32" s="1016"/>
      <c r="EY32" s="1016"/>
      <c r="EZ32" s="1016"/>
      <c r="FA32" s="1016"/>
      <c r="FB32" s="1016"/>
      <c r="FC32" s="1016"/>
      <c r="FD32" s="1016"/>
      <c r="FE32" s="1016"/>
      <c r="FF32" s="1016"/>
      <c r="FG32" s="1016"/>
      <c r="FH32" s="1016"/>
      <c r="FI32" s="1016"/>
      <c r="FJ32" s="1016"/>
      <c r="FK32" s="1016"/>
      <c r="FL32" s="1016"/>
      <c r="FM32" s="1016"/>
      <c r="FN32" s="1016"/>
      <c r="FO32" s="1016"/>
      <c r="FP32" s="1016"/>
      <c r="FQ32" s="1016"/>
      <c r="FR32" s="1016"/>
      <c r="FS32" s="1016"/>
      <c r="FT32" s="1016"/>
      <c r="FU32" s="1016"/>
      <c r="FV32" s="1016"/>
      <c r="FW32" s="1016"/>
      <c r="FX32" s="1016"/>
      <c r="FY32" s="1016"/>
      <c r="FZ32" s="1016"/>
      <c r="GA32" s="1016"/>
      <c r="GB32" s="1016"/>
      <c r="GC32" s="1016"/>
      <c r="GD32" s="1016"/>
      <c r="GE32" s="1016"/>
      <c r="GF32" s="1016"/>
      <c r="GG32" s="1016"/>
      <c r="GH32" s="1016"/>
      <c r="GI32" s="1016"/>
      <c r="GJ32" s="1016"/>
      <c r="GK32" s="1016"/>
      <c r="GL32" s="1016"/>
      <c r="GM32" s="1016"/>
      <c r="GN32" s="1016"/>
      <c r="GO32" s="1016"/>
      <c r="GP32" s="1016"/>
      <c r="GQ32" s="1016"/>
      <c r="GR32" s="1016"/>
      <c r="GS32" s="1016"/>
      <c r="GT32" s="1016"/>
      <c r="GU32" s="1016"/>
      <c r="GV32" s="1016"/>
      <c r="GW32" s="1016"/>
      <c r="GX32" s="1016"/>
    </row>
    <row r="33" spans="1:206" s="1008" customFormat="1" ht="128.25" thickBot="1" x14ac:dyDescent="0.25">
      <c r="A33" s="1016"/>
      <c r="B33" s="1038"/>
      <c r="C33" s="1064" t="s">
        <v>91</v>
      </c>
      <c r="D33" s="1074" t="s">
        <v>843</v>
      </c>
      <c r="E33" s="1065" t="s">
        <v>844</v>
      </c>
      <c r="F33" s="1065" t="s">
        <v>869</v>
      </c>
      <c r="G33" s="780" t="s">
        <v>870</v>
      </c>
      <c r="H33" s="1011"/>
      <c r="I33" s="1011"/>
      <c r="J33" s="1048"/>
      <c r="K33" s="1022"/>
      <c r="L33" s="1075" t="s">
        <v>876</v>
      </c>
      <c r="M33" s="1067">
        <v>0</v>
      </c>
      <c r="N33" s="1041">
        <v>0</v>
      </c>
      <c r="O33" s="1022"/>
      <c r="P33" s="1040">
        <v>0</v>
      </c>
      <c r="Q33" s="1022"/>
      <c r="R33" s="1022"/>
      <c r="S33" s="1022"/>
      <c r="T33" s="1022"/>
      <c r="U33" s="1022"/>
      <c r="V33" s="1022"/>
      <c r="W33" s="1022"/>
      <c r="X33" s="1022"/>
      <c r="Y33" s="1022"/>
      <c r="Z33" s="1022"/>
      <c r="AA33" s="1022"/>
      <c r="AB33" s="1039" t="s">
        <v>849</v>
      </c>
      <c r="AC33" s="1039" t="s">
        <v>850</v>
      </c>
      <c r="AD33" s="1045" t="s">
        <v>851</v>
      </c>
      <c r="AE33" s="1024"/>
      <c r="AF33" s="1004"/>
      <c r="AG33" s="1004"/>
      <c r="AH33" s="1004"/>
      <c r="AI33" s="1004"/>
      <c r="AJ33" s="1016"/>
      <c r="AK33" s="1016"/>
      <c r="AL33" s="1016"/>
      <c r="AM33" s="1016"/>
      <c r="AN33" s="1016"/>
      <c r="AO33" s="1016"/>
      <c r="AP33" s="1016"/>
      <c r="AQ33" s="1016"/>
      <c r="AR33" s="1016"/>
      <c r="AS33" s="1016"/>
      <c r="AT33" s="1016"/>
      <c r="AU33" s="1016"/>
      <c r="AV33" s="1016"/>
      <c r="AW33" s="1016"/>
      <c r="AX33" s="1016"/>
      <c r="AY33" s="1016"/>
      <c r="AZ33" s="1016"/>
      <c r="BA33" s="1016"/>
      <c r="BB33" s="1016"/>
      <c r="BC33" s="1016"/>
      <c r="BD33" s="1016"/>
      <c r="BE33" s="1016"/>
      <c r="BF33" s="1016"/>
      <c r="BG33" s="1016"/>
      <c r="BH33" s="1016"/>
      <c r="BI33" s="1016"/>
      <c r="BJ33" s="1016"/>
      <c r="BK33" s="1016"/>
      <c r="BL33" s="1016"/>
      <c r="BM33" s="1016"/>
      <c r="BN33" s="1016"/>
      <c r="BO33" s="1016"/>
      <c r="BP33" s="1016"/>
      <c r="BQ33" s="1016"/>
      <c r="BR33" s="1016"/>
      <c r="BS33" s="1016"/>
      <c r="BT33" s="1016"/>
      <c r="BU33" s="1016"/>
      <c r="BV33" s="1016"/>
      <c r="BW33" s="1016"/>
      <c r="BX33" s="1016"/>
      <c r="BY33" s="1016"/>
      <c r="BZ33" s="1016"/>
      <c r="CA33" s="1016"/>
      <c r="CB33" s="1016"/>
      <c r="CC33" s="1016"/>
      <c r="CD33" s="1016"/>
      <c r="CE33" s="1016"/>
      <c r="CF33" s="1016"/>
      <c r="CG33" s="1016"/>
      <c r="CH33" s="1016"/>
      <c r="CI33" s="1016"/>
      <c r="CJ33" s="1016"/>
      <c r="CK33" s="1016"/>
      <c r="CL33" s="1016"/>
      <c r="CM33" s="1016"/>
      <c r="CN33" s="1016"/>
      <c r="CO33" s="1016"/>
      <c r="CP33" s="1016"/>
      <c r="CQ33" s="1016"/>
      <c r="CR33" s="1016"/>
      <c r="CS33" s="1016"/>
      <c r="CT33" s="1016"/>
      <c r="CU33" s="1016"/>
      <c r="CV33" s="1016"/>
      <c r="CW33" s="1016"/>
      <c r="CX33" s="1016"/>
      <c r="CY33" s="1016"/>
      <c r="CZ33" s="1016"/>
      <c r="DA33" s="1016"/>
      <c r="DB33" s="1016"/>
      <c r="DC33" s="1016"/>
      <c r="DD33" s="1016"/>
      <c r="DE33" s="1016"/>
      <c r="DF33" s="1016"/>
      <c r="DG33" s="1016"/>
      <c r="DH33" s="1016"/>
      <c r="DI33" s="1016"/>
      <c r="DJ33" s="1016"/>
      <c r="DK33" s="1016"/>
      <c r="DL33" s="1016"/>
      <c r="DM33" s="1016"/>
      <c r="DN33" s="1016"/>
      <c r="DO33" s="1016"/>
      <c r="DP33" s="1016"/>
      <c r="DQ33" s="1016"/>
      <c r="DR33" s="1016"/>
      <c r="DS33" s="1016"/>
      <c r="DT33" s="1016"/>
      <c r="DU33" s="1016"/>
      <c r="DV33" s="1016"/>
      <c r="DW33" s="1016"/>
      <c r="DX33" s="1016"/>
      <c r="DY33" s="1016"/>
      <c r="DZ33" s="1016"/>
      <c r="EA33" s="1016"/>
      <c r="EB33" s="1016"/>
      <c r="EC33" s="1016"/>
      <c r="ED33" s="1016"/>
      <c r="EE33" s="1016"/>
      <c r="EF33" s="1016"/>
      <c r="EG33" s="1016"/>
      <c r="EH33" s="1016"/>
      <c r="EI33" s="1016"/>
      <c r="EJ33" s="1016"/>
      <c r="EK33" s="1016"/>
      <c r="EL33" s="1016"/>
      <c r="EM33" s="1016"/>
      <c r="EN33" s="1016"/>
      <c r="EO33" s="1016"/>
      <c r="EP33" s="1016"/>
      <c r="EQ33" s="1016"/>
      <c r="ER33" s="1016"/>
      <c r="ES33" s="1016"/>
      <c r="ET33" s="1016"/>
      <c r="EU33" s="1016"/>
      <c r="EV33" s="1016"/>
      <c r="EW33" s="1016"/>
      <c r="EX33" s="1016"/>
      <c r="EY33" s="1016"/>
      <c r="EZ33" s="1016"/>
      <c r="FA33" s="1016"/>
      <c r="FB33" s="1016"/>
      <c r="FC33" s="1016"/>
      <c r="FD33" s="1016"/>
      <c r="FE33" s="1016"/>
      <c r="FF33" s="1016"/>
      <c r="FG33" s="1016"/>
      <c r="FH33" s="1016"/>
      <c r="FI33" s="1016"/>
      <c r="FJ33" s="1016"/>
      <c r="FK33" s="1016"/>
      <c r="FL33" s="1016"/>
      <c r="FM33" s="1016"/>
      <c r="FN33" s="1016"/>
      <c r="FO33" s="1016"/>
      <c r="FP33" s="1016"/>
      <c r="FQ33" s="1016"/>
      <c r="FR33" s="1016"/>
      <c r="FS33" s="1016"/>
      <c r="FT33" s="1016"/>
      <c r="FU33" s="1016"/>
      <c r="FV33" s="1016"/>
      <c r="FW33" s="1016"/>
      <c r="FX33" s="1016"/>
      <c r="FY33" s="1016"/>
      <c r="FZ33" s="1016"/>
      <c r="GA33" s="1016"/>
      <c r="GB33" s="1016"/>
      <c r="GC33" s="1016"/>
      <c r="GD33" s="1016"/>
      <c r="GE33" s="1016"/>
      <c r="GF33" s="1016"/>
      <c r="GG33" s="1016"/>
      <c r="GH33" s="1016"/>
      <c r="GI33" s="1016"/>
      <c r="GJ33" s="1016"/>
      <c r="GK33" s="1016"/>
      <c r="GL33" s="1016"/>
      <c r="GM33" s="1016"/>
      <c r="GN33" s="1016"/>
      <c r="GO33" s="1016"/>
      <c r="GP33" s="1016"/>
      <c r="GQ33" s="1016"/>
      <c r="GR33" s="1016"/>
      <c r="GS33" s="1016"/>
      <c r="GT33" s="1016"/>
      <c r="GU33" s="1016"/>
      <c r="GV33" s="1016"/>
      <c r="GW33" s="1016"/>
      <c r="GX33" s="1016"/>
    </row>
    <row r="34" spans="1:206" s="1008" customFormat="1" ht="128.25" thickBot="1" x14ac:dyDescent="0.25">
      <c r="A34" s="1016"/>
      <c r="B34" s="1038"/>
      <c r="C34" s="1064" t="s">
        <v>91</v>
      </c>
      <c r="D34" s="1074" t="s">
        <v>843</v>
      </c>
      <c r="E34" s="1065" t="s">
        <v>844</v>
      </c>
      <c r="F34" s="1065" t="s">
        <v>869</v>
      </c>
      <c r="G34" s="780" t="s">
        <v>870</v>
      </c>
      <c r="H34" s="1011"/>
      <c r="I34" s="1011"/>
      <c r="J34" s="1048"/>
      <c r="K34" s="1022"/>
      <c r="L34" s="1075" t="s">
        <v>877</v>
      </c>
      <c r="M34" s="1067">
        <v>0</v>
      </c>
      <c r="N34" s="1041">
        <v>0</v>
      </c>
      <c r="O34" s="1022"/>
      <c r="P34" s="1040">
        <v>0</v>
      </c>
      <c r="Q34" s="1022"/>
      <c r="R34" s="1022"/>
      <c r="S34" s="1022"/>
      <c r="T34" s="1022"/>
      <c r="U34" s="1022"/>
      <c r="V34" s="1022"/>
      <c r="W34" s="1022"/>
      <c r="X34" s="1022"/>
      <c r="Y34" s="1022"/>
      <c r="Z34" s="1022"/>
      <c r="AA34" s="1022"/>
      <c r="AB34" s="1039" t="s">
        <v>849</v>
      </c>
      <c r="AC34" s="1039" t="s">
        <v>850</v>
      </c>
      <c r="AD34" s="1045" t="s">
        <v>851</v>
      </c>
      <c r="AE34" s="1024"/>
      <c r="AF34" s="1004"/>
      <c r="AG34" s="1004"/>
      <c r="AH34" s="1004"/>
      <c r="AI34" s="1004"/>
      <c r="AJ34" s="1016"/>
      <c r="AK34" s="1016"/>
      <c r="AL34" s="1016"/>
      <c r="AM34" s="1016"/>
      <c r="AN34" s="1016"/>
      <c r="AO34" s="1016"/>
      <c r="AP34" s="1016"/>
      <c r="AQ34" s="1016"/>
      <c r="AR34" s="1016"/>
      <c r="AS34" s="1016"/>
      <c r="AT34" s="1016"/>
      <c r="AU34" s="1016"/>
      <c r="AV34" s="1016"/>
      <c r="AW34" s="1016"/>
      <c r="AX34" s="1016"/>
      <c r="AY34" s="1016"/>
      <c r="AZ34" s="1016"/>
      <c r="BA34" s="1016"/>
      <c r="BB34" s="1016"/>
      <c r="BC34" s="1016"/>
      <c r="BD34" s="1016"/>
      <c r="BE34" s="1016"/>
      <c r="BF34" s="1016"/>
      <c r="BG34" s="1016"/>
      <c r="BH34" s="1016"/>
      <c r="BI34" s="1016"/>
      <c r="BJ34" s="1016"/>
      <c r="BK34" s="1016"/>
      <c r="BL34" s="1016"/>
      <c r="BM34" s="1016"/>
      <c r="BN34" s="1016"/>
      <c r="BO34" s="1016"/>
      <c r="BP34" s="1016"/>
      <c r="BQ34" s="1016"/>
      <c r="BR34" s="1016"/>
      <c r="BS34" s="1016"/>
      <c r="BT34" s="1016"/>
      <c r="BU34" s="1016"/>
      <c r="BV34" s="1016"/>
      <c r="BW34" s="1016"/>
      <c r="BX34" s="1016"/>
      <c r="BY34" s="1016"/>
      <c r="BZ34" s="1016"/>
      <c r="CA34" s="1016"/>
      <c r="CB34" s="1016"/>
      <c r="CC34" s="1016"/>
      <c r="CD34" s="1016"/>
      <c r="CE34" s="1016"/>
      <c r="CF34" s="1016"/>
      <c r="CG34" s="1016"/>
      <c r="CH34" s="1016"/>
      <c r="CI34" s="1016"/>
      <c r="CJ34" s="1016"/>
      <c r="CK34" s="1016"/>
      <c r="CL34" s="1016"/>
      <c r="CM34" s="1016"/>
      <c r="CN34" s="1016"/>
      <c r="CO34" s="1016"/>
      <c r="CP34" s="1016"/>
      <c r="CQ34" s="1016"/>
      <c r="CR34" s="1016"/>
      <c r="CS34" s="1016"/>
      <c r="CT34" s="1016"/>
      <c r="CU34" s="1016"/>
      <c r="CV34" s="1016"/>
      <c r="CW34" s="1016"/>
      <c r="CX34" s="1016"/>
      <c r="CY34" s="1016"/>
      <c r="CZ34" s="1016"/>
      <c r="DA34" s="1016"/>
      <c r="DB34" s="1016"/>
      <c r="DC34" s="1016"/>
      <c r="DD34" s="1016"/>
      <c r="DE34" s="1016"/>
      <c r="DF34" s="1016"/>
      <c r="DG34" s="1016"/>
      <c r="DH34" s="1016"/>
      <c r="DI34" s="1016"/>
      <c r="DJ34" s="1016"/>
      <c r="DK34" s="1016"/>
      <c r="DL34" s="1016"/>
      <c r="DM34" s="1016"/>
      <c r="DN34" s="1016"/>
      <c r="DO34" s="1016"/>
      <c r="DP34" s="1016"/>
      <c r="DQ34" s="1016"/>
      <c r="DR34" s="1016"/>
      <c r="DS34" s="1016"/>
      <c r="DT34" s="1016"/>
      <c r="DU34" s="1016"/>
      <c r="DV34" s="1016"/>
      <c r="DW34" s="1016"/>
      <c r="DX34" s="1016"/>
      <c r="DY34" s="1016"/>
      <c r="DZ34" s="1016"/>
      <c r="EA34" s="1016"/>
      <c r="EB34" s="1016"/>
      <c r="EC34" s="1016"/>
      <c r="ED34" s="1016"/>
      <c r="EE34" s="1016"/>
      <c r="EF34" s="1016"/>
      <c r="EG34" s="1016"/>
      <c r="EH34" s="1016"/>
      <c r="EI34" s="1016"/>
      <c r="EJ34" s="1016"/>
      <c r="EK34" s="1016"/>
      <c r="EL34" s="1016"/>
      <c r="EM34" s="1016"/>
      <c r="EN34" s="1016"/>
      <c r="EO34" s="1016"/>
      <c r="EP34" s="1016"/>
      <c r="EQ34" s="1016"/>
      <c r="ER34" s="1016"/>
      <c r="ES34" s="1016"/>
      <c r="ET34" s="1016"/>
      <c r="EU34" s="1016"/>
      <c r="EV34" s="1016"/>
      <c r="EW34" s="1016"/>
      <c r="EX34" s="1016"/>
      <c r="EY34" s="1016"/>
      <c r="EZ34" s="1016"/>
      <c r="FA34" s="1016"/>
      <c r="FB34" s="1016"/>
      <c r="FC34" s="1016"/>
      <c r="FD34" s="1016"/>
      <c r="FE34" s="1016"/>
      <c r="FF34" s="1016"/>
      <c r="FG34" s="1016"/>
      <c r="FH34" s="1016"/>
      <c r="FI34" s="1016"/>
      <c r="FJ34" s="1016"/>
      <c r="FK34" s="1016"/>
      <c r="FL34" s="1016"/>
      <c r="FM34" s="1016"/>
      <c r="FN34" s="1016"/>
      <c r="FO34" s="1016"/>
      <c r="FP34" s="1016"/>
      <c r="FQ34" s="1016"/>
      <c r="FR34" s="1016"/>
      <c r="FS34" s="1016"/>
      <c r="FT34" s="1016"/>
      <c r="FU34" s="1016"/>
      <c r="FV34" s="1016"/>
      <c r="FW34" s="1016"/>
      <c r="FX34" s="1016"/>
      <c r="FY34" s="1016"/>
      <c r="FZ34" s="1016"/>
      <c r="GA34" s="1016"/>
      <c r="GB34" s="1016"/>
      <c r="GC34" s="1016"/>
      <c r="GD34" s="1016"/>
      <c r="GE34" s="1016"/>
      <c r="GF34" s="1016"/>
      <c r="GG34" s="1016"/>
      <c r="GH34" s="1016"/>
      <c r="GI34" s="1016"/>
      <c r="GJ34" s="1016"/>
      <c r="GK34" s="1016"/>
      <c r="GL34" s="1016"/>
      <c r="GM34" s="1016"/>
      <c r="GN34" s="1016"/>
      <c r="GO34" s="1016"/>
      <c r="GP34" s="1016"/>
      <c r="GQ34" s="1016"/>
      <c r="GR34" s="1016"/>
      <c r="GS34" s="1016"/>
      <c r="GT34" s="1016"/>
      <c r="GU34" s="1016"/>
      <c r="GV34" s="1016"/>
      <c r="GW34" s="1016"/>
      <c r="GX34" s="1016"/>
    </row>
    <row r="35" spans="1:206" s="1008" customFormat="1" ht="128.25" thickBot="1" x14ac:dyDescent="0.25">
      <c r="A35" s="1016"/>
      <c r="B35" s="1038"/>
      <c r="C35" s="1068" t="s">
        <v>91</v>
      </c>
      <c r="D35" s="1076" t="s">
        <v>843</v>
      </c>
      <c r="E35" s="1069" t="s">
        <v>844</v>
      </c>
      <c r="F35" s="1069" t="s">
        <v>869</v>
      </c>
      <c r="G35" s="1070" t="s">
        <v>870</v>
      </c>
      <c r="H35" s="1046"/>
      <c r="I35" s="1046"/>
      <c r="J35" s="1049"/>
      <c r="K35" s="1023"/>
      <c r="L35" s="1077" t="s">
        <v>878</v>
      </c>
      <c r="M35" s="1072">
        <v>0</v>
      </c>
      <c r="N35" s="1042">
        <v>200490000</v>
      </c>
      <c r="O35" s="1023"/>
      <c r="P35" s="1040">
        <v>200490000</v>
      </c>
      <c r="Q35" s="1023"/>
      <c r="R35" s="1023"/>
      <c r="S35" s="1023"/>
      <c r="T35" s="1023"/>
      <c r="U35" s="1023"/>
      <c r="V35" s="1023"/>
      <c r="W35" s="1023"/>
      <c r="X35" s="1023"/>
      <c r="Y35" s="1023"/>
      <c r="Z35" s="1023"/>
      <c r="AA35" s="1023"/>
      <c r="AB35" s="1039" t="s">
        <v>849</v>
      </c>
      <c r="AC35" s="1039" t="s">
        <v>850</v>
      </c>
      <c r="AD35" s="1045" t="s">
        <v>851</v>
      </c>
      <c r="AE35" s="1024"/>
      <c r="AF35" s="1004"/>
      <c r="AG35" s="1004"/>
      <c r="AH35" s="1004"/>
      <c r="AI35" s="1004"/>
      <c r="AJ35" s="1016"/>
      <c r="AK35" s="1016"/>
      <c r="AL35" s="1016"/>
      <c r="AM35" s="1016"/>
      <c r="AN35" s="1016"/>
      <c r="AO35" s="1016"/>
      <c r="AP35" s="1016"/>
      <c r="AQ35" s="1016"/>
      <c r="AR35" s="1016"/>
      <c r="AS35" s="1016"/>
      <c r="AT35" s="1016"/>
      <c r="AU35" s="1016"/>
      <c r="AV35" s="1016"/>
      <c r="AW35" s="1016"/>
      <c r="AX35" s="1016"/>
      <c r="AY35" s="1016"/>
      <c r="AZ35" s="1016"/>
      <c r="BA35" s="1016"/>
      <c r="BB35" s="1016"/>
      <c r="BC35" s="1016"/>
      <c r="BD35" s="1016"/>
      <c r="BE35" s="1016"/>
      <c r="BF35" s="1016"/>
      <c r="BG35" s="1016"/>
      <c r="BH35" s="1016"/>
      <c r="BI35" s="1016"/>
      <c r="BJ35" s="1016"/>
      <c r="BK35" s="1016"/>
      <c r="BL35" s="1016"/>
      <c r="BM35" s="1016"/>
      <c r="BN35" s="1016"/>
      <c r="BO35" s="1016"/>
      <c r="BP35" s="1016"/>
      <c r="BQ35" s="1016"/>
      <c r="BR35" s="1016"/>
      <c r="BS35" s="1016"/>
      <c r="BT35" s="1016"/>
      <c r="BU35" s="1016"/>
      <c r="BV35" s="1016"/>
      <c r="BW35" s="1016"/>
      <c r="BX35" s="1016"/>
      <c r="BY35" s="1016"/>
      <c r="BZ35" s="1016"/>
      <c r="CA35" s="1016"/>
      <c r="CB35" s="1016"/>
      <c r="CC35" s="1016"/>
      <c r="CD35" s="1016"/>
      <c r="CE35" s="1016"/>
      <c r="CF35" s="1016"/>
      <c r="CG35" s="1016"/>
      <c r="CH35" s="1016"/>
      <c r="CI35" s="1016"/>
      <c r="CJ35" s="1016"/>
      <c r="CK35" s="1016"/>
      <c r="CL35" s="1016"/>
      <c r="CM35" s="1016"/>
      <c r="CN35" s="1016"/>
      <c r="CO35" s="1016"/>
      <c r="CP35" s="1016"/>
      <c r="CQ35" s="1016"/>
      <c r="CR35" s="1016"/>
      <c r="CS35" s="1016"/>
      <c r="CT35" s="1016"/>
      <c r="CU35" s="1016"/>
      <c r="CV35" s="1016"/>
      <c r="CW35" s="1016"/>
      <c r="CX35" s="1016"/>
      <c r="CY35" s="1016"/>
      <c r="CZ35" s="1016"/>
      <c r="DA35" s="1016"/>
      <c r="DB35" s="1016"/>
      <c r="DC35" s="1016"/>
      <c r="DD35" s="1016"/>
      <c r="DE35" s="1016"/>
      <c r="DF35" s="1016"/>
      <c r="DG35" s="1016"/>
      <c r="DH35" s="1016"/>
      <c r="DI35" s="1016"/>
      <c r="DJ35" s="1016"/>
      <c r="DK35" s="1016"/>
      <c r="DL35" s="1016"/>
      <c r="DM35" s="1016"/>
      <c r="DN35" s="1016"/>
      <c r="DO35" s="1016"/>
      <c r="DP35" s="1016"/>
      <c r="DQ35" s="1016"/>
      <c r="DR35" s="1016"/>
      <c r="DS35" s="1016"/>
      <c r="DT35" s="1016"/>
      <c r="DU35" s="1016"/>
      <c r="DV35" s="1016"/>
      <c r="DW35" s="1016"/>
      <c r="DX35" s="1016"/>
      <c r="DY35" s="1016"/>
      <c r="DZ35" s="1016"/>
      <c r="EA35" s="1016"/>
      <c r="EB35" s="1016"/>
      <c r="EC35" s="1016"/>
      <c r="ED35" s="1016"/>
      <c r="EE35" s="1016"/>
      <c r="EF35" s="1016"/>
      <c r="EG35" s="1016"/>
      <c r="EH35" s="1016"/>
      <c r="EI35" s="1016"/>
      <c r="EJ35" s="1016"/>
      <c r="EK35" s="1016"/>
      <c r="EL35" s="1016"/>
      <c r="EM35" s="1016"/>
      <c r="EN35" s="1016"/>
      <c r="EO35" s="1016"/>
      <c r="EP35" s="1016"/>
      <c r="EQ35" s="1016"/>
      <c r="ER35" s="1016"/>
      <c r="ES35" s="1016"/>
      <c r="ET35" s="1016"/>
      <c r="EU35" s="1016"/>
      <c r="EV35" s="1016"/>
      <c r="EW35" s="1016"/>
      <c r="EX35" s="1016"/>
      <c r="EY35" s="1016"/>
      <c r="EZ35" s="1016"/>
      <c r="FA35" s="1016"/>
      <c r="FB35" s="1016"/>
      <c r="FC35" s="1016"/>
      <c r="FD35" s="1016"/>
      <c r="FE35" s="1016"/>
      <c r="FF35" s="1016"/>
      <c r="FG35" s="1016"/>
      <c r="FH35" s="1016"/>
      <c r="FI35" s="1016"/>
      <c r="FJ35" s="1016"/>
      <c r="FK35" s="1016"/>
      <c r="FL35" s="1016"/>
      <c r="FM35" s="1016"/>
      <c r="FN35" s="1016"/>
      <c r="FO35" s="1016"/>
      <c r="FP35" s="1016"/>
      <c r="FQ35" s="1016"/>
      <c r="FR35" s="1016"/>
      <c r="FS35" s="1016"/>
      <c r="FT35" s="1016"/>
      <c r="FU35" s="1016"/>
      <c r="FV35" s="1016"/>
      <c r="FW35" s="1016"/>
      <c r="FX35" s="1016"/>
      <c r="FY35" s="1016"/>
      <c r="FZ35" s="1016"/>
      <c r="GA35" s="1016"/>
      <c r="GB35" s="1016"/>
      <c r="GC35" s="1016"/>
      <c r="GD35" s="1016"/>
      <c r="GE35" s="1016"/>
      <c r="GF35" s="1016"/>
      <c r="GG35" s="1016"/>
      <c r="GH35" s="1016"/>
      <c r="GI35" s="1016"/>
      <c r="GJ35" s="1016"/>
      <c r="GK35" s="1016"/>
      <c r="GL35" s="1016"/>
      <c r="GM35" s="1016"/>
      <c r="GN35" s="1016"/>
      <c r="GO35" s="1016"/>
      <c r="GP35" s="1016"/>
      <c r="GQ35" s="1016"/>
      <c r="GR35" s="1016"/>
      <c r="GS35" s="1016"/>
      <c r="GT35" s="1016"/>
      <c r="GU35" s="1016"/>
      <c r="GV35" s="1016"/>
      <c r="GW35" s="1016"/>
      <c r="GX35" s="1016"/>
    </row>
    <row r="36" spans="1:206" s="1008" customFormat="1" ht="90" thickBot="1" x14ac:dyDescent="0.25">
      <c r="A36" s="1016"/>
      <c r="B36" s="1038"/>
      <c r="C36" s="1058" t="s">
        <v>91</v>
      </c>
      <c r="D36" s="1060" t="s">
        <v>92</v>
      </c>
      <c r="E36" s="1060" t="s">
        <v>92</v>
      </c>
      <c r="F36" s="1078" t="s">
        <v>93</v>
      </c>
      <c r="G36" s="1061" t="s">
        <v>94</v>
      </c>
      <c r="H36" s="1012">
        <v>2020730010072</v>
      </c>
      <c r="I36" s="1012" t="s">
        <v>879</v>
      </c>
      <c r="J36" s="1047" t="s">
        <v>880</v>
      </c>
      <c r="K36" s="1030"/>
      <c r="L36" s="1073" t="s">
        <v>881</v>
      </c>
      <c r="M36" s="1063">
        <v>25</v>
      </c>
      <c r="N36" s="1040">
        <v>3590692277</v>
      </c>
      <c r="O36" s="1030"/>
      <c r="P36" s="1040">
        <v>3590692277</v>
      </c>
      <c r="Q36" s="1030"/>
      <c r="R36" s="1030"/>
      <c r="S36" s="1030"/>
      <c r="T36" s="1040">
        <v>700000000</v>
      </c>
      <c r="U36" s="1030"/>
      <c r="V36" s="1030"/>
      <c r="W36" s="1030"/>
      <c r="X36" s="1030"/>
      <c r="Y36" s="1030"/>
      <c r="Z36" s="1030"/>
      <c r="AA36" s="1030"/>
      <c r="AB36" s="1039" t="s">
        <v>849</v>
      </c>
      <c r="AC36" s="1039" t="s">
        <v>850</v>
      </c>
      <c r="AD36" s="1045" t="s">
        <v>851</v>
      </c>
      <c r="AE36" s="1024"/>
      <c r="AF36" s="1004"/>
      <c r="AG36" s="1004"/>
      <c r="AH36" s="1004"/>
      <c r="AI36" s="1004"/>
      <c r="AJ36" s="1016"/>
      <c r="AK36" s="1016"/>
      <c r="AL36" s="1016"/>
      <c r="AM36" s="1016"/>
      <c r="AN36" s="1016"/>
      <c r="AO36" s="1016"/>
      <c r="AP36" s="1016"/>
      <c r="AQ36" s="1016"/>
      <c r="AR36" s="1016"/>
      <c r="AS36" s="1016"/>
      <c r="AT36" s="1016"/>
      <c r="AU36" s="1016"/>
      <c r="AV36" s="1016"/>
      <c r="AW36" s="1016"/>
      <c r="AX36" s="1016"/>
      <c r="AY36" s="1016"/>
      <c r="AZ36" s="1016"/>
      <c r="BA36" s="1016"/>
      <c r="BB36" s="1016"/>
      <c r="BC36" s="1016"/>
      <c r="BD36" s="1016"/>
      <c r="BE36" s="1016"/>
      <c r="BF36" s="1016"/>
      <c r="BG36" s="1016"/>
      <c r="BH36" s="1016"/>
      <c r="BI36" s="1016"/>
      <c r="BJ36" s="1016"/>
      <c r="BK36" s="1016"/>
      <c r="BL36" s="1016"/>
      <c r="BM36" s="1016"/>
      <c r="BN36" s="1016"/>
      <c r="BO36" s="1016"/>
      <c r="BP36" s="1016"/>
      <c r="BQ36" s="1016"/>
      <c r="BR36" s="1016"/>
      <c r="BS36" s="1016"/>
      <c r="BT36" s="1016"/>
      <c r="BU36" s="1016"/>
      <c r="BV36" s="1016"/>
      <c r="BW36" s="1016"/>
      <c r="BX36" s="1016"/>
      <c r="BY36" s="1016"/>
      <c r="BZ36" s="1016"/>
      <c r="CA36" s="1016"/>
      <c r="CB36" s="1016"/>
      <c r="CC36" s="1016"/>
      <c r="CD36" s="1016"/>
      <c r="CE36" s="1016"/>
      <c r="CF36" s="1016"/>
      <c r="CG36" s="1016"/>
      <c r="CH36" s="1016"/>
      <c r="CI36" s="1016"/>
      <c r="CJ36" s="1016"/>
      <c r="CK36" s="1016"/>
      <c r="CL36" s="1016"/>
      <c r="CM36" s="1016"/>
      <c r="CN36" s="1016"/>
      <c r="CO36" s="1016"/>
      <c r="CP36" s="1016"/>
      <c r="CQ36" s="1016"/>
      <c r="CR36" s="1016"/>
      <c r="CS36" s="1016"/>
      <c r="CT36" s="1016"/>
      <c r="CU36" s="1016"/>
      <c r="CV36" s="1016"/>
      <c r="CW36" s="1016"/>
      <c r="CX36" s="1016"/>
      <c r="CY36" s="1016"/>
      <c r="CZ36" s="1016"/>
      <c r="DA36" s="1016"/>
      <c r="DB36" s="1016"/>
      <c r="DC36" s="1016"/>
      <c r="DD36" s="1016"/>
      <c r="DE36" s="1016"/>
      <c r="DF36" s="1016"/>
      <c r="DG36" s="1016"/>
      <c r="DH36" s="1016"/>
      <c r="DI36" s="1016"/>
      <c r="DJ36" s="1016"/>
      <c r="DK36" s="1016"/>
      <c r="DL36" s="1016"/>
      <c r="DM36" s="1016"/>
      <c r="DN36" s="1016"/>
      <c r="DO36" s="1016"/>
      <c r="DP36" s="1016"/>
      <c r="DQ36" s="1016"/>
      <c r="DR36" s="1016"/>
      <c r="DS36" s="1016"/>
      <c r="DT36" s="1016"/>
      <c r="DU36" s="1016"/>
      <c r="DV36" s="1016"/>
      <c r="DW36" s="1016"/>
      <c r="DX36" s="1016"/>
      <c r="DY36" s="1016"/>
      <c r="DZ36" s="1016"/>
      <c r="EA36" s="1016"/>
      <c r="EB36" s="1016"/>
      <c r="EC36" s="1016"/>
      <c r="ED36" s="1016"/>
      <c r="EE36" s="1016"/>
      <c r="EF36" s="1016"/>
      <c r="EG36" s="1016"/>
      <c r="EH36" s="1016"/>
      <c r="EI36" s="1016"/>
      <c r="EJ36" s="1016"/>
      <c r="EK36" s="1016"/>
      <c r="EL36" s="1016"/>
      <c r="EM36" s="1016"/>
      <c r="EN36" s="1016"/>
      <c r="EO36" s="1016"/>
      <c r="EP36" s="1016"/>
      <c r="EQ36" s="1016"/>
      <c r="ER36" s="1016"/>
      <c r="ES36" s="1016"/>
      <c r="ET36" s="1016"/>
      <c r="EU36" s="1016"/>
      <c r="EV36" s="1016"/>
      <c r="EW36" s="1016"/>
      <c r="EX36" s="1016"/>
      <c r="EY36" s="1016"/>
      <c r="EZ36" s="1016"/>
      <c r="FA36" s="1016"/>
      <c r="FB36" s="1016"/>
      <c r="FC36" s="1016"/>
      <c r="FD36" s="1016"/>
      <c r="FE36" s="1016"/>
      <c r="FF36" s="1016"/>
      <c r="FG36" s="1016"/>
      <c r="FH36" s="1016"/>
      <c r="FI36" s="1016"/>
      <c r="FJ36" s="1016"/>
      <c r="FK36" s="1016"/>
      <c r="FL36" s="1016"/>
      <c r="FM36" s="1016"/>
      <c r="FN36" s="1016"/>
      <c r="FO36" s="1016"/>
      <c r="FP36" s="1016"/>
      <c r="FQ36" s="1016"/>
      <c r="FR36" s="1016"/>
      <c r="FS36" s="1016"/>
      <c r="FT36" s="1016"/>
      <c r="FU36" s="1016"/>
      <c r="FV36" s="1016"/>
      <c r="FW36" s="1016"/>
      <c r="FX36" s="1016"/>
      <c r="FY36" s="1016"/>
      <c r="FZ36" s="1016"/>
      <c r="GA36" s="1016"/>
      <c r="GB36" s="1016"/>
      <c r="GC36" s="1016"/>
      <c r="GD36" s="1016"/>
      <c r="GE36" s="1016"/>
      <c r="GF36" s="1016"/>
      <c r="GG36" s="1016"/>
      <c r="GH36" s="1016"/>
      <c r="GI36" s="1016"/>
      <c r="GJ36" s="1016"/>
      <c r="GK36" s="1016"/>
      <c r="GL36" s="1016"/>
      <c r="GM36" s="1016"/>
      <c r="GN36" s="1016"/>
      <c r="GO36" s="1016"/>
      <c r="GP36" s="1016"/>
      <c r="GQ36" s="1016"/>
      <c r="GR36" s="1016"/>
      <c r="GS36" s="1016"/>
      <c r="GT36" s="1016"/>
      <c r="GU36" s="1016"/>
      <c r="GV36" s="1016"/>
      <c r="GW36" s="1016"/>
      <c r="GX36" s="1016"/>
    </row>
    <row r="37" spans="1:206" s="1008" customFormat="1" ht="90" thickBot="1" x14ac:dyDescent="0.25">
      <c r="A37" s="1016"/>
      <c r="B37" s="1038"/>
      <c r="C37" s="1064" t="s">
        <v>91</v>
      </c>
      <c r="D37" s="1065" t="s">
        <v>92</v>
      </c>
      <c r="E37" s="1065" t="s">
        <v>92</v>
      </c>
      <c r="F37" s="267" t="s">
        <v>93</v>
      </c>
      <c r="G37" s="780" t="s">
        <v>94</v>
      </c>
      <c r="H37" s="1011"/>
      <c r="I37" s="1011"/>
      <c r="J37" s="1048"/>
      <c r="K37" s="1022"/>
      <c r="L37" s="1075" t="s">
        <v>882</v>
      </c>
      <c r="M37" s="1067">
        <v>0</v>
      </c>
      <c r="N37" s="1041">
        <v>0</v>
      </c>
      <c r="O37" s="1022"/>
      <c r="P37" s="1040">
        <v>0</v>
      </c>
      <c r="Q37" s="1022"/>
      <c r="R37" s="1022"/>
      <c r="S37" s="1022"/>
      <c r="T37" s="1041">
        <v>700000000</v>
      </c>
      <c r="U37" s="1022"/>
      <c r="V37" s="1022"/>
      <c r="W37" s="1022"/>
      <c r="X37" s="1022"/>
      <c r="Y37" s="1022"/>
      <c r="Z37" s="1022"/>
      <c r="AA37" s="1022"/>
      <c r="AB37" s="1039" t="s">
        <v>849</v>
      </c>
      <c r="AC37" s="1039" t="s">
        <v>850</v>
      </c>
      <c r="AD37" s="1045" t="s">
        <v>851</v>
      </c>
      <c r="AE37" s="1024"/>
      <c r="AF37" s="1004"/>
      <c r="AG37" s="1004"/>
      <c r="AH37" s="1004"/>
      <c r="AI37" s="1004"/>
      <c r="AJ37" s="1016"/>
      <c r="AK37" s="1016"/>
      <c r="AL37" s="1016"/>
      <c r="AM37" s="1016"/>
      <c r="AN37" s="1016"/>
      <c r="AO37" s="1016"/>
      <c r="AP37" s="1016"/>
      <c r="AQ37" s="1016"/>
      <c r="AR37" s="1016"/>
      <c r="AS37" s="1016"/>
      <c r="AT37" s="1016"/>
      <c r="AU37" s="1016"/>
      <c r="AV37" s="1016"/>
      <c r="AW37" s="1016"/>
      <c r="AX37" s="1016"/>
      <c r="AY37" s="1016"/>
      <c r="AZ37" s="1016"/>
      <c r="BA37" s="1016"/>
      <c r="BB37" s="1016"/>
      <c r="BC37" s="1016"/>
      <c r="BD37" s="1016"/>
      <c r="BE37" s="1016"/>
      <c r="BF37" s="1016"/>
      <c r="BG37" s="1016"/>
      <c r="BH37" s="1016"/>
      <c r="BI37" s="1016"/>
      <c r="BJ37" s="1016"/>
      <c r="BK37" s="1016"/>
      <c r="BL37" s="1016"/>
      <c r="BM37" s="1016"/>
      <c r="BN37" s="1016"/>
      <c r="BO37" s="1016"/>
      <c r="BP37" s="1016"/>
      <c r="BQ37" s="1016"/>
      <c r="BR37" s="1016"/>
      <c r="BS37" s="1016"/>
      <c r="BT37" s="1016"/>
      <c r="BU37" s="1016"/>
      <c r="BV37" s="1016"/>
      <c r="BW37" s="1016"/>
      <c r="BX37" s="1016"/>
      <c r="BY37" s="1016"/>
      <c r="BZ37" s="1016"/>
      <c r="CA37" s="1016"/>
      <c r="CB37" s="1016"/>
      <c r="CC37" s="1016"/>
      <c r="CD37" s="1016"/>
      <c r="CE37" s="1016"/>
      <c r="CF37" s="1016"/>
      <c r="CG37" s="1016"/>
      <c r="CH37" s="1016"/>
      <c r="CI37" s="1016"/>
      <c r="CJ37" s="1016"/>
      <c r="CK37" s="1016"/>
      <c r="CL37" s="1016"/>
      <c r="CM37" s="1016"/>
      <c r="CN37" s="1016"/>
      <c r="CO37" s="1016"/>
      <c r="CP37" s="1016"/>
      <c r="CQ37" s="1016"/>
      <c r="CR37" s="1016"/>
      <c r="CS37" s="1016"/>
      <c r="CT37" s="1016"/>
      <c r="CU37" s="1016"/>
      <c r="CV37" s="1016"/>
      <c r="CW37" s="1016"/>
      <c r="CX37" s="1016"/>
      <c r="CY37" s="1016"/>
      <c r="CZ37" s="1016"/>
      <c r="DA37" s="1016"/>
      <c r="DB37" s="1016"/>
      <c r="DC37" s="1016"/>
      <c r="DD37" s="1016"/>
      <c r="DE37" s="1016"/>
      <c r="DF37" s="1016"/>
      <c r="DG37" s="1016"/>
      <c r="DH37" s="1016"/>
      <c r="DI37" s="1016"/>
      <c r="DJ37" s="1016"/>
      <c r="DK37" s="1016"/>
      <c r="DL37" s="1016"/>
      <c r="DM37" s="1016"/>
      <c r="DN37" s="1016"/>
      <c r="DO37" s="1016"/>
      <c r="DP37" s="1016"/>
      <c r="DQ37" s="1016"/>
      <c r="DR37" s="1016"/>
      <c r="DS37" s="1016"/>
      <c r="DT37" s="1016"/>
      <c r="DU37" s="1016"/>
      <c r="DV37" s="1016"/>
      <c r="DW37" s="1016"/>
      <c r="DX37" s="1016"/>
      <c r="DY37" s="1016"/>
      <c r="DZ37" s="1016"/>
      <c r="EA37" s="1016"/>
      <c r="EB37" s="1016"/>
      <c r="EC37" s="1016"/>
      <c r="ED37" s="1016"/>
      <c r="EE37" s="1016"/>
      <c r="EF37" s="1016"/>
      <c r="EG37" s="1016"/>
      <c r="EH37" s="1016"/>
      <c r="EI37" s="1016"/>
      <c r="EJ37" s="1016"/>
      <c r="EK37" s="1016"/>
      <c r="EL37" s="1016"/>
      <c r="EM37" s="1016"/>
      <c r="EN37" s="1016"/>
      <c r="EO37" s="1016"/>
      <c r="EP37" s="1016"/>
      <c r="EQ37" s="1016"/>
      <c r="ER37" s="1016"/>
      <c r="ES37" s="1016"/>
      <c r="ET37" s="1016"/>
      <c r="EU37" s="1016"/>
      <c r="EV37" s="1016"/>
      <c r="EW37" s="1016"/>
      <c r="EX37" s="1016"/>
      <c r="EY37" s="1016"/>
      <c r="EZ37" s="1016"/>
      <c r="FA37" s="1016"/>
      <c r="FB37" s="1016"/>
      <c r="FC37" s="1016"/>
      <c r="FD37" s="1016"/>
      <c r="FE37" s="1016"/>
      <c r="FF37" s="1016"/>
      <c r="FG37" s="1016"/>
      <c r="FH37" s="1016"/>
      <c r="FI37" s="1016"/>
      <c r="FJ37" s="1016"/>
      <c r="FK37" s="1016"/>
      <c r="FL37" s="1016"/>
      <c r="FM37" s="1016"/>
      <c r="FN37" s="1016"/>
      <c r="FO37" s="1016"/>
      <c r="FP37" s="1016"/>
      <c r="FQ37" s="1016"/>
      <c r="FR37" s="1016"/>
      <c r="FS37" s="1016"/>
      <c r="FT37" s="1016"/>
      <c r="FU37" s="1016"/>
      <c r="FV37" s="1016"/>
      <c r="FW37" s="1016"/>
      <c r="FX37" s="1016"/>
      <c r="FY37" s="1016"/>
      <c r="FZ37" s="1016"/>
      <c r="GA37" s="1016"/>
      <c r="GB37" s="1016"/>
      <c r="GC37" s="1016"/>
      <c r="GD37" s="1016"/>
      <c r="GE37" s="1016"/>
      <c r="GF37" s="1016"/>
      <c r="GG37" s="1016"/>
      <c r="GH37" s="1016"/>
      <c r="GI37" s="1016"/>
      <c r="GJ37" s="1016"/>
      <c r="GK37" s="1016"/>
      <c r="GL37" s="1016"/>
      <c r="GM37" s="1016"/>
      <c r="GN37" s="1016"/>
      <c r="GO37" s="1016"/>
      <c r="GP37" s="1016"/>
      <c r="GQ37" s="1016"/>
      <c r="GR37" s="1016"/>
      <c r="GS37" s="1016"/>
      <c r="GT37" s="1016"/>
      <c r="GU37" s="1016"/>
      <c r="GV37" s="1016"/>
      <c r="GW37" s="1016"/>
      <c r="GX37" s="1016"/>
    </row>
    <row r="38" spans="1:206" s="1008" customFormat="1" ht="90" thickBot="1" x14ac:dyDescent="0.25">
      <c r="A38" s="1016"/>
      <c r="B38" s="1038"/>
      <c r="C38" s="1064" t="s">
        <v>91</v>
      </c>
      <c r="D38" s="1065" t="s">
        <v>92</v>
      </c>
      <c r="E38" s="1065" t="s">
        <v>92</v>
      </c>
      <c r="F38" s="267" t="s">
        <v>93</v>
      </c>
      <c r="G38" s="780" t="s">
        <v>94</v>
      </c>
      <c r="H38" s="1011"/>
      <c r="I38" s="1011"/>
      <c r="J38" s="1048"/>
      <c r="K38" s="1022"/>
      <c r="L38" s="1075" t="s">
        <v>883</v>
      </c>
      <c r="M38" s="1067">
        <v>2</v>
      </c>
      <c r="N38" s="1041">
        <v>0</v>
      </c>
      <c r="O38" s="1022"/>
      <c r="P38" s="1040">
        <v>0</v>
      </c>
      <c r="Q38" s="1022"/>
      <c r="R38" s="1022"/>
      <c r="S38" s="1022"/>
      <c r="T38" s="1041">
        <v>1800000000</v>
      </c>
      <c r="U38" s="1022"/>
      <c r="V38" s="1022"/>
      <c r="W38" s="1022"/>
      <c r="X38" s="1022"/>
      <c r="Y38" s="1022"/>
      <c r="Z38" s="1022"/>
      <c r="AA38" s="1022"/>
      <c r="AB38" s="1039" t="s">
        <v>849</v>
      </c>
      <c r="AC38" s="1039" t="s">
        <v>850</v>
      </c>
      <c r="AD38" s="1045" t="s">
        <v>851</v>
      </c>
      <c r="AE38" s="1024"/>
      <c r="AF38" s="1004"/>
      <c r="AG38" s="1004"/>
      <c r="AH38" s="1004"/>
      <c r="AI38" s="1004"/>
      <c r="AJ38" s="1016"/>
      <c r="AK38" s="1016"/>
      <c r="AL38" s="1016"/>
      <c r="AM38" s="1016"/>
      <c r="AN38" s="1016"/>
      <c r="AO38" s="1016"/>
      <c r="AP38" s="1016"/>
      <c r="AQ38" s="1016"/>
      <c r="AR38" s="1016"/>
      <c r="AS38" s="1016"/>
      <c r="AT38" s="1016"/>
      <c r="AU38" s="1016"/>
      <c r="AV38" s="1016"/>
      <c r="AW38" s="1016"/>
      <c r="AX38" s="1016"/>
      <c r="AY38" s="1016"/>
      <c r="AZ38" s="1016"/>
      <c r="BA38" s="1016"/>
      <c r="BB38" s="1016"/>
      <c r="BC38" s="1016"/>
      <c r="BD38" s="1016"/>
      <c r="BE38" s="1016"/>
      <c r="BF38" s="1016"/>
      <c r="BG38" s="1016"/>
      <c r="BH38" s="1016"/>
      <c r="BI38" s="1016"/>
      <c r="BJ38" s="1016"/>
      <c r="BK38" s="1016"/>
      <c r="BL38" s="1016"/>
      <c r="BM38" s="1016"/>
      <c r="BN38" s="1016"/>
      <c r="BO38" s="1016"/>
      <c r="BP38" s="1016"/>
      <c r="BQ38" s="1016"/>
      <c r="BR38" s="1016"/>
      <c r="BS38" s="1016"/>
      <c r="BT38" s="1016"/>
      <c r="BU38" s="1016"/>
      <c r="BV38" s="1016"/>
      <c r="BW38" s="1016"/>
      <c r="BX38" s="1016"/>
      <c r="BY38" s="1016"/>
      <c r="BZ38" s="1016"/>
      <c r="CA38" s="1016"/>
      <c r="CB38" s="1016"/>
      <c r="CC38" s="1016"/>
      <c r="CD38" s="1016"/>
      <c r="CE38" s="1016"/>
      <c r="CF38" s="1016"/>
      <c r="CG38" s="1016"/>
      <c r="CH38" s="1016"/>
      <c r="CI38" s="1016"/>
      <c r="CJ38" s="1016"/>
      <c r="CK38" s="1016"/>
      <c r="CL38" s="1016"/>
      <c r="CM38" s="1016"/>
      <c r="CN38" s="1016"/>
      <c r="CO38" s="1016"/>
      <c r="CP38" s="1016"/>
      <c r="CQ38" s="1016"/>
      <c r="CR38" s="1016"/>
      <c r="CS38" s="1016"/>
      <c r="CT38" s="1016"/>
      <c r="CU38" s="1016"/>
      <c r="CV38" s="1016"/>
      <c r="CW38" s="1016"/>
      <c r="CX38" s="1016"/>
      <c r="CY38" s="1016"/>
      <c r="CZ38" s="1016"/>
      <c r="DA38" s="1016"/>
      <c r="DB38" s="1016"/>
      <c r="DC38" s="1016"/>
      <c r="DD38" s="1016"/>
      <c r="DE38" s="1016"/>
      <c r="DF38" s="1016"/>
      <c r="DG38" s="1016"/>
      <c r="DH38" s="1016"/>
      <c r="DI38" s="1016"/>
      <c r="DJ38" s="1016"/>
      <c r="DK38" s="1016"/>
      <c r="DL38" s="1016"/>
      <c r="DM38" s="1016"/>
      <c r="DN38" s="1016"/>
      <c r="DO38" s="1016"/>
      <c r="DP38" s="1016"/>
      <c r="DQ38" s="1016"/>
      <c r="DR38" s="1016"/>
      <c r="DS38" s="1016"/>
      <c r="DT38" s="1016"/>
      <c r="DU38" s="1016"/>
      <c r="DV38" s="1016"/>
      <c r="DW38" s="1016"/>
      <c r="DX38" s="1016"/>
      <c r="DY38" s="1016"/>
      <c r="DZ38" s="1016"/>
      <c r="EA38" s="1016"/>
      <c r="EB38" s="1016"/>
      <c r="EC38" s="1016"/>
      <c r="ED38" s="1016"/>
      <c r="EE38" s="1016"/>
      <c r="EF38" s="1016"/>
      <c r="EG38" s="1016"/>
      <c r="EH38" s="1016"/>
      <c r="EI38" s="1016"/>
      <c r="EJ38" s="1016"/>
      <c r="EK38" s="1016"/>
      <c r="EL38" s="1016"/>
      <c r="EM38" s="1016"/>
      <c r="EN38" s="1016"/>
      <c r="EO38" s="1016"/>
      <c r="EP38" s="1016"/>
      <c r="EQ38" s="1016"/>
      <c r="ER38" s="1016"/>
      <c r="ES38" s="1016"/>
      <c r="ET38" s="1016"/>
      <c r="EU38" s="1016"/>
      <c r="EV38" s="1016"/>
      <c r="EW38" s="1016"/>
      <c r="EX38" s="1016"/>
      <c r="EY38" s="1016"/>
      <c r="EZ38" s="1016"/>
      <c r="FA38" s="1016"/>
      <c r="FB38" s="1016"/>
      <c r="FC38" s="1016"/>
      <c r="FD38" s="1016"/>
      <c r="FE38" s="1016"/>
      <c r="FF38" s="1016"/>
      <c r="FG38" s="1016"/>
      <c r="FH38" s="1016"/>
      <c r="FI38" s="1016"/>
      <c r="FJ38" s="1016"/>
      <c r="FK38" s="1016"/>
      <c r="FL38" s="1016"/>
      <c r="FM38" s="1016"/>
      <c r="FN38" s="1016"/>
      <c r="FO38" s="1016"/>
      <c r="FP38" s="1016"/>
      <c r="FQ38" s="1016"/>
      <c r="FR38" s="1016"/>
      <c r="FS38" s="1016"/>
      <c r="FT38" s="1016"/>
      <c r="FU38" s="1016"/>
      <c r="FV38" s="1016"/>
      <c r="FW38" s="1016"/>
      <c r="FX38" s="1016"/>
      <c r="FY38" s="1016"/>
      <c r="FZ38" s="1016"/>
      <c r="GA38" s="1016"/>
      <c r="GB38" s="1016"/>
      <c r="GC38" s="1016"/>
      <c r="GD38" s="1016"/>
      <c r="GE38" s="1016"/>
      <c r="GF38" s="1016"/>
      <c r="GG38" s="1016"/>
      <c r="GH38" s="1016"/>
      <c r="GI38" s="1016"/>
      <c r="GJ38" s="1016"/>
      <c r="GK38" s="1016"/>
      <c r="GL38" s="1016"/>
      <c r="GM38" s="1016"/>
      <c r="GN38" s="1016"/>
      <c r="GO38" s="1016"/>
      <c r="GP38" s="1016"/>
      <c r="GQ38" s="1016"/>
      <c r="GR38" s="1016"/>
      <c r="GS38" s="1016"/>
      <c r="GT38" s="1016"/>
      <c r="GU38" s="1016"/>
      <c r="GV38" s="1016"/>
      <c r="GW38" s="1016"/>
      <c r="GX38" s="1016"/>
    </row>
    <row r="39" spans="1:206" s="1008" customFormat="1" ht="90" thickBot="1" x14ac:dyDescent="0.25">
      <c r="A39" s="1019"/>
      <c r="B39" s="1038"/>
      <c r="C39" s="1079" t="s">
        <v>91</v>
      </c>
      <c r="D39" s="1080" t="s">
        <v>92</v>
      </c>
      <c r="E39" s="1069" t="s">
        <v>92</v>
      </c>
      <c r="F39" s="1076" t="s">
        <v>93</v>
      </c>
      <c r="G39" s="1076" t="s">
        <v>94</v>
      </c>
      <c r="H39" s="1046"/>
      <c r="I39" s="1046"/>
      <c r="J39" s="1049"/>
      <c r="K39" s="1023"/>
      <c r="L39" s="1081" t="s">
        <v>884</v>
      </c>
      <c r="M39" s="1070">
        <v>10</v>
      </c>
      <c r="N39" s="1042">
        <v>14968262</v>
      </c>
      <c r="O39" s="1023"/>
      <c r="P39" s="1040">
        <v>14968262</v>
      </c>
      <c r="Q39" s="1023"/>
      <c r="R39" s="1023"/>
      <c r="S39" s="1023"/>
      <c r="T39" s="1042">
        <v>300000000</v>
      </c>
      <c r="U39" s="1023"/>
      <c r="V39" s="1023"/>
      <c r="W39" s="1023"/>
      <c r="X39" s="1023"/>
      <c r="Y39" s="1023"/>
      <c r="Z39" s="1023"/>
      <c r="AA39" s="1023"/>
      <c r="AB39" s="1039" t="s">
        <v>849</v>
      </c>
      <c r="AC39" s="1039" t="s">
        <v>850</v>
      </c>
      <c r="AD39" s="1045" t="s">
        <v>851</v>
      </c>
      <c r="AE39" s="1024"/>
      <c r="AF39" s="1010"/>
      <c r="AG39" s="1010"/>
      <c r="AH39" s="1010"/>
      <c r="AI39" s="1009"/>
      <c r="AJ39" s="1019"/>
      <c r="AK39" s="1019"/>
      <c r="AL39" s="1019"/>
      <c r="AM39" s="1019"/>
      <c r="AN39" s="1019"/>
      <c r="AO39" s="1019"/>
      <c r="AP39" s="1019"/>
      <c r="AQ39" s="1019"/>
      <c r="AR39" s="1019"/>
      <c r="AS39" s="1019"/>
      <c r="AT39" s="1019"/>
      <c r="AU39" s="1019"/>
      <c r="AV39" s="1019"/>
      <c r="AW39" s="1019"/>
      <c r="AX39" s="1019"/>
      <c r="AY39" s="1019"/>
      <c r="AZ39" s="1019"/>
      <c r="BA39" s="1019"/>
      <c r="BB39" s="1019"/>
      <c r="BC39" s="1019"/>
      <c r="BD39" s="1019"/>
      <c r="BE39" s="1019"/>
      <c r="BF39" s="1019"/>
      <c r="BG39" s="1019"/>
      <c r="BH39" s="1019"/>
      <c r="BI39" s="1019"/>
      <c r="BJ39" s="1019"/>
      <c r="BK39" s="1019"/>
      <c r="BL39" s="1019"/>
      <c r="BM39" s="1019"/>
      <c r="BN39" s="1019"/>
      <c r="BO39" s="1019"/>
      <c r="BP39" s="1019"/>
      <c r="BQ39" s="1019"/>
      <c r="BR39" s="1019"/>
      <c r="BS39" s="1019"/>
      <c r="BT39" s="1019"/>
      <c r="BU39" s="1019"/>
      <c r="BV39" s="1019"/>
      <c r="BW39" s="1019"/>
      <c r="BX39" s="1019"/>
      <c r="BY39" s="1019"/>
      <c r="BZ39" s="1019"/>
      <c r="CA39" s="1019"/>
      <c r="CB39" s="1019"/>
      <c r="CC39" s="1019"/>
      <c r="CD39" s="1019"/>
      <c r="CE39" s="1019"/>
      <c r="CF39" s="1019"/>
      <c r="CG39" s="1019"/>
      <c r="CH39" s="1019"/>
      <c r="CI39" s="1019"/>
      <c r="CJ39" s="1019"/>
      <c r="CK39" s="1019"/>
      <c r="CL39" s="1019"/>
      <c r="CM39" s="1019"/>
      <c r="CN39" s="1019"/>
      <c r="CO39" s="1019"/>
      <c r="CP39" s="1019"/>
      <c r="CQ39" s="1019"/>
      <c r="CR39" s="1019"/>
      <c r="CS39" s="1019"/>
      <c r="CT39" s="1019"/>
      <c r="CU39" s="1019"/>
      <c r="CV39" s="1019"/>
      <c r="CW39" s="1019"/>
      <c r="CX39" s="1019"/>
      <c r="CY39" s="1019"/>
      <c r="CZ39" s="1019"/>
      <c r="DA39" s="1019"/>
      <c r="DB39" s="1019"/>
      <c r="DC39" s="1019"/>
      <c r="DD39" s="1019"/>
      <c r="DE39" s="1019"/>
      <c r="DF39" s="1019"/>
      <c r="DG39" s="1019"/>
      <c r="DH39" s="1019"/>
      <c r="DI39" s="1019"/>
      <c r="DJ39" s="1019"/>
      <c r="DK39" s="1019"/>
      <c r="DL39" s="1019"/>
      <c r="DM39" s="1019"/>
      <c r="DN39" s="1019"/>
      <c r="DO39" s="1019"/>
      <c r="DP39" s="1019"/>
      <c r="DQ39" s="1019"/>
      <c r="DR39" s="1019"/>
      <c r="DS39" s="1019"/>
      <c r="DT39" s="1019"/>
      <c r="DU39" s="1019"/>
      <c r="DV39" s="1019"/>
      <c r="DW39" s="1019"/>
      <c r="DX39" s="1019"/>
      <c r="DY39" s="1019"/>
      <c r="DZ39" s="1019"/>
      <c r="EA39" s="1019"/>
      <c r="EB39" s="1019"/>
      <c r="EC39" s="1019"/>
      <c r="ED39" s="1019"/>
      <c r="EE39" s="1019"/>
      <c r="EF39" s="1019"/>
      <c r="EG39" s="1019"/>
      <c r="EH39" s="1019"/>
      <c r="EI39" s="1019"/>
      <c r="EJ39" s="1019"/>
      <c r="EK39" s="1019"/>
      <c r="EL39" s="1019"/>
      <c r="EM39" s="1019"/>
      <c r="EN39" s="1019"/>
      <c r="EO39" s="1019"/>
      <c r="EP39" s="1019"/>
      <c r="EQ39" s="1019"/>
      <c r="ER39" s="1019"/>
      <c r="ES39" s="1019"/>
      <c r="ET39" s="1019"/>
      <c r="EU39" s="1019"/>
      <c r="EV39" s="1019"/>
      <c r="EW39" s="1019"/>
      <c r="EX39" s="1019"/>
      <c r="EY39" s="1019"/>
      <c r="EZ39" s="1019"/>
      <c r="FA39" s="1019"/>
      <c r="FB39" s="1019"/>
      <c r="FC39" s="1019"/>
      <c r="FD39" s="1019"/>
      <c r="FE39" s="1019"/>
      <c r="FF39" s="1019"/>
      <c r="FG39" s="1019"/>
      <c r="FH39" s="1019"/>
      <c r="FI39" s="1019"/>
      <c r="FJ39" s="1019"/>
      <c r="FK39" s="1019"/>
      <c r="FL39" s="1019"/>
      <c r="FM39" s="1019"/>
      <c r="FN39" s="1019"/>
      <c r="FO39" s="1019"/>
      <c r="FP39" s="1019"/>
      <c r="FQ39" s="1019"/>
      <c r="FR39" s="1019"/>
      <c r="FS39" s="1019"/>
      <c r="FT39" s="1019"/>
      <c r="FU39" s="1019"/>
      <c r="FV39" s="1019"/>
      <c r="FW39" s="1019"/>
      <c r="FX39" s="1019"/>
      <c r="FY39" s="1019"/>
      <c r="FZ39" s="1019"/>
      <c r="GA39" s="1019"/>
      <c r="GB39" s="1019"/>
      <c r="GC39" s="1019"/>
      <c r="GD39" s="1019"/>
      <c r="GE39" s="1019"/>
      <c r="GF39" s="1019"/>
      <c r="GG39" s="1019"/>
      <c r="GH39" s="1019"/>
      <c r="GI39" s="1019"/>
      <c r="GJ39" s="1019"/>
      <c r="GK39" s="1019"/>
      <c r="GL39" s="1019"/>
      <c r="GM39" s="1019"/>
      <c r="GN39" s="1019"/>
      <c r="GO39" s="1019"/>
      <c r="GP39" s="1019"/>
      <c r="GQ39" s="1019"/>
      <c r="GR39" s="1019"/>
      <c r="GS39" s="1019"/>
      <c r="GT39" s="1019"/>
      <c r="GU39" s="1019"/>
      <c r="GV39" s="1019"/>
      <c r="GW39" s="1019"/>
      <c r="GX39" s="1019"/>
    </row>
    <row r="40" spans="1:206" s="1008" customFormat="1" ht="115.5" thickBot="1" x14ac:dyDescent="0.25">
      <c r="A40" s="1019"/>
      <c r="B40" s="1038"/>
      <c r="C40" s="1074" t="s">
        <v>91</v>
      </c>
      <c r="D40" s="1074" t="s">
        <v>114</v>
      </c>
      <c r="E40" s="1074" t="s">
        <v>115</v>
      </c>
      <c r="F40" s="1074" t="s">
        <v>116</v>
      </c>
      <c r="G40" s="1074" t="s">
        <v>885</v>
      </c>
      <c r="H40" s="1082">
        <v>2020730010076</v>
      </c>
      <c r="I40" s="1082">
        <v>212313901907</v>
      </c>
      <c r="J40" s="1083" t="s">
        <v>886</v>
      </c>
      <c r="K40" s="1084" t="s">
        <v>887</v>
      </c>
      <c r="L40" s="1085" t="s">
        <v>887</v>
      </c>
      <c r="M40" s="1086">
        <v>20</v>
      </c>
      <c r="N40" s="1044">
        <v>74067326</v>
      </c>
      <c r="O40" s="1043"/>
      <c r="P40" s="1040">
        <v>74067326</v>
      </c>
      <c r="Q40" s="1043"/>
      <c r="R40" s="1043"/>
      <c r="S40" s="1043"/>
      <c r="T40" s="1044"/>
      <c r="U40" s="1043"/>
      <c r="V40" s="1043"/>
      <c r="W40" s="1043"/>
      <c r="X40" s="1043"/>
      <c r="Y40" s="1043"/>
      <c r="Z40" s="1043"/>
      <c r="AA40" s="1043"/>
      <c r="AB40" s="1039" t="s">
        <v>849</v>
      </c>
      <c r="AC40" s="1039" t="s">
        <v>850</v>
      </c>
      <c r="AD40" s="1045" t="s">
        <v>851</v>
      </c>
      <c r="AE40" s="1024"/>
      <c r="AF40" s="1010"/>
      <c r="AG40" s="1010"/>
      <c r="AH40" s="1010"/>
      <c r="AI40" s="1010"/>
      <c r="AJ40" s="1019"/>
      <c r="AK40" s="1019"/>
      <c r="AL40" s="1019"/>
      <c r="AM40" s="1019"/>
      <c r="AN40" s="1019"/>
      <c r="AO40" s="1019"/>
      <c r="AP40" s="1019"/>
      <c r="AQ40" s="1019"/>
      <c r="AR40" s="1019"/>
      <c r="AS40" s="1019"/>
      <c r="AT40" s="1019"/>
      <c r="AU40" s="1019"/>
      <c r="AV40" s="1019"/>
      <c r="AW40" s="1019"/>
      <c r="AX40" s="1019"/>
      <c r="AY40" s="1019"/>
      <c r="AZ40" s="1019"/>
      <c r="BA40" s="1019"/>
      <c r="BB40" s="1019"/>
      <c r="BC40" s="1019"/>
      <c r="BD40" s="1019"/>
      <c r="BE40" s="1019"/>
      <c r="BF40" s="1019"/>
      <c r="BG40" s="1019"/>
      <c r="BH40" s="1019"/>
      <c r="BI40" s="1019"/>
      <c r="BJ40" s="1019"/>
      <c r="BK40" s="1019"/>
      <c r="BL40" s="1019"/>
      <c r="BM40" s="1019"/>
      <c r="BN40" s="1019"/>
      <c r="BO40" s="1019"/>
      <c r="BP40" s="1019"/>
      <c r="BQ40" s="1019"/>
      <c r="BR40" s="1019"/>
      <c r="BS40" s="1019"/>
      <c r="BT40" s="1019"/>
      <c r="BU40" s="1019"/>
      <c r="BV40" s="1019"/>
      <c r="BW40" s="1019"/>
      <c r="BX40" s="1019"/>
      <c r="BY40" s="1019"/>
      <c r="BZ40" s="1019"/>
      <c r="CA40" s="1019"/>
      <c r="CB40" s="1019"/>
      <c r="CC40" s="1019"/>
      <c r="CD40" s="1019"/>
      <c r="CE40" s="1019"/>
      <c r="CF40" s="1019"/>
      <c r="CG40" s="1019"/>
      <c r="CH40" s="1019"/>
      <c r="CI40" s="1019"/>
      <c r="CJ40" s="1019"/>
      <c r="CK40" s="1019"/>
      <c r="CL40" s="1019"/>
      <c r="CM40" s="1019"/>
      <c r="CN40" s="1019"/>
      <c r="CO40" s="1019"/>
      <c r="CP40" s="1019"/>
      <c r="CQ40" s="1019"/>
      <c r="CR40" s="1019"/>
      <c r="CS40" s="1019"/>
      <c r="CT40" s="1019"/>
      <c r="CU40" s="1019"/>
      <c r="CV40" s="1019"/>
      <c r="CW40" s="1019"/>
      <c r="CX40" s="1019"/>
      <c r="CY40" s="1019"/>
      <c r="CZ40" s="1019"/>
      <c r="DA40" s="1019"/>
      <c r="DB40" s="1019"/>
      <c r="DC40" s="1019"/>
      <c r="DD40" s="1019"/>
      <c r="DE40" s="1019"/>
      <c r="DF40" s="1019"/>
      <c r="DG40" s="1019"/>
      <c r="DH40" s="1019"/>
      <c r="DI40" s="1019"/>
      <c r="DJ40" s="1019"/>
      <c r="DK40" s="1019"/>
      <c r="DL40" s="1019"/>
      <c r="DM40" s="1019"/>
      <c r="DN40" s="1019"/>
      <c r="DO40" s="1019"/>
      <c r="DP40" s="1019"/>
      <c r="DQ40" s="1019"/>
      <c r="DR40" s="1019"/>
      <c r="DS40" s="1019"/>
      <c r="DT40" s="1019"/>
      <c r="DU40" s="1019"/>
      <c r="DV40" s="1019"/>
      <c r="DW40" s="1019"/>
      <c r="DX40" s="1019"/>
      <c r="DY40" s="1019"/>
      <c r="DZ40" s="1019"/>
      <c r="EA40" s="1019"/>
      <c r="EB40" s="1019"/>
      <c r="EC40" s="1019"/>
      <c r="ED40" s="1019"/>
      <c r="EE40" s="1019"/>
      <c r="EF40" s="1019"/>
      <c r="EG40" s="1019"/>
      <c r="EH40" s="1019"/>
      <c r="EI40" s="1019"/>
      <c r="EJ40" s="1019"/>
      <c r="EK40" s="1019"/>
      <c r="EL40" s="1019"/>
      <c r="EM40" s="1019"/>
      <c r="EN40" s="1019"/>
      <c r="EO40" s="1019"/>
      <c r="EP40" s="1019"/>
      <c r="EQ40" s="1019"/>
      <c r="ER40" s="1019"/>
      <c r="ES40" s="1019"/>
      <c r="ET40" s="1019"/>
      <c r="EU40" s="1019"/>
      <c r="EV40" s="1019"/>
      <c r="EW40" s="1019"/>
      <c r="EX40" s="1019"/>
      <c r="EY40" s="1019"/>
      <c r="EZ40" s="1019"/>
      <c r="FA40" s="1019"/>
      <c r="FB40" s="1019"/>
      <c r="FC40" s="1019"/>
      <c r="FD40" s="1019"/>
      <c r="FE40" s="1019"/>
      <c r="FF40" s="1019"/>
      <c r="FG40" s="1019"/>
      <c r="FH40" s="1019"/>
      <c r="FI40" s="1019"/>
      <c r="FJ40" s="1019"/>
      <c r="FK40" s="1019"/>
      <c r="FL40" s="1019"/>
      <c r="FM40" s="1019"/>
      <c r="FN40" s="1019"/>
      <c r="FO40" s="1019"/>
      <c r="FP40" s="1019"/>
      <c r="FQ40" s="1019"/>
      <c r="FR40" s="1019"/>
      <c r="FS40" s="1019"/>
      <c r="FT40" s="1019"/>
      <c r="FU40" s="1019"/>
      <c r="FV40" s="1019"/>
      <c r="FW40" s="1019"/>
      <c r="FX40" s="1019"/>
      <c r="FY40" s="1019"/>
      <c r="FZ40" s="1019"/>
      <c r="GA40" s="1019"/>
      <c r="GB40" s="1019"/>
      <c r="GC40" s="1019"/>
      <c r="GD40" s="1019"/>
      <c r="GE40" s="1019"/>
      <c r="GF40" s="1019"/>
      <c r="GG40" s="1019"/>
      <c r="GH40" s="1019"/>
      <c r="GI40" s="1019"/>
      <c r="GJ40" s="1019"/>
      <c r="GK40" s="1019"/>
      <c r="GL40" s="1019"/>
      <c r="GM40" s="1019"/>
      <c r="GN40" s="1019"/>
      <c r="GO40" s="1019"/>
      <c r="GP40" s="1019"/>
      <c r="GQ40" s="1019"/>
      <c r="GR40" s="1019"/>
      <c r="GS40" s="1019"/>
      <c r="GT40" s="1019"/>
      <c r="GU40" s="1019"/>
      <c r="GV40" s="1019"/>
      <c r="GW40" s="1019"/>
      <c r="GX40" s="1019"/>
    </row>
    <row r="41" spans="1:206" s="1008" customFormat="1" ht="179.25" thickBot="1" x14ac:dyDescent="0.25">
      <c r="A41" s="1016"/>
      <c r="B41" s="1038"/>
      <c r="C41" s="1087" t="s">
        <v>91</v>
      </c>
      <c r="D41" s="1088" t="s">
        <v>843</v>
      </c>
      <c r="E41" s="1089" t="s">
        <v>844</v>
      </c>
      <c r="F41" s="1089" t="s">
        <v>109</v>
      </c>
      <c r="G41" s="1090" t="s">
        <v>888</v>
      </c>
      <c r="H41" s="1052">
        <v>2020730010075</v>
      </c>
      <c r="I41" s="1052">
        <v>212314301832</v>
      </c>
      <c r="J41" s="1053" t="s">
        <v>889</v>
      </c>
      <c r="K41" s="1039"/>
      <c r="L41" s="1091" t="s">
        <v>890</v>
      </c>
      <c r="M41" s="1092">
        <v>0</v>
      </c>
      <c r="N41" s="1054">
        <v>56900000</v>
      </c>
      <c r="O41" s="1039"/>
      <c r="P41" s="1040">
        <v>56900000</v>
      </c>
      <c r="Q41" s="1039"/>
      <c r="R41" s="1039"/>
      <c r="S41" s="1039"/>
      <c r="T41" s="1039"/>
      <c r="U41" s="1039"/>
      <c r="V41" s="1039"/>
      <c r="W41" s="1039"/>
      <c r="X41" s="1039"/>
      <c r="Y41" s="1039"/>
      <c r="Z41" s="1039"/>
      <c r="AA41" s="1039"/>
      <c r="AB41" s="1039" t="s">
        <v>849</v>
      </c>
      <c r="AC41" s="1039" t="s">
        <v>850</v>
      </c>
      <c r="AD41" s="1045" t="s">
        <v>851</v>
      </c>
      <c r="AE41" s="1024"/>
      <c r="AF41" s="166"/>
      <c r="AG41" s="166"/>
      <c r="AH41" s="166"/>
      <c r="AI41" s="1005"/>
      <c r="AJ41" s="1016"/>
      <c r="AK41" s="1016"/>
      <c r="AL41" s="1016"/>
      <c r="AM41" s="1016"/>
      <c r="AN41" s="1016"/>
      <c r="AO41" s="1016"/>
      <c r="AP41" s="1016"/>
      <c r="AQ41" s="1016"/>
      <c r="AR41" s="1016"/>
      <c r="AS41" s="1016"/>
      <c r="AT41" s="1016"/>
      <c r="AU41" s="1016"/>
      <c r="AV41" s="1016"/>
      <c r="AW41" s="1016"/>
      <c r="AX41" s="1016"/>
      <c r="AY41" s="1016"/>
      <c r="AZ41" s="1016"/>
      <c r="BA41" s="1016"/>
      <c r="BB41" s="1016"/>
      <c r="BC41" s="1016"/>
      <c r="BD41" s="1016"/>
      <c r="BE41" s="1016"/>
      <c r="BF41" s="1016"/>
      <c r="BG41" s="1016"/>
      <c r="BH41" s="1016"/>
      <c r="BI41" s="1016"/>
      <c r="BJ41" s="1016"/>
      <c r="BK41" s="1016"/>
      <c r="BL41" s="1016"/>
      <c r="BM41" s="1016"/>
      <c r="BN41" s="1016"/>
      <c r="BO41" s="1016"/>
      <c r="BP41" s="1016"/>
      <c r="BQ41" s="1016"/>
      <c r="BR41" s="1016"/>
      <c r="BS41" s="1016"/>
      <c r="BT41" s="1016"/>
      <c r="BU41" s="1016"/>
      <c r="BV41" s="1016"/>
      <c r="BW41" s="1016"/>
      <c r="BX41" s="1016"/>
      <c r="BY41" s="1016"/>
      <c r="BZ41" s="1016"/>
      <c r="CA41" s="1016"/>
      <c r="CB41" s="1016"/>
      <c r="CC41" s="1016"/>
      <c r="CD41" s="1016"/>
      <c r="CE41" s="1016"/>
      <c r="CF41" s="1016"/>
      <c r="CG41" s="1016"/>
      <c r="CH41" s="1016"/>
      <c r="CI41" s="1016"/>
      <c r="CJ41" s="1016"/>
      <c r="CK41" s="1016"/>
      <c r="CL41" s="1016"/>
      <c r="CM41" s="1016"/>
      <c r="CN41" s="1016"/>
      <c r="CO41" s="1016"/>
      <c r="CP41" s="1016"/>
      <c r="CQ41" s="1016"/>
      <c r="CR41" s="1016"/>
      <c r="CS41" s="1016"/>
      <c r="CT41" s="1016"/>
      <c r="CU41" s="1016"/>
      <c r="CV41" s="1016"/>
      <c r="CW41" s="1016"/>
      <c r="CX41" s="1016"/>
      <c r="CY41" s="1016"/>
      <c r="CZ41" s="1016"/>
      <c r="DA41" s="1016"/>
      <c r="DB41" s="1016"/>
      <c r="DC41" s="1016"/>
      <c r="DD41" s="1016"/>
      <c r="DE41" s="1016"/>
      <c r="DF41" s="1016"/>
      <c r="DG41" s="1016"/>
      <c r="DH41" s="1016"/>
      <c r="DI41" s="1016"/>
      <c r="DJ41" s="1016"/>
      <c r="DK41" s="1016"/>
      <c r="DL41" s="1016"/>
      <c r="DM41" s="1016"/>
      <c r="DN41" s="1016"/>
      <c r="DO41" s="1016"/>
      <c r="DP41" s="1016"/>
      <c r="DQ41" s="1016"/>
      <c r="DR41" s="1016"/>
      <c r="DS41" s="1016"/>
      <c r="DT41" s="1016"/>
      <c r="DU41" s="1016"/>
      <c r="DV41" s="1016"/>
      <c r="DW41" s="1016"/>
      <c r="DX41" s="1016"/>
      <c r="DY41" s="1016"/>
      <c r="DZ41" s="1016"/>
      <c r="EA41" s="1016"/>
      <c r="EB41" s="1016"/>
      <c r="EC41" s="1016"/>
      <c r="ED41" s="1016"/>
      <c r="EE41" s="1016"/>
      <c r="EF41" s="1016"/>
      <c r="EG41" s="1016"/>
      <c r="EH41" s="1016"/>
      <c r="EI41" s="1016"/>
      <c r="EJ41" s="1016"/>
      <c r="EK41" s="1016"/>
      <c r="EL41" s="1016"/>
      <c r="EM41" s="1016"/>
      <c r="EN41" s="1016"/>
      <c r="EO41" s="1016"/>
      <c r="EP41" s="1016"/>
      <c r="EQ41" s="1016"/>
      <c r="ER41" s="1016"/>
      <c r="ES41" s="1016"/>
      <c r="ET41" s="1016"/>
      <c r="EU41" s="1016"/>
      <c r="EV41" s="1016"/>
      <c r="EW41" s="1016"/>
      <c r="EX41" s="1016"/>
      <c r="EY41" s="1016"/>
      <c r="EZ41" s="1016"/>
      <c r="FA41" s="1016"/>
      <c r="FB41" s="1016"/>
      <c r="FC41" s="1016"/>
      <c r="FD41" s="1016"/>
      <c r="FE41" s="1016"/>
      <c r="FF41" s="1016"/>
      <c r="FG41" s="1016"/>
      <c r="FH41" s="1016"/>
      <c r="FI41" s="1016"/>
      <c r="FJ41" s="1016"/>
      <c r="FK41" s="1016"/>
      <c r="FL41" s="1016"/>
      <c r="FM41" s="1016"/>
      <c r="FN41" s="1016"/>
      <c r="FO41" s="1016"/>
      <c r="FP41" s="1016"/>
      <c r="FQ41" s="1016"/>
      <c r="FR41" s="1016"/>
      <c r="FS41" s="1016"/>
      <c r="FT41" s="1016"/>
      <c r="FU41" s="1016"/>
      <c r="FV41" s="1016"/>
      <c r="FW41" s="1016"/>
      <c r="FX41" s="1016"/>
      <c r="FY41" s="1016"/>
      <c r="FZ41" s="1016"/>
      <c r="GA41" s="1016"/>
      <c r="GB41" s="1016"/>
      <c r="GC41" s="1016"/>
      <c r="GD41" s="1016"/>
      <c r="GE41" s="1016"/>
      <c r="GF41" s="1016"/>
      <c r="GG41" s="1016"/>
      <c r="GH41" s="1016"/>
      <c r="GI41" s="1016"/>
      <c r="GJ41" s="1016"/>
      <c r="GK41" s="1016"/>
      <c r="GL41" s="1016"/>
      <c r="GM41" s="1016"/>
      <c r="GN41" s="1016"/>
      <c r="GO41" s="1016"/>
      <c r="GP41" s="1016"/>
      <c r="GQ41" s="1016"/>
      <c r="GR41" s="1016"/>
      <c r="GS41" s="1016"/>
      <c r="GT41" s="1016"/>
      <c r="GU41" s="1016"/>
      <c r="GV41" s="1016"/>
      <c r="GW41" s="1016"/>
      <c r="GX41" s="1016"/>
    </row>
    <row r="42" spans="1:206" s="1008" customFormat="1" ht="13.5" thickBot="1" x14ac:dyDescent="0.25">
      <c r="A42" s="1016"/>
      <c r="B42" s="614" t="s">
        <v>54</v>
      </c>
      <c r="C42" s="625"/>
      <c r="D42" s="625"/>
      <c r="E42" s="625"/>
      <c r="F42" s="625"/>
      <c r="G42" s="625"/>
      <c r="H42" s="625"/>
      <c r="I42" s="625"/>
      <c r="J42" s="625"/>
      <c r="K42" s="625"/>
      <c r="L42" s="625"/>
      <c r="M42" s="626"/>
      <c r="N42" s="1034">
        <v>4671007856</v>
      </c>
      <c r="O42" s="1034">
        <v>0</v>
      </c>
      <c r="P42" s="1034">
        <v>4671007856</v>
      </c>
      <c r="Q42" s="1034">
        <v>0</v>
      </c>
      <c r="R42" s="1034">
        <v>0</v>
      </c>
      <c r="S42" s="1034">
        <v>0</v>
      </c>
      <c r="T42" s="1034">
        <v>3500000000</v>
      </c>
      <c r="U42" s="1034">
        <v>0</v>
      </c>
      <c r="V42" s="1034">
        <v>0</v>
      </c>
      <c r="W42" s="1034">
        <v>0</v>
      </c>
      <c r="X42" s="1034">
        <v>0</v>
      </c>
      <c r="Y42" s="1034">
        <v>0</v>
      </c>
      <c r="Z42" s="1034">
        <v>0</v>
      </c>
      <c r="AA42" s="1035"/>
      <c r="AB42" s="1033"/>
      <c r="AC42" s="1033"/>
      <c r="AD42" s="1036"/>
      <c r="AE42" s="1016"/>
      <c r="AF42" s="743"/>
      <c r="AG42" s="743"/>
      <c r="AH42" s="743"/>
      <c r="AI42" s="167"/>
      <c r="AJ42" s="1016"/>
      <c r="AK42" s="1016"/>
      <c r="AL42" s="1016"/>
      <c r="AM42" s="1016"/>
      <c r="AN42" s="1016"/>
      <c r="AO42" s="1016"/>
      <c r="AP42" s="1016"/>
      <c r="AQ42" s="1016"/>
      <c r="AR42" s="1016"/>
      <c r="AS42" s="1016"/>
      <c r="AT42" s="1016"/>
      <c r="AU42" s="1016"/>
      <c r="AV42" s="1016"/>
      <c r="AW42" s="1016"/>
      <c r="AX42" s="1016"/>
      <c r="AY42" s="1016"/>
      <c r="AZ42" s="1016"/>
      <c r="BA42" s="1016"/>
      <c r="BB42" s="1016"/>
      <c r="BC42" s="1016"/>
      <c r="BD42" s="1016"/>
      <c r="BE42" s="1016"/>
      <c r="BF42" s="1016"/>
      <c r="BG42" s="1016"/>
      <c r="BH42" s="1016"/>
      <c r="BI42" s="1016"/>
      <c r="BJ42" s="1016"/>
      <c r="BK42" s="1016"/>
      <c r="BL42" s="1016"/>
      <c r="BM42" s="1016"/>
      <c r="BN42" s="1016"/>
      <c r="BO42" s="1016"/>
      <c r="BP42" s="1016"/>
      <c r="BQ42" s="1016"/>
      <c r="BR42" s="1016"/>
      <c r="BS42" s="1016"/>
      <c r="BT42" s="1016"/>
      <c r="BU42" s="1016"/>
      <c r="BV42" s="1016"/>
      <c r="BW42" s="1016"/>
      <c r="BX42" s="1016"/>
      <c r="BY42" s="1016"/>
      <c r="BZ42" s="1016"/>
      <c r="CA42" s="1016"/>
      <c r="CB42" s="1016"/>
      <c r="CC42" s="1016"/>
      <c r="CD42" s="1016"/>
      <c r="CE42" s="1016"/>
      <c r="CF42" s="1016"/>
      <c r="CG42" s="1016"/>
      <c r="CH42" s="1016"/>
      <c r="CI42" s="1016"/>
      <c r="CJ42" s="1016"/>
      <c r="CK42" s="1016"/>
      <c r="CL42" s="1016"/>
      <c r="CM42" s="1016"/>
      <c r="CN42" s="1016"/>
      <c r="CO42" s="1016"/>
      <c r="CP42" s="1016"/>
      <c r="CQ42" s="1016"/>
      <c r="CR42" s="1016"/>
      <c r="CS42" s="1016"/>
      <c r="CT42" s="1016"/>
      <c r="CU42" s="1016"/>
      <c r="CV42" s="1016"/>
      <c r="CW42" s="1016"/>
      <c r="CX42" s="1016"/>
      <c r="CY42" s="1016"/>
      <c r="CZ42" s="1016"/>
      <c r="DA42" s="1016"/>
      <c r="DB42" s="1016"/>
      <c r="DC42" s="1016"/>
      <c r="DD42" s="1016"/>
      <c r="DE42" s="1016"/>
      <c r="DF42" s="1016"/>
      <c r="DG42" s="1016"/>
      <c r="DH42" s="1016"/>
      <c r="DI42" s="1016"/>
      <c r="DJ42" s="1016"/>
      <c r="DK42" s="1016"/>
      <c r="DL42" s="1016"/>
      <c r="DM42" s="1016"/>
      <c r="DN42" s="1016"/>
      <c r="DO42" s="1016"/>
      <c r="DP42" s="1016"/>
      <c r="DQ42" s="1016"/>
      <c r="DR42" s="1016"/>
      <c r="DS42" s="1016"/>
      <c r="DT42" s="1016"/>
      <c r="DU42" s="1016"/>
      <c r="DV42" s="1016"/>
      <c r="DW42" s="1016"/>
      <c r="DX42" s="1016"/>
      <c r="DY42" s="1016"/>
      <c r="DZ42" s="1016"/>
      <c r="EA42" s="1016"/>
      <c r="EB42" s="1016"/>
      <c r="EC42" s="1016"/>
      <c r="ED42" s="1016"/>
      <c r="EE42" s="1016"/>
      <c r="EF42" s="1016"/>
      <c r="EG42" s="1016"/>
      <c r="EH42" s="1016"/>
      <c r="EI42" s="1016"/>
      <c r="EJ42" s="1016"/>
      <c r="EK42" s="1016"/>
      <c r="EL42" s="1016"/>
      <c r="EM42" s="1016"/>
      <c r="EN42" s="1016"/>
      <c r="EO42" s="1016"/>
      <c r="EP42" s="1016"/>
      <c r="EQ42" s="1016"/>
      <c r="ER42" s="1016"/>
      <c r="ES42" s="1016"/>
      <c r="ET42" s="1016"/>
      <c r="EU42" s="1016"/>
      <c r="EV42" s="1016"/>
      <c r="EW42" s="1016"/>
      <c r="EX42" s="1016"/>
      <c r="EY42" s="1016"/>
      <c r="EZ42" s="1016"/>
      <c r="FA42" s="1016"/>
      <c r="FB42" s="1016"/>
      <c r="FC42" s="1016"/>
      <c r="FD42" s="1016"/>
      <c r="FE42" s="1016"/>
      <c r="FF42" s="1016"/>
      <c r="FG42" s="1016"/>
      <c r="FH42" s="1016"/>
      <c r="FI42" s="1016"/>
      <c r="FJ42" s="1016"/>
      <c r="FK42" s="1016"/>
      <c r="FL42" s="1016"/>
      <c r="FM42" s="1016"/>
      <c r="FN42" s="1016"/>
      <c r="FO42" s="1016"/>
      <c r="FP42" s="1016"/>
      <c r="FQ42" s="1016"/>
      <c r="FR42" s="1016"/>
      <c r="FS42" s="1016"/>
      <c r="FT42" s="1016"/>
      <c r="FU42" s="1016"/>
      <c r="FV42" s="1016"/>
      <c r="FW42" s="1016"/>
      <c r="FX42" s="1016"/>
      <c r="FY42" s="1016"/>
      <c r="FZ42" s="1016"/>
      <c r="GA42" s="1016"/>
      <c r="GB42" s="1016"/>
      <c r="GC42" s="1016"/>
      <c r="GD42" s="1016"/>
      <c r="GE42" s="1016"/>
      <c r="GF42" s="1016"/>
      <c r="GG42" s="1016"/>
      <c r="GH42" s="1016"/>
      <c r="GI42" s="1016"/>
      <c r="GJ42" s="1016"/>
      <c r="GK42" s="1016"/>
      <c r="GL42" s="1016"/>
      <c r="GM42" s="1016"/>
      <c r="GN42" s="1016"/>
      <c r="GO42" s="1016"/>
      <c r="GP42" s="1016"/>
      <c r="GQ42" s="1016"/>
      <c r="GR42" s="1016"/>
      <c r="GS42" s="1016"/>
      <c r="GT42" s="1016"/>
      <c r="GU42" s="1016"/>
      <c r="GV42" s="1016"/>
      <c r="GW42" s="1016"/>
      <c r="GX42" s="1016"/>
    </row>
    <row r="43" spans="1:206" s="1008" customFormat="1" ht="13.5" thickBot="1" x14ac:dyDescent="0.25">
      <c r="A43" s="1016"/>
      <c r="B43" s="1019"/>
      <c r="C43" s="1016"/>
      <c r="D43" s="1016"/>
      <c r="E43" s="1016"/>
      <c r="F43" s="1016"/>
      <c r="G43" s="1016"/>
      <c r="H43" s="1016"/>
      <c r="I43" s="1016"/>
      <c r="J43" s="1016"/>
      <c r="K43" s="1016"/>
      <c r="L43" s="1016"/>
      <c r="M43" s="1016"/>
      <c r="N43" s="1014"/>
      <c r="O43" s="1014"/>
      <c r="P43" s="1015"/>
      <c r="Q43" s="1016"/>
      <c r="R43" s="1016"/>
      <c r="S43" s="1016"/>
      <c r="T43" s="1016"/>
      <c r="U43" s="1016"/>
      <c r="V43" s="1016"/>
      <c r="W43" s="1016"/>
      <c r="X43" s="1016"/>
      <c r="Y43" s="1016"/>
      <c r="Z43" s="1016"/>
      <c r="AA43" s="1016"/>
      <c r="AB43" s="1016"/>
      <c r="AC43" s="1016"/>
      <c r="AD43" s="1016"/>
      <c r="AE43" s="1016"/>
      <c r="AF43" s="169"/>
      <c r="AG43" s="169"/>
      <c r="AH43" s="169"/>
      <c r="AI43" s="170"/>
      <c r="AJ43" s="1016"/>
      <c r="AK43" s="1016"/>
      <c r="AL43" s="1016"/>
      <c r="AM43" s="1016"/>
      <c r="AN43" s="1016"/>
      <c r="AO43" s="1016"/>
      <c r="AP43" s="1016"/>
      <c r="AQ43" s="1016"/>
      <c r="AR43" s="1016"/>
      <c r="AS43" s="1016"/>
      <c r="AT43" s="1016"/>
      <c r="AU43" s="1016"/>
      <c r="AV43" s="1016"/>
      <c r="AW43" s="1016"/>
      <c r="AX43" s="1016"/>
      <c r="AY43" s="1016"/>
      <c r="AZ43" s="1016"/>
      <c r="BA43" s="1016"/>
      <c r="BB43" s="1016"/>
      <c r="BC43" s="1016"/>
      <c r="BD43" s="1016"/>
      <c r="BE43" s="1016"/>
      <c r="BF43" s="1016"/>
      <c r="BG43" s="1016"/>
      <c r="BH43" s="1016"/>
      <c r="BI43" s="1016"/>
      <c r="BJ43" s="1016"/>
      <c r="BK43" s="1016"/>
      <c r="BL43" s="1016"/>
      <c r="BM43" s="1016"/>
      <c r="BN43" s="1016"/>
      <c r="BO43" s="1016"/>
      <c r="BP43" s="1016"/>
      <c r="BQ43" s="1016"/>
      <c r="BR43" s="1016"/>
      <c r="BS43" s="1016"/>
      <c r="BT43" s="1016"/>
      <c r="BU43" s="1016"/>
      <c r="BV43" s="1016"/>
      <c r="BW43" s="1016"/>
      <c r="BX43" s="1016"/>
      <c r="BY43" s="1016"/>
      <c r="BZ43" s="1016"/>
      <c r="CA43" s="1016"/>
      <c r="CB43" s="1016"/>
      <c r="CC43" s="1016"/>
      <c r="CD43" s="1016"/>
      <c r="CE43" s="1016"/>
      <c r="CF43" s="1016"/>
      <c r="CG43" s="1016"/>
      <c r="CH43" s="1016"/>
      <c r="CI43" s="1016"/>
      <c r="CJ43" s="1016"/>
      <c r="CK43" s="1016"/>
      <c r="CL43" s="1016"/>
      <c r="CM43" s="1016"/>
      <c r="CN43" s="1016"/>
      <c r="CO43" s="1016"/>
      <c r="CP43" s="1016"/>
      <c r="CQ43" s="1016"/>
      <c r="CR43" s="1016"/>
      <c r="CS43" s="1016"/>
      <c r="CT43" s="1016"/>
      <c r="CU43" s="1016"/>
      <c r="CV43" s="1016"/>
      <c r="CW43" s="1016"/>
      <c r="CX43" s="1016"/>
      <c r="CY43" s="1016"/>
      <c r="CZ43" s="1016"/>
      <c r="DA43" s="1016"/>
      <c r="DB43" s="1016"/>
      <c r="DC43" s="1016"/>
      <c r="DD43" s="1016"/>
      <c r="DE43" s="1016"/>
      <c r="DF43" s="1016"/>
      <c r="DG43" s="1016"/>
      <c r="DH43" s="1016"/>
      <c r="DI43" s="1016"/>
      <c r="DJ43" s="1016"/>
      <c r="DK43" s="1016"/>
      <c r="DL43" s="1016"/>
      <c r="DM43" s="1016"/>
      <c r="DN43" s="1016"/>
      <c r="DO43" s="1016"/>
      <c r="DP43" s="1016"/>
      <c r="DQ43" s="1016"/>
      <c r="DR43" s="1016"/>
      <c r="DS43" s="1016"/>
      <c r="DT43" s="1016"/>
      <c r="DU43" s="1016"/>
      <c r="DV43" s="1016"/>
      <c r="DW43" s="1016"/>
      <c r="DX43" s="1016"/>
      <c r="DY43" s="1016"/>
      <c r="DZ43" s="1016"/>
      <c r="EA43" s="1016"/>
      <c r="EB43" s="1016"/>
      <c r="EC43" s="1016"/>
      <c r="ED43" s="1016"/>
      <c r="EE43" s="1016"/>
      <c r="EF43" s="1016"/>
      <c r="EG43" s="1016"/>
      <c r="EH43" s="1016"/>
      <c r="EI43" s="1016"/>
      <c r="EJ43" s="1016"/>
      <c r="EK43" s="1016"/>
      <c r="EL43" s="1016"/>
      <c r="EM43" s="1016"/>
      <c r="EN43" s="1016"/>
      <c r="EO43" s="1016"/>
      <c r="EP43" s="1016"/>
      <c r="EQ43" s="1016"/>
      <c r="ER43" s="1016"/>
      <c r="ES43" s="1016"/>
      <c r="ET43" s="1016"/>
      <c r="EU43" s="1016"/>
      <c r="EV43" s="1016"/>
      <c r="EW43" s="1016"/>
      <c r="EX43" s="1016"/>
      <c r="EY43" s="1016"/>
      <c r="EZ43" s="1016"/>
      <c r="FA43" s="1016"/>
      <c r="FB43" s="1016"/>
      <c r="FC43" s="1016"/>
      <c r="FD43" s="1016"/>
      <c r="FE43" s="1016"/>
      <c r="FF43" s="1016"/>
      <c r="FG43" s="1016"/>
      <c r="FH43" s="1016"/>
      <c r="FI43" s="1016"/>
      <c r="FJ43" s="1016"/>
      <c r="FK43" s="1016"/>
      <c r="FL43" s="1016"/>
      <c r="FM43" s="1016"/>
      <c r="FN43" s="1016"/>
      <c r="FO43" s="1016"/>
      <c r="FP43" s="1016"/>
      <c r="FQ43" s="1016"/>
      <c r="FR43" s="1016"/>
      <c r="FS43" s="1016"/>
      <c r="FT43" s="1016"/>
      <c r="FU43" s="1016"/>
      <c r="FV43" s="1016"/>
      <c r="FW43" s="1016"/>
      <c r="FX43" s="1016"/>
      <c r="FY43" s="1016"/>
      <c r="FZ43" s="1016"/>
      <c r="GA43" s="1016"/>
      <c r="GB43" s="1016"/>
      <c r="GC43" s="1016"/>
      <c r="GD43" s="1016"/>
      <c r="GE43" s="1016"/>
      <c r="GF43" s="1016"/>
      <c r="GG43" s="1016"/>
      <c r="GH43" s="1016"/>
      <c r="GI43" s="1016"/>
      <c r="GJ43" s="1016"/>
      <c r="GK43" s="1016"/>
      <c r="GL43" s="1016"/>
      <c r="GM43" s="1016"/>
      <c r="GN43" s="1016"/>
      <c r="GO43" s="1016"/>
      <c r="GP43" s="1016"/>
      <c r="GQ43" s="1016"/>
      <c r="GR43" s="1016"/>
      <c r="GS43" s="1016"/>
      <c r="GT43" s="1016"/>
      <c r="GU43" s="1016"/>
      <c r="GV43" s="1016"/>
      <c r="GW43" s="1016"/>
      <c r="GX43" s="1016"/>
    </row>
    <row r="44" spans="1:206" s="1008" customFormat="1" x14ac:dyDescent="0.2">
      <c r="B44" s="1019"/>
      <c r="C44" s="1016"/>
      <c r="D44" s="1016"/>
      <c r="E44" s="1016"/>
      <c r="F44" s="1016"/>
      <c r="G44" s="1016"/>
      <c r="H44" s="1016"/>
      <c r="I44" s="1016"/>
      <c r="J44" s="1016"/>
      <c r="K44" s="1016"/>
      <c r="L44" s="1016"/>
      <c r="M44" s="1016"/>
      <c r="N44" s="1015"/>
      <c r="O44" s="1014"/>
      <c r="P44" s="1015"/>
      <c r="Q44" s="1016"/>
      <c r="R44" s="1016"/>
      <c r="S44" s="1016"/>
      <c r="T44" s="1016"/>
      <c r="U44" s="1016"/>
      <c r="V44" s="1016"/>
      <c r="W44" s="1016"/>
      <c r="X44" s="1016"/>
      <c r="Y44" s="1016"/>
      <c r="Z44" s="1016"/>
      <c r="AA44" s="1016"/>
      <c r="AB44" s="1016"/>
      <c r="AC44" s="1016"/>
      <c r="AD44" s="1016"/>
      <c r="AE44" s="1016"/>
    </row>
    <row r="45" spans="1:206" s="1008" customFormat="1" x14ac:dyDescent="0.2">
      <c r="B45" s="1019"/>
      <c r="C45" s="1016"/>
      <c r="D45" s="1016"/>
      <c r="E45" s="1016"/>
      <c r="F45" s="1016"/>
      <c r="G45" s="1016"/>
      <c r="H45" s="1016"/>
      <c r="I45" s="1016"/>
      <c r="J45" s="1016"/>
      <c r="K45" s="1016"/>
      <c r="L45" s="1016"/>
      <c r="M45" s="1016"/>
      <c r="N45" s="1015"/>
      <c r="O45" s="1014"/>
      <c r="P45" s="1015"/>
      <c r="Q45" s="1016"/>
      <c r="R45" s="1016"/>
      <c r="S45" s="1016"/>
      <c r="T45" s="1016"/>
      <c r="U45" s="1016"/>
      <c r="V45" s="1016"/>
      <c r="W45" s="1016"/>
      <c r="X45" s="1016"/>
      <c r="Y45" s="1016"/>
      <c r="Z45" s="1016"/>
      <c r="AA45" s="1016"/>
      <c r="AB45" s="1016"/>
      <c r="AC45" s="1016"/>
      <c r="AD45" s="1016"/>
      <c r="AE45" s="1016"/>
    </row>
    <row r="46" spans="1:206" s="1008" customFormat="1" ht="13.5" thickBot="1" x14ac:dyDescent="0.25">
      <c r="B46" s="1016"/>
      <c r="C46" s="1016"/>
      <c r="D46" s="1016"/>
      <c r="E46" s="1016"/>
      <c r="F46" s="1016"/>
      <c r="G46" s="1016"/>
      <c r="H46" s="1016"/>
      <c r="I46" s="1016"/>
      <c r="J46" s="1016"/>
      <c r="K46" s="1016"/>
      <c r="L46" s="1016"/>
      <c r="M46" s="1016"/>
      <c r="N46" s="1015"/>
      <c r="O46" s="1031"/>
      <c r="P46" s="1031"/>
      <c r="Q46" s="1031"/>
      <c r="R46" s="1031"/>
      <c r="S46" s="1031"/>
      <c r="T46" s="1031"/>
      <c r="U46" s="1031"/>
      <c r="V46" s="1031"/>
      <c r="W46" s="1031"/>
      <c r="X46" s="1031"/>
      <c r="Y46" s="1031"/>
      <c r="Z46" s="1031"/>
      <c r="AA46" s="1031"/>
      <c r="AB46" s="1016"/>
      <c r="AC46" s="1016"/>
      <c r="AD46" s="1016"/>
      <c r="AE46" s="1016"/>
    </row>
    <row r="47" spans="1:206" s="1008" customFormat="1" ht="13.5" thickBot="1" x14ac:dyDescent="0.25">
      <c r="B47" s="1016"/>
      <c r="C47" s="1016"/>
      <c r="D47" s="1016"/>
      <c r="E47" s="1016"/>
      <c r="F47" s="1016"/>
      <c r="G47" s="1016"/>
      <c r="H47" s="1016"/>
      <c r="I47" s="1016"/>
      <c r="J47" s="1016"/>
      <c r="K47" s="1016"/>
      <c r="L47" s="1016"/>
      <c r="M47" s="1016"/>
      <c r="N47" s="1016"/>
      <c r="O47" s="1016"/>
      <c r="P47" s="1093"/>
      <c r="Q47" s="1016"/>
      <c r="R47" s="1016"/>
      <c r="S47" s="1016"/>
      <c r="T47" s="1016"/>
      <c r="U47" s="1016"/>
      <c r="V47" s="1016"/>
      <c r="W47" s="1016"/>
      <c r="X47" s="1016"/>
      <c r="Y47" s="1016"/>
      <c r="Z47" s="1016"/>
      <c r="AA47" s="1016"/>
      <c r="AB47" s="1016"/>
      <c r="AC47" s="1016"/>
      <c r="AD47" s="1016"/>
      <c r="AE47" s="1016"/>
    </row>
    <row r="48" spans="1:206" s="1008" customFormat="1" x14ac:dyDescent="0.2"/>
    <row r="49" s="1008" customFormat="1" x14ac:dyDescent="0.2"/>
    <row r="50" s="1008" customFormat="1" x14ac:dyDescent="0.2"/>
    <row r="51" s="1008" customFormat="1" x14ac:dyDescent="0.2"/>
    <row r="52" s="1008" customFormat="1" x14ac:dyDescent="0.2"/>
  </sheetData>
  <mergeCells count="39">
    <mergeCell ref="H36:H39"/>
    <mergeCell ref="I36:I39"/>
    <mergeCell ref="J36:J39"/>
    <mergeCell ref="H11:H28"/>
    <mergeCell ref="I11:I28"/>
    <mergeCell ref="J11:J28"/>
    <mergeCell ref="H29:H35"/>
    <mergeCell ref="I29:I35"/>
    <mergeCell ref="J29:J35"/>
    <mergeCell ref="AD9:AD10"/>
    <mergeCell ref="Z9:Z10"/>
    <mergeCell ref="O8:Z8"/>
    <mergeCell ref="X9:X10"/>
    <mergeCell ref="W9:W10"/>
    <mergeCell ref="AC9:AC10"/>
    <mergeCell ref="Q9:V9"/>
    <mergeCell ref="E9:E10"/>
    <mergeCell ref="G9:G10"/>
    <mergeCell ref="B42:M42"/>
    <mergeCell ref="B8:M8"/>
    <mergeCell ref="H9:H10"/>
    <mergeCell ref="AB9:AB10"/>
    <mergeCell ref="B9:B10"/>
    <mergeCell ref="N8:N10"/>
    <mergeCell ref="J9:J10"/>
    <mergeCell ref="Y9:Y10"/>
    <mergeCell ref="O9:P9"/>
    <mergeCell ref="AA9:AA10"/>
    <mergeCell ref="C9:C10"/>
    <mergeCell ref="K9:K10"/>
    <mergeCell ref="D9:D10"/>
    <mergeCell ref="M9:M10"/>
    <mergeCell ref="I9:I10"/>
    <mergeCell ref="F9:F10"/>
    <mergeCell ref="AB8:AD8"/>
    <mergeCell ref="L9:L10"/>
    <mergeCell ref="C4:Y4"/>
    <mergeCell ref="C5:Y5"/>
    <mergeCell ref="C7:K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X59"/>
  <sheetViews>
    <sheetView zoomScale="80" zoomScaleNormal="80" workbookViewId="0">
      <selection activeCell="H11" sqref="H11:H22"/>
    </sheetView>
  </sheetViews>
  <sheetFormatPr baseColWidth="10" defaultRowHeight="12.75" x14ac:dyDescent="0.2"/>
  <cols>
    <col min="1" max="1" width="7" style="898" customWidth="1"/>
    <col min="2" max="7" width="11.42578125" style="898"/>
    <col min="8" max="8" width="17" style="898" customWidth="1"/>
    <col min="9" max="9" width="16" style="898" customWidth="1"/>
    <col min="10" max="11" width="11.42578125" style="898"/>
    <col min="12" max="12" width="14.85546875" style="898" customWidth="1"/>
    <col min="13" max="13" width="11.5703125" style="898" bestFit="1" customWidth="1"/>
    <col min="14" max="14" width="14.7109375" style="898" bestFit="1" customWidth="1"/>
    <col min="15" max="15" width="11.5703125" style="898" bestFit="1" customWidth="1"/>
    <col min="16" max="16" width="13.5703125" style="898" bestFit="1" customWidth="1"/>
    <col min="17" max="18" width="11.5703125" style="898" bestFit="1" customWidth="1"/>
    <col min="19" max="19" width="14.7109375" style="898" bestFit="1" customWidth="1"/>
    <col min="20" max="26" width="11.5703125" style="898" bestFit="1" customWidth="1"/>
    <col min="27" max="30" width="11.42578125" style="898"/>
    <col min="31" max="31" width="14.5703125" style="898" bestFit="1" customWidth="1"/>
    <col min="32" max="33" width="13" style="898" bestFit="1" customWidth="1"/>
    <col min="34" max="37" width="11.5703125" style="898" bestFit="1" customWidth="1"/>
    <col min="38" max="38" width="14.5703125" style="898" bestFit="1" customWidth="1"/>
    <col min="39" max="48" width="11.5703125" style="898" bestFit="1" customWidth="1"/>
    <col min="49" max="16384" width="11.42578125" style="898"/>
  </cols>
  <sheetData>
    <row r="2" spans="2:205" x14ac:dyDescent="0.2">
      <c r="B2" s="1006"/>
      <c r="C2" s="1006"/>
      <c r="D2" s="1006"/>
      <c r="E2" s="1006"/>
      <c r="F2" s="1006"/>
      <c r="G2" s="1006"/>
      <c r="H2" s="1006"/>
      <c r="I2" s="1006"/>
      <c r="J2" s="1006"/>
      <c r="K2" s="1006"/>
      <c r="L2" s="1017"/>
      <c r="M2" s="1006"/>
      <c r="N2" s="1006"/>
      <c r="O2" s="1018"/>
      <c r="P2" s="1006"/>
      <c r="Q2" s="1018"/>
      <c r="R2" s="1006"/>
      <c r="S2" s="1006"/>
      <c r="T2" s="1006"/>
      <c r="U2" s="1006"/>
      <c r="V2" s="1006"/>
      <c r="W2" s="1006"/>
      <c r="X2" s="1006"/>
      <c r="Y2" s="1006"/>
      <c r="Z2" s="1006"/>
      <c r="AA2" s="1006"/>
      <c r="AB2" s="1006"/>
      <c r="AC2" s="1006"/>
      <c r="AD2" s="1006"/>
      <c r="AE2" s="1006"/>
      <c r="AF2" s="1006"/>
      <c r="AG2" s="1006"/>
      <c r="AH2" s="1006"/>
      <c r="AI2" s="1006"/>
      <c r="AJ2" s="1006"/>
      <c r="AK2" s="1006"/>
      <c r="AL2" s="1006"/>
      <c r="AM2" s="1006"/>
      <c r="AN2" s="1016"/>
      <c r="AO2" s="1016"/>
      <c r="AP2" s="1016"/>
      <c r="AQ2" s="1016"/>
      <c r="AR2" s="1016"/>
      <c r="AS2" s="1016"/>
      <c r="AT2" s="1016"/>
      <c r="AU2" s="1016"/>
      <c r="AV2" s="1016"/>
      <c r="AW2" s="1016"/>
      <c r="AX2" s="1016"/>
      <c r="AY2" s="1016"/>
      <c r="AZ2" s="1016"/>
      <c r="BA2" s="1016"/>
      <c r="BB2" s="1016"/>
      <c r="BC2" s="1016"/>
      <c r="BD2" s="1016"/>
      <c r="BE2" s="1016"/>
      <c r="BF2" s="1016"/>
      <c r="BG2" s="1016"/>
      <c r="BH2" s="1016"/>
      <c r="BI2" s="1016"/>
      <c r="BJ2" s="1016"/>
      <c r="BK2" s="1016"/>
      <c r="BL2" s="1016"/>
      <c r="BM2" s="1016"/>
      <c r="BN2" s="1016"/>
      <c r="BO2" s="1016"/>
      <c r="BP2" s="1016"/>
      <c r="BQ2" s="1016"/>
      <c r="BR2" s="1016"/>
      <c r="BS2" s="1016"/>
      <c r="BT2" s="1016"/>
      <c r="BU2" s="1016"/>
      <c r="BV2" s="1016"/>
      <c r="BW2" s="1016"/>
      <c r="BX2" s="1016"/>
      <c r="BY2" s="1016"/>
      <c r="BZ2" s="1016"/>
      <c r="CA2" s="1016"/>
      <c r="CB2" s="1016"/>
      <c r="CC2" s="1016"/>
      <c r="CD2" s="1016"/>
      <c r="CE2" s="1016"/>
      <c r="CF2" s="1016"/>
      <c r="CG2" s="1016"/>
      <c r="CH2" s="1016"/>
      <c r="CI2" s="1016"/>
      <c r="CJ2" s="1016"/>
      <c r="CK2" s="1016"/>
      <c r="CL2" s="1016"/>
      <c r="CM2" s="1016"/>
      <c r="CN2" s="1016"/>
      <c r="CO2" s="1016"/>
      <c r="CP2" s="1016"/>
      <c r="CQ2" s="1016"/>
      <c r="CR2" s="1016"/>
      <c r="CS2" s="1016"/>
      <c r="CT2" s="1016"/>
      <c r="CU2" s="1016"/>
      <c r="CV2" s="1016"/>
      <c r="CW2" s="1016"/>
      <c r="CX2" s="1016"/>
      <c r="CY2" s="1016"/>
      <c r="CZ2" s="1016"/>
      <c r="DA2" s="1016"/>
      <c r="DB2" s="1016"/>
      <c r="DC2" s="1016"/>
      <c r="DD2" s="1016"/>
      <c r="DE2" s="1016"/>
      <c r="DF2" s="1016"/>
      <c r="DG2" s="1016"/>
      <c r="DH2" s="1016"/>
      <c r="DI2" s="1016"/>
      <c r="DJ2" s="1016"/>
      <c r="DK2" s="1016"/>
      <c r="DL2" s="1016"/>
      <c r="DM2" s="1016"/>
      <c r="DN2" s="1016"/>
      <c r="DO2" s="1016"/>
      <c r="DP2" s="1016"/>
      <c r="DQ2" s="1016"/>
      <c r="DR2" s="1016"/>
      <c r="DS2" s="1016"/>
      <c r="DT2" s="1016"/>
      <c r="DU2" s="1016"/>
      <c r="DV2" s="1016"/>
      <c r="DW2" s="1016"/>
      <c r="DX2" s="1016"/>
      <c r="DY2" s="1016"/>
      <c r="DZ2" s="1016"/>
      <c r="EA2" s="1016"/>
      <c r="EB2" s="1016"/>
      <c r="EC2" s="1016"/>
      <c r="ED2" s="1016"/>
      <c r="EE2" s="1016"/>
      <c r="EF2" s="1016"/>
      <c r="EG2" s="1016"/>
      <c r="EH2" s="1016"/>
      <c r="EI2" s="1016"/>
      <c r="EJ2" s="1016"/>
      <c r="EK2" s="1016"/>
      <c r="EL2" s="1016"/>
      <c r="EM2" s="1016"/>
      <c r="EN2" s="1016"/>
      <c r="EO2" s="1016"/>
      <c r="EP2" s="1016"/>
      <c r="EQ2" s="1016"/>
      <c r="ER2" s="1016"/>
      <c r="ES2" s="1016"/>
      <c r="ET2" s="1016"/>
      <c r="EU2" s="1016"/>
      <c r="EV2" s="1016"/>
      <c r="EW2" s="1016"/>
      <c r="EX2" s="1016"/>
      <c r="EY2" s="1016"/>
      <c r="EZ2" s="1016"/>
      <c r="FA2" s="1016"/>
      <c r="FB2" s="1016"/>
      <c r="FC2" s="1016"/>
      <c r="FD2" s="1016"/>
      <c r="FE2" s="1016"/>
      <c r="FF2" s="1016"/>
      <c r="FG2" s="1016"/>
      <c r="FH2" s="1016"/>
      <c r="FI2" s="1016"/>
      <c r="FJ2" s="1016"/>
      <c r="FK2" s="1016"/>
      <c r="FL2" s="1016"/>
      <c r="FM2" s="1016"/>
      <c r="FN2" s="1016"/>
      <c r="FO2" s="1016"/>
      <c r="FP2" s="1016"/>
      <c r="FQ2" s="1016"/>
      <c r="FR2" s="1016"/>
      <c r="FS2" s="1016"/>
      <c r="FT2" s="1016"/>
      <c r="FU2" s="1016"/>
      <c r="FV2" s="1016"/>
      <c r="FW2" s="1016"/>
      <c r="FX2" s="1016"/>
      <c r="FY2" s="1016"/>
      <c r="FZ2" s="1016"/>
      <c r="GA2" s="1016"/>
      <c r="GB2" s="1016"/>
      <c r="GC2" s="1016"/>
      <c r="GD2" s="1016"/>
      <c r="GE2" s="1016"/>
      <c r="GF2" s="1016"/>
      <c r="GG2" s="1016"/>
      <c r="GH2" s="1016"/>
      <c r="GI2" s="1016"/>
      <c r="GJ2" s="1016"/>
      <c r="GK2" s="1016"/>
      <c r="GL2" s="1016"/>
      <c r="GM2" s="1016"/>
      <c r="GN2" s="1016"/>
      <c r="GO2" s="1016"/>
      <c r="GP2" s="1016"/>
      <c r="GQ2" s="1016"/>
      <c r="GR2" s="1016"/>
      <c r="GS2" s="1016"/>
      <c r="GT2" s="1016"/>
      <c r="GU2" s="1016"/>
      <c r="GV2" s="1016"/>
      <c r="GW2" s="1016"/>
    </row>
    <row r="3" spans="2:205" x14ac:dyDescent="0.2">
      <c r="B3" s="1006"/>
      <c r="C3" s="1016"/>
      <c r="D3" s="1006"/>
      <c r="E3" s="1006"/>
      <c r="F3" s="1006"/>
      <c r="G3" s="1006"/>
      <c r="H3" s="1006"/>
      <c r="I3" s="1006"/>
      <c r="J3" s="1006"/>
      <c r="K3" s="1006"/>
      <c r="L3" s="1017"/>
      <c r="M3" s="1006"/>
      <c r="N3" s="1006"/>
      <c r="O3" s="1018"/>
      <c r="P3" s="1006"/>
      <c r="Q3" s="1018"/>
      <c r="R3" s="1006"/>
      <c r="S3" s="1006"/>
      <c r="T3" s="1006"/>
      <c r="U3" s="1006"/>
      <c r="V3" s="1006"/>
      <c r="W3" s="1006"/>
      <c r="X3" s="1006"/>
      <c r="Y3" s="1006"/>
      <c r="Z3" s="1006"/>
      <c r="AA3" s="1006"/>
      <c r="AB3" s="1006"/>
      <c r="AC3" s="1006"/>
      <c r="AD3" s="1006"/>
      <c r="AE3" s="1006"/>
      <c r="AF3" s="1006"/>
      <c r="AG3" s="1006"/>
      <c r="AH3" s="1006"/>
      <c r="AI3" s="1006"/>
      <c r="AJ3" s="1006"/>
      <c r="AK3" s="1006"/>
      <c r="AL3" s="1006"/>
      <c r="AM3" s="1006"/>
      <c r="AN3" s="1016"/>
      <c r="AO3" s="1016"/>
      <c r="AP3" s="1016"/>
      <c r="AQ3" s="1016"/>
      <c r="AR3" s="1016"/>
      <c r="AS3" s="1016"/>
      <c r="AT3" s="1016"/>
      <c r="AU3" s="1016"/>
      <c r="AV3" s="1016"/>
      <c r="AW3" s="1016"/>
      <c r="AX3" s="1016"/>
      <c r="AY3" s="1016"/>
      <c r="AZ3" s="1016"/>
      <c r="BA3" s="1016"/>
      <c r="BB3" s="1016"/>
      <c r="BC3" s="1016"/>
      <c r="BD3" s="1016"/>
      <c r="BE3" s="1016"/>
      <c r="BF3" s="1016"/>
      <c r="BG3" s="1016"/>
      <c r="BH3" s="1016"/>
      <c r="BI3" s="1016"/>
      <c r="BJ3" s="1016"/>
      <c r="BK3" s="1016"/>
      <c r="BL3" s="1016"/>
      <c r="BM3" s="1016"/>
      <c r="BN3" s="1016"/>
      <c r="BO3" s="1016"/>
      <c r="BP3" s="1016"/>
      <c r="BQ3" s="1016"/>
      <c r="BR3" s="1016"/>
      <c r="BS3" s="1016"/>
      <c r="BT3" s="1016"/>
      <c r="BU3" s="1016"/>
      <c r="BV3" s="1016"/>
      <c r="BW3" s="1016"/>
      <c r="BX3" s="1016"/>
      <c r="BY3" s="1016"/>
      <c r="BZ3" s="1016"/>
      <c r="CA3" s="1016"/>
      <c r="CB3" s="1016"/>
      <c r="CC3" s="1016"/>
      <c r="CD3" s="1016"/>
      <c r="CE3" s="1016"/>
      <c r="CF3" s="1016"/>
      <c r="CG3" s="1016"/>
      <c r="CH3" s="1016"/>
      <c r="CI3" s="1016"/>
      <c r="CJ3" s="1016"/>
      <c r="CK3" s="1016"/>
      <c r="CL3" s="1016"/>
      <c r="CM3" s="1016"/>
      <c r="CN3" s="1016"/>
      <c r="CO3" s="1016"/>
      <c r="CP3" s="1016"/>
      <c r="CQ3" s="1016"/>
      <c r="CR3" s="1016"/>
      <c r="CS3" s="1016"/>
      <c r="CT3" s="1016"/>
      <c r="CU3" s="1016"/>
      <c r="CV3" s="1016"/>
      <c r="CW3" s="1016"/>
      <c r="CX3" s="1016"/>
      <c r="CY3" s="1016"/>
      <c r="CZ3" s="1016"/>
      <c r="DA3" s="1016"/>
      <c r="DB3" s="1016"/>
      <c r="DC3" s="1016"/>
      <c r="DD3" s="1016"/>
      <c r="DE3" s="1016"/>
      <c r="DF3" s="1016"/>
      <c r="DG3" s="1016"/>
      <c r="DH3" s="1016"/>
      <c r="DI3" s="1016"/>
      <c r="DJ3" s="1016"/>
      <c r="DK3" s="1016"/>
      <c r="DL3" s="1016"/>
      <c r="DM3" s="1016"/>
      <c r="DN3" s="1016"/>
      <c r="DO3" s="1016"/>
      <c r="DP3" s="1016"/>
      <c r="DQ3" s="1016"/>
      <c r="DR3" s="1016"/>
      <c r="DS3" s="1016"/>
      <c r="DT3" s="1016"/>
      <c r="DU3" s="1016"/>
      <c r="DV3" s="1016"/>
      <c r="DW3" s="1016"/>
      <c r="DX3" s="1016"/>
      <c r="DY3" s="1016"/>
      <c r="DZ3" s="1016"/>
      <c r="EA3" s="1016"/>
      <c r="EB3" s="1016"/>
      <c r="EC3" s="1016"/>
      <c r="ED3" s="1016"/>
      <c r="EE3" s="1016"/>
      <c r="EF3" s="1016"/>
      <c r="EG3" s="1016"/>
      <c r="EH3" s="1016"/>
      <c r="EI3" s="1016"/>
      <c r="EJ3" s="1016"/>
      <c r="EK3" s="1016"/>
      <c r="EL3" s="1016"/>
      <c r="EM3" s="1016"/>
      <c r="EN3" s="1016"/>
      <c r="EO3" s="1016"/>
      <c r="EP3" s="1016"/>
      <c r="EQ3" s="1016"/>
      <c r="ER3" s="1016"/>
      <c r="ES3" s="1016"/>
      <c r="ET3" s="1016"/>
      <c r="EU3" s="1016"/>
      <c r="EV3" s="1016"/>
      <c r="EW3" s="1016"/>
      <c r="EX3" s="1016"/>
      <c r="EY3" s="1016"/>
      <c r="EZ3" s="1016"/>
      <c r="FA3" s="1016"/>
      <c r="FB3" s="1016"/>
      <c r="FC3" s="1016"/>
      <c r="FD3" s="1016"/>
      <c r="FE3" s="1016"/>
      <c r="FF3" s="1016"/>
      <c r="FG3" s="1016"/>
      <c r="FH3" s="1016"/>
      <c r="FI3" s="1016"/>
      <c r="FJ3" s="1016"/>
      <c r="FK3" s="1016"/>
      <c r="FL3" s="1016"/>
      <c r="FM3" s="1016"/>
      <c r="FN3" s="1016"/>
      <c r="FO3" s="1016"/>
      <c r="FP3" s="1016"/>
      <c r="FQ3" s="1016"/>
      <c r="FR3" s="1016"/>
      <c r="FS3" s="1016"/>
      <c r="FT3" s="1016"/>
      <c r="FU3" s="1016"/>
      <c r="FV3" s="1016"/>
      <c r="FW3" s="1016"/>
      <c r="FX3" s="1016"/>
      <c r="FY3" s="1016"/>
      <c r="FZ3" s="1016"/>
      <c r="GA3" s="1016"/>
      <c r="GB3" s="1016"/>
      <c r="GC3" s="1016"/>
      <c r="GD3" s="1016"/>
      <c r="GE3" s="1016"/>
      <c r="GF3" s="1016"/>
      <c r="GG3" s="1016"/>
      <c r="GH3" s="1016"/>
      <c r="GI3" s="1016"/>
      <c r="GJ3" s="1016"/>
      <c r="GK3" s="1016"/>
      <c r="GL3" s="1016"/>
      <c r="GM3" s="1016"/>
      <c r="GN3" s="1016"/>
      <c r="GO3" s="1016"/>
      <c r="GP3" s="1016"/>
      <c r="GQ3" s="1016"/>
      <c r="GR3" s="1016"/>
      <c r="GS3" s="1016"/>
      <c r="GT3" s="1016"/>
      <c r="GU3" s="1016"/>
      <c r="GV3" s="1016"/>
      <c r="GW3" s="1016"/>
    </row>
    <row r="4" spans="2:205" x14ac:dyDescent="0.2">
      <c r="B4" s="588" t="s">
        <v>0</v>
      </c>
      <c r="C4" s="588"/>
      <c r="D4" s="588"/>
      <c r="E4" s="588"/>
      <c r="F4" s="588"/>
      <c r="G4" s="588"/>
      <c r="H4" s="588"/>
      <c r="I4" s="588"/>
      <c r="J4" s="588"/>
      <c r="K4" s="588"/>
      <c r="L4" s="588"/>
      <c r="M4" s="588"/>
      <c r="N4" s="588"/>
      <c r="O4" s="588"/>
      <c r="P4" s="588"/>
      <c r="Q4" s="588"/>
      <c r="R4" s="588"/>
      <c r="S4" s="588"/>
      <c r="T4" s="588"/>
      <c r="U4" s="588"/>
      <c r="V4" s="588"/>
      <c r="W4" s="588"/>
      <c r="X4" s="588"/>
      <c r="Z4" s="1025"/>
      <c r="AA4" s="1025"/>
      <c r="AB4" s="1025"/>
      <c r="AC4" s="1025"/>
      <c r="AD4" s="1025"/>
      <c r="AE4" s="1094"/>
      <c r="AF4" s="1006"/>
      <c r="AG4" s="1006"/>
      <c r="AH4" s="1006"/>
      <c r="AI4" s="1006"/>
      <c r="AJ4" s="1006"/>
      <c r="AK4" s="1006"/>
      <c r="AL4" s="1006"/>
      <c r="AM4" s="1006"/>
      <c r="AN4" s="1006"/>
      <c r="AO4" s="1006"/>
      <c r="AP4" s="1006"/>
      <c r="AQ4" s="1006"/>
      <c r="AR4" s="1006"/>
      <c r="AS4" s="1006"/>
      <c r="AT4" s="1006"/>
      <c r="AU4" s="1006"/>
      <c r="AV4" s="1006"/>
      <c r="AW4" s="1006"/>
      <c r="AX4" s="1006"/>
      <c r="AY4" s="1006"/>
      <c r="AZ4" s="1006"/>
      <c r="BA4" s="1006"/>
      <c r="BB4" s="1006"/>
      <c r="BC4" s="1006"/>
      <c r="BD4" s="1006"/>
      <c r="BE4" s="1006"/>
      <c r="BF4" s="1006"/>
      <c r="BG4" s="1006"/>
      <c r="BH4" s="1006"/>
      <c r="BI4" s="1006"/>
      <c r="BJ4" s="1006"/>
      <c r="BK4" s="1006"/>
      <c r="BL4" s="1006"/>
      <c r="BM4" s="1006"/>
      <c r="BN4" s="1006"/>
      <c r="BO4" s="1006"/>
      <c r="BP4" s="1006"/>
      <c r="BQ4" s="1006"/>
      <c r="BR4" s="1006"/>
      <c r="BS4" s="1006"/>
      <c r="BT4" s="1006"/>
      <c r="BU4" s="1006"/>
      <c r="BV4" s="1006"/>
      <c r="BW4" s="1006"/>
      <c r="BX4" s="1006"/>
      <c r="BY4" s="1006"/>
      <c r="BZ4" s="1006"/>
      <c r="CA4" s="1006"/>
      <c r="CB4" s="1006"/>
      <c r="CC4" s="1006"/>
      <c r="CD4" s="1006"/>
      <c r="CE4" s="1006"/>
      <c r="CF4" s="1006"/>
      <c r="CG4" s="1006"/>
      <c r="CH4" s="1006"/>
      <c r="CI4" s="1006"/>
      <c r="CJ4" s="1006"/>
      <c r="CK4" s="1006"/>
      <c r="CL4" s="1006"/>
      <c r="CM4" s="1006"/>
      <c r="CN4" s="1006"/>
      <c r="CO4" s="1006"/>
      <c r="CP4" s="1006"/>
      <c r="CQ4" s="1006"/>
      <c r="CR4" s="1006"/>
      <c r="CS4" s="1006"/>
      <c r="CT4" s="1006"/>
      <c r="CU4" s="1006"/>
      <c r="CV4" s="1006"/>
      <c r="CW4" s="1006"/>
      <c r="CX4" s="1006"/>
      <c r="CY4" s="1006"/>
      <c r="CZ4" s="1006"/>
      <c r="DA4" s="1006"/>
      <c r="DB4" s="1006"/>
      <c r="DC4" s="1006"/>
      <c r="DD4" s="1006"/>
      <c r="DE4" s="1006"/>
      <c r="DF4" s="1006"/>
      <c r="DG4" s="1006"/>
      <c r="DH4" s="1006"/>
      <c r="DI4" s="1006"/>
      <c r="DJ4" s="1006"/>
      <c r="DK4" s="1006"/>
      <c r="DL4" s="1006"/>
      <c r="DM4" s="1006"/>
      <c r="DN4" s="1006"/>
      <c r="DO4" s="1006"/>
      <c r="DP4" s="1006"/>
      <c r="DQ4" s="1006"/>
      <c r="DR4" s="1006"/>
      <c r="DS4" s="1006"/>
      <c r="DT4" s="1006"/>
      <c r="DU4" s="1006"/>
      <c r="DV4" s="1006"/>
      <c r="DW4" s="1006"/>
      <c r="DX4" s="1006"/>
      <c r="DY4" s="1006"/>
      <c r="DZ4" s="1006"/>
      <c r="EA4" s="1006"/>
      <c r="EB4" s="1006"/>
      <c r="EC4" s="1006"/>
      <c r="ED4" s="1006"/>
      <c r="EE4" s="1006"/>
      <c r="EF4" s="1006"/>
      <c r="EG4" s="1006"/>
      <c r="EH4" s="1006"/>
      <c r="EI4" s="1006"/>
      <c r="EJ4" s="1006"/>
      <c r="EK4" s="1006"/>
      <c r="EL4" s="1006"/>
      <c r="EM4" s="1006"/>
      <c r="EN4" s="1006"/>
      <c r="EO4" s="1006"/>
      <c r="EP4" s="1006"/>
      <c r="EQ4" s="1006"/>
      <c r="ER4" s="1006"/>
      <c r="ES4" s="1006"/>
      <c r="ET4" s="1006"/>
      <c r="EU4" s="1006"/>
      <c r="EV4" s="1006"/>
      <c r="EW4" s="1006"/>
      <c r="EX4" s="1006"/>
      <c r="EY4" s="1006"/>
      <c r="EZ4" s="1006"/>
      <c r="FA4" s="1006"/>
      <c r="FB4" s="1006"/>
      <c r="FC4" s="1006"/>
      <c r="FD4" s="1006"/>
      <c r="FE4" s="1006"/>
      <c r="FF4" s="1006"/>
      <c r="FG4" s="1006"/>
      <c r="FH4" s="1006"/>
      <c r="FI4" s="1006"/>
      <c r="FJ4" s="1006"/>
      <c r="FK4" s="1006"/>
      <c r="FL4" s="1006"/>
      <c r="FM4" s="1006"/>
      <c r="FN4" s="1006"/>
      <c r="FO4" s="1006"/>
      <c r="FP4" s="1006"/>
      <c r="FQ4" s="1006"/>
      <c r="FR4" s="1006"/>
      <c r="FS4" s="1006"/>
      <c r="FT4" s="1006"/>
      <c r="FU4" s="1006"/>
      <c r="FV4" s="1006"/>
      <c r="FW4" s="1006"/>
      <c r="FX4" s="1006"/>
      <c r="FY4" s="1006"/>
      <c r="FZ4" s="1006"/>
      <c r="GA4" s="1006"/>
      <c r="GB4" s="1006"/>
      <c r="GC4" s="1006"/>
      <c r="GD4" s="1006"/>
      <c r="GE4" s="1006"/>
      <c r="GF4" s="1006"/>
      <c r="GG4" s="1006"/>
      <c r="GH4" s="1006"/>
      <c r="GI4" s="1006"/>
      <c r="GJ4" s="1006"/>
      <c r="GK4" s="1006"/>
      <c r="GL4" s="1006"/>
      <c r="GM4" s="1006"/>
      <c r="GN4" s="1006"/>
      <c r="GO4" s="1006"/>
      <c r="GP4" s="1006"/>
      <c r="GQ4" s="1006"/>
      <c r="GR4" s="1006"/>
      <c r="GS4" s="1006"/>
      <c r="GT4" s="1006"/>
      <c r="GU4" s="1006"/>
      <c r="GV4" s="1006"/>
      <c r="GW4" s="1006"/>
    </row>
    <row r="5" spans="2:205" x14ac:dyDescent="0.2">
      <c r="B5" s="588" t="s">
        <v>1</v>
      </c>
      <c r="C5" s="588"/>
      <c r="D5" s="588"/>
      <c r="E5" s="588"/>
      <c r="F5" s="588"/>
      <c r="G5" s="588"/>
      <c r="H5" s="588"/>
      <c r="I5" s="588"/>
      <c r="J5" s="588"/>
      <c r="K5" s="588"/>
      <c r="L5" s="588"/>
      <c r="M5" s="588"/>
      <c r="N5" s="588"/>
      <c r="O5" s="588"/>
      <c r="P5" s="588"/>
      <c r="Q5" s="588"/>
      <c r="R5" s="588"/>
      <c r="S5" s="588"/>
      <c r="T5" s="588"/>
      <c r="U5" s="588"/>
      <c r="V5" s="588"/>
      <c r="W5" s="588"/>
      <c r="X5" s="588"/>
      <c r="Z5" s="1025"/>
      <c r="AA5" s="1025"/>
      <c r="AB5" s="1025"/>
      <c r="AC5" s="1025"/>
      <c r="AD5" s="1025"/>
      <c r="AE5" s="1094"/>
      <c r="AF5" s="1006"/>
      <c r="AG5" s="1006"/>
      <c r="AH5" s="1006"/>
      <c r="AI5" s="1006"/>
      <c r="AJ5" s="1006"/>
      <c r="AK5" s="1006"/>
      <c r="AL5" s="1006"/>
      <c r="AM5" s="1006"/>
      <c r="AN5" s="1006"/>
      <c r="AO5" s="1006"/>
      <c r="AP5" s="1006"/>
      <c r="AQ5" s="1006"/>
      <c r="AR5" s="1006"/>
      <c r="AS5" s="1006"/>
      <c r="AT5" s="1006"/>
      <c r="AU5" s="1006"/>
      <c r="AV5" s="1006"/>
      <c r="AW5" s="1006"/>
      <c r="AX5" s="1006"/>
      <c r="AY5" s="1006"/>
      <c r="AZ5" s="1006"/>
      <c r="BA5" s="1006"/>
      <c r="BB5" s="1006"/>
      <c r="BC5" s="1006"/>
      <c r="BD5" s="1006"/>
      <c r="BE5" s="1006"/>
      <c r="BF5" s="1006"/>
      <c r="BG5" s="1006"/>
      <c r="BH5" s="1006"/>
      <c r="BI5" s="1006"/>
      <c r="BJ5" s="1006"/>
      <c r="BK5" s="1006"/>
      <c r="BL5" s="1006"/>
      <c r="BM5" s="1006"/>
      <c r="BN5" s="1006"/>
      <c r="BO5" s="1006"/>
      <c r="BP5" s="1006"/>
      <c r="BQ5" s="1006"/>
      <c r="BR5" s="1006"/>
      <c r="BS5" s="1006"/>
      <c r="BT5" s="1006"/>
      <c r="BU5" s="1006"/>
      <c r="BV5" s="1006"/>
      <c r="BW5" s="1006"/>
      <c r="BX5" s="1006"/>
      <c r="BY5" s="1006"/>
      <c r="BZ5" s="1006"/>
      <c r="CA5" s="1006"/>
      <c r="CB5" s="1006"/>
      <c r="CC5" s="1006"/>
      <c r="CD5" s="1006"/>
      <c r="CE5" s="1006"/>
      <c r="CF5" s="1006"/>
      <c r="CG5" s="1006"/>
      <c r="CH5" s="1006"/>
      <c r="CI5" s="1006"/>
      <c r="CJ5" s="1006"/>
      <c r="CK5" s="1006"/>
      <c r="CL5" s="1006"/>
      <c r="CM5" s="1006"/>
      <c r="CN5" s="1006"/>
      <c r="CO5" s="1006"/>
      <c r="CP5" s="1006"/>
      <c r="CQ5" s="1006"/>
      <c r="CR5" s="1006"/>
      <c r="CS5" s="1006"/>
      <c r="CT5" s="1006"/>
      <c r="CU5" s="1006"/>
      <c r="CV5" s="1006"/>
      <c r="CW5" s="1006"/>
      <c r="CX5" s="1006"/>
      <c r="CY5" s="1006"/>
      <c r="CZ5" s="1006"/>
      <c r="DA5" s="1006"/>
      <c r="DB5" s="1006"/>
      <c r="DC5" s="1006"/>
      <c r="DD5" s="1006"/>
      <c r="DE5" s="1006"/>
      <c r="DF5" s="1006"/>
      <c r="DG5" s="1006"/>
      <c r="DH5" s="1006"/>
      <c r="DI5" s="1006"/>
      <c r="DJ5" s="1006"/>
      <c r="DK5" s="1006"/>
      <c r="DL5" s="1006"/>
      <c r="DM5" s="1006"/>
      <c r="DN5" s="1006"/>
      <c r="DO5" s="1006"/>
      <c r="DP5" s="1006"/>
      <c r="DQ5" s="1006"/>
      <c r="DR5" s="1006"/>
      <c r="DS5" s="1006"/>
      <c r="DT5" s="1006"/>
      <c r="DU5" s="1006"/>
      <c r="DV5" s="1006"/>
      <c r="DW5" s="1006"/>
      <c r="DX5" s="1006"/>
      <c r="DY5" s="1006"/>
      <c r="DZ5" s="1006"/>
      <c r="EA5" s="1006"/>
      <c r="EB5" s="1006"/>
      <c r="EC5" s="1006"/>
      <c r="ED5" s="1006"/>
      <c r="EE5" s="1006"/>
      <c r="EF5" s="1006"/>
      <c r="EG5" s="1006"/>
      <c r="EH5" s="1006"/>
      <c r="EI5" s="1006"/>
      <c r="EJ5" s="1006"/>
      <c r="EK5" s="1006"/>
      <c r="EL5" s="1006"/>
      <c r="EM5" s="1006"/>
      <c r="EN5" s="1006"/>
      <c r="EO5" s="1006"/>
      <c r="EP5" s="1006"/>
      <c r="EQ5" s="1006"/>
      <c r="ER5" s="1006"/>
      <c r="ES5" s="1006"/>
      <c r="ET5" s="1006"/>
      <c r="EU5" s="1006"/>
      <c r="EV5" s="1006"/>
      <c r="EW5" s="1006"/>
      <c r="EX5" s="1006"/>
      <c r="EY5" s="1006"/>
      <c r="EZ5" s="1006"/>
      <c r="FA5" s="1006"/>
      <c r="FB5" s="1006"/>
      <c r="FC5" s="1006"/>
      <c r="FD5" s="1006"/>
      <c r="FE5" s="1006"/>
      <c r="FF5" s="1006"/>
      <c r="FG5" s="1006"/>
      <c r="FH5" s="1006"/>
      <c r="FI5" s="1006"/>
      <c r="FJ5" s="1006"/>
      <c r="FK5" s="1006"/>
      <c r="FL5" s="1006"/>
      <c r="FM5" s="1006"/>
      <c r="FN5" s="1006"/>
      <c r="FO5" s="1006"/>
      <c r="FP5" s="1006"/>
      <c r="FQ5" s="1006"/>
      <c r="FR5" s="1006"/>
      <c r="FS5" s="1006"/>
      <c r="FT5" s="1006"/>
      <c r="FU5" s="1006"/>
      <c r="FV5" s="1006"/>
      <c r="FW5" s="1006"/>
      <c r="FX5" s="1006"/>
      <c r="FY5" s="1006"/>
      <c r="FZ5" s="1006"/>
      <c r="GA5" s="1006"/>
      <c r="GB5" s="1006"/>
      <c r="GC5" s="1006"/>
      <c r="GD5" s="1006"/>
      <c r="GE5" s="1006"/>
      <c r="GF5" s="1006"/>
      <c r="GG5" s="1006"/>
      <c r="GH5" s="1006"/>
      <c r="GI5" s="1006"/>
      <c r="GJ5" s="1006"/>
      <c r="GK5" s="1006"/>
      <c r="GL5" s="1006"/>
      <c r="GM5" s="1006"/>
      <c r="GN5" s="1006"/>
      <c r="GO5" s="1006"/>
      <c r="GP5" s="1006"/>
      <c r="GQ5" s="1006"/>
      <c r="GR5" s="1006"/>
      <c r="GS5" s="1006"/>
      <c r="GT5" s="1006"/>
      <c r="GU5" s="1006"/>
      <c r="GV5" s="1006"/>
      <c r="GW5" s="1006"/>
    </row>
    <row r="6" spans="2:205" x14ac:dyDescent="0.2">
      <c r="B6" s="1025"/>
      <c r="C6" s="1020"/>
      <c r="D6" s="1020"/>
      <c r="E6" s="1020"/>
      <c r="F6" s="1020"/>
      <c r="G6" s="1020"/>
      <c r="H6" s="1020"/>
      <c r="I6" s="1020"/>
      <c r="J6" s="1020"/>
      <c r="K6" s="1020"/>
      <c r="L6" s="1020"/>
      <c r="M6" s="1095"/>
      <c r="N6" s="1020"/>
      <c r="O6" s="1020"/>
      <c r="P6" s="1020"/>
      <c r="Q6" s="1020"/>
      <c r="R6" s="1020"/>
      <c r="S6" s="1096"/>
      <c r="T6" s="1020"/>
      <c r="U6" s="1020"/>
      <c r="V6" s="1020"/>
      <c r="W6" s="1096"/>
      <c r="X6" s="1020"/>
      <c r="Y6" s="1020"/>
      <c r="Z6" s="1025"/>
      <c r="AA6" s="1025"/>
      <c r="AB6" s="1025"/>
      <c r="AC6" s="1025"/>
      <c r="AD6" s="1025"/>
      <c r="AE6" s="1094"/>
      <c r="AF6" s="1006"/>
      <c r="AG6" s="1006"/>
      <c r="AH6" s="1006"/>
      <c r="AI6" s="1006"/>
      <c r="AJ6" s="1006"/>
      <c r="AK6" s="1006"/>
      <c r="AL6" s="1006"/>
      <c r="AM6" s="1006"/>
      <c r="AN6" s="1006"/>
      <c r="AO6" s="1006"/>
      <c r="AP6" s="1006"/>
      <c r="AQ6" s="1006"/>
      <c r="AR6" s="1006"/>
      <c r="AS6" s="1006"/>
      <c r="AT6" s="1006"/>
      <c r="AU6" s="1006"/>
      <c r="AV6" s="1006"/>
      <c r="AW6" s="1006"/>
      <c r="AX6" s="1006"/>
      <c r="AY6" s="1006"/>
      <c r="AZ6" s="1006"/>
      <c r="BA6" s="1006"/>
      <c r="BB6" s="1006"/>
      <c r="BC6" s="1006"/>
      <c r="BD6" s="1006"/>
      <c r="BE6" s="1006"/>
      <c r="BF6" s="1006"/>
      <c r="BG6" s="1006"/>
      <c r="BH6" s="1006"/>
      <c r="BI6" s="1006"/>
      <c r="BJ6" s="1006"/>
      <c r="BK6" s="1006"/>
      <c r="BL6" s="1006"/>
      <c r="BM6" s="1006"/>
      <c r="BN6" s="1006"/>
      <c r="BO6" s="1006"/>
      <c r="BP6" s="1006"/>
      <c r="BQ6" s="1006"/>
      <c r="BR6" s="1006"/>
      <c r="BS6" s="1006"/>
      <c r="BT6" s="1006"/>
      <c r="BU6" s="1006"/>
      <c r="BV6" s="1006"/>
      <c r="BW6" s="1006"/>
      <c r="BX6" s="1006"/>
      <c r="BY6" s="1006"/>
      <c r="BZ6" s="1006"/>
      <c r="CA6" s="1006"/>
      <c r="CB6" s="1006"/>
      <c r="CC6" s="1006"/>
      <c r="CD6" s="1006"/>
      <c r="CE6" s="1006"/>
      <c r="CF6" s="1006"/>
      <c r="CG6" s="1006"/>
      <c r="CH6" s="1006"/>
      <c r="CI6" s="1006"/>
      <c r="CJ6" s="1006"/>
      <c r="CK6" s="1006"/>
      <c r="CL6" s="1006"/>
      <c r="CM6" s="1006"/>
      <c r="CN6" s="1006"/>
      <c r="CO6" s="1006"/>
      <c r="CP6" s="1006"/>
      <c r="CQ6" s="1006"/>
      <c r="CR6" s="1006"/>
      <c r="CS6" s="1006"/>
      <c r="CT6" s="1006"/>
      <c r="CU6" s="1006"/>
      <c r="CV6" s="1006"/>
      <c r="CW6" s="1006"/>
      <c r="CX6" s="1006"/>
      <c r="CY6" s="1006"/>
      <c r="CZ6" s="1006"/>
      <c r="DA6" s="1006"/>
      <c r="DB6" s="1006"/>
      <c r="DC6" s="1006"/>
      <c r="DD6" s="1006"/>
      <c r="DE6" s="1006"/>
      <c r="DF6" s="1006"/>
      <c r="DG6" s="1006"/>
      <c r="DH6" s="1006"/>
      <c r="DI6" s="1006"/>
      <c r="DJ6" s="1006"/>
      <c r="DK6" s="1006"/>
      <c r="DL6" s="1006"/>
      <c r="DM6" s="1006"/>
      <c r="DN6" s="1006"/>
      <c r="DO6" s="1006"/>
      <c r="DP6" s="1006"/>
      <c r="DQ6" s="1006"/>
      <c r="DR6" s="1006"/>
      <c r="DS6" s="1006"/>
      <c r="DT6" s="1006"/>
      <c r="DU6" s="1006"/>
      <c r="DV6" s="1006"/>
      <c r="DW6" s="1006"/>
      <c r="DX6" s="1006"/>
      <c r="DY6" s="1006"/>
      <c r="DZ6" s="1006"/>
      <c r="EA6" s="1006"/>
      <c r="EB6" s="1006"/>
      <c r="EC6" s="1006"/>
      <c r="ED6" s="1006"/>
      <c r="EE6" s="1006"/>
      <c r="EF6" s="1006"/>
      <c r="EG6" s="1006"/>
      <c r="EH6" s="1006"/>
      <c r="EI6" s="1006"/>
      <c r="EJ6" s="1006"/>
      <c r="EK6" s="1006"/>
      <c r="EL6" s="1006"/>
      <c r="EM6" s="1006"/>
      <c r="EN6" s="1006"/>
      <c r="EO6" s="1006"/>
      <c r="EP6" s="1006"/>
      <c r="EQ6" s="1006"/>
      <c r="ER6" s="1006"/>
      <c r="ES6" s="1006"/>
      <c r="ET6" s="1006"/>
      <c r="EU6" s="1006"/>
      <c r="EV6" s="1006"/>
      <c r="EW6" s="1006"/>
      <c r="EX6" s="1006"/>
      <c r="EY6" s="1006"/>
      <c r="EZ6" s="1006"/>
      <c r="FA6" s="1006"/>
      <c r="FB6" s="1006"/>
      <c r="FC6" s="1006"/>
      <c r="FD6" s="1006"/>
      <c r="FE6" s="1006"/>
      <c r="FF6" s="1006"/>
      <c r="FG6" s="1006"/>
      <c r="FH6" s="1006"/>
      <c r="FI6" s="1006"/>
      <c r="FJ6" s="1006"/>
      <c r="FK6" s="1006"/>
      <c r="FL6" s="1006"/>
      <c r="FM6" s="1006"/>
      <c r="FN6" s="1006"/>
      <c r="FO6" s="1006"/>
      <c r="FP6" s="1006"/>
      <c r="FQ6" s="1006"/>
      <c r="FR6" s="1006"/>
      <c r="FS6" s="1006"/>
      <c r="FT6" s="1006"/>
      <c r="FU6" s="1006"/>
      <c r="FV6" s="1006"/>
      <c r="FW6" s="1006"/>
      <c r="FX6" s="1006"/>
      <c r="FY6" s="1006"/>
      <c r="FZ6" s="1006"/>
      <c r="GA6" s="1006"/>
      <c r="GB6" s="1006"/>
      <c r="GC6" s="1006"/>
      <c r="GD6" s="1006"/>
      <c r="GE6" s="1006"/>
      <c r="GF6" s="1006"/>
      <c r="GG6" s="1006"/>
      <c r="GH6" s="1006"/>
      <c r="GI6" s="1006"/>
      <c r="GJ6" s="1006"/>
      <c r="GK6" s="1006"/>
      <c r="GL6" s="1006"/>
      <c r="GM6" s="1006"/>
      <c r="GN6" s="1006"/>
      <c r="GO6" s="1006"/>
      <c r="GP6" s="1006"/>
      <c r="GQ6" s="1006"/>
      <c r="GR6" s="1006"/>
      <c r="GS6" s="1006"/>
      <c r="GT6" s="1006"/>
      <c r="GU6" s="1006"/>
      <c r="GV6" s="1006"/>
      <c r="GW6" s="1006"/>
    </row>
    <row r="7" spans="2:205" ht="13.5" thickBot="1" x14ac:dyDescent="0.25">
      <c r="B7" s="645" t="s">
        <v>891</v>
      </c>
      <c r="C7" s="645"/>
      <c r="D7" s="645"/>
      <c r="E7" s="645"/>
      <c r="F7" s="645"/>
      <c r="G7" s="645"/>
      <c r="H7" s="645"/>
      <c r="I7" s="645"/>
      <c r="J7" s="645"/>
      <c r="L7" s="589" t="s">
        <v>967</v>
      </c>
      <c r="M7" s="589"/>
      <c r="N7" s="589"/>
      <c r="O7" s="589"/>
      <c r="P7" s="1020"/>
      <c r="Q7" s="1020"/>
      <c r="R7" s="1020"/>
      <c r="S7" s="1096"/>
      <c r="T7" s="1020"/>
      <c r="U7" s="1020"/>
      <c r="V7" s="1020"/>
      <c r="W7" s="1096"/>
      <c r="X7" s="1020"/>
      <c r="Y7" s="1020"/>
      <c r="Z7" s="1020"/>
      <c r="AA7" s="1020"/>
      <c r="AB7" s="1020"/>
      <c r="AC7" s="1020"/>
      <c r="AD7" s="1027"/>
      <c r="AE7" s="1094"/>
      <c r="AF7" s="1006"/>
      <c r="AG7" s="1006"/>
      <c r="AH7" s="1006"/>
      <c r="AI7" s="1006"/>
      <c r="AJ7" s="1006"/>
      <c r="AK7" s="1006"/>
      <c r="AL7" s="1006"/>
      <c r="AM7" s="1006"/>
      <c r="AN7" s="1006"/>
      <c r="AO7" s="1006"/>
      <c r="AP7" s="1006"/>
      <c r="AQ7" s="1006"/>
      <c r="AR7" s="1006"/>
      <c r="AS7" s="1006"/>
      <c r="AT7" s="1006"/>
      <c r="AU7" s="1006"/>
      <c r="AV7" s="1006"/>
      <c r="AW7" s="1006"/>
      <c r="AX7" s="1006"/>
      <c r="AY7" s="1006"/>
      <c r="AZ7" s="1006"/>
      <c r="BA7" s="1006"/>
      <c r="BB7" s="1006"/>
      <c r="BC7" s="1006"/>
      <c r="BD7" s="1006"/>
      <c r="BE7" s="1006"/>
      <c r="BF7" s="1006"/>
      <c r="BG7" s="1006"/>
      <c r="BH7" s="1006"/>
      <c r="BI7" s="1006"/>
      <c r="BJ7" s="1006"/>
      <c r="BK7" s="1006"/>
      <c r="BL7" s="1006"/>
      <c r="BM7" s="1006"/>
      <c r="BN7" s="1006"/>
      <c r="BO7" s="1006"/>
      <c r="BP7" s="1006"/>
      <c r="BQ7" s="1006"/>
      <c r="BR7" s="1006"/>
      <c r="BS7" s="1006"/>
      <c r="BT7" s="1006"/>
      <c r="BU7" s="1006"/>
      <c r="BV7" s="1006"/>
      <c r="BW7" s="1006"/>
      <c r="BX7" s="1006"/>
      <c r="BY7" s="1006"/>
      <c r="BZ7" s="1006"/>
      <c r="CA7" s="1006"/>
      <c r="CB7" s="1006"/>
      <c r="CC7" s="1006"/>
      <c r="CD7" s="1006"/>
      <c r="CE7" s="1006"/>
      <c r="CF7" s="1006"/>
      <c r="CG7" s="1006"/>
      <c r="CH7" s="1006"/>
      <c r="CI7" s="1006"/>
      <c r="CJ7" s="1006"/>
      <c r="CK7" s="1006"/>
      <c r="CL7" s="1006"/>
      <c r="CM7" s="1006"/>
      <c r="CN7" s="1006"/>
      <c r="CO7" s="1006"/>
      <c r="CP7" s="1006"/>
      <c r="CQ7" s="1006"/>
      <c r="CR7" s="1006"/>
      <c r="CS7" s="1006"/>
      <c r="CT7" s="1006"/>
      <c r="CU7" s="1006"/>
      <c r="CV7" s="1006"/>
      <c r="CW7" s="1006"/>
      <c r="CX7" s="1006"/>
      <c r="CY7" s="1006"/>
      <c r="CZ7" s="1006"/>
      <c r="DA7" s="1006"/>
      <c r="DB7" s="1006"/>
      <c r="DC7" s="1006"/>
      <c r="DD7" s="1006"/>
      <c r="DE7" s="1006"/>
      <c r="DF7" s="1006"/>
      <c r="DG7" s="1006"/>
      <c r="DH7" s="1006"/>
      <c r="DI7" s="1006"/>
      <c r="DJ7" s="1006"/>
      <c r="DK7" s="1006"/>
      <c r="DL7" s="1006"/>
      <c r="DM7" s="1006"/>
      <c r="DN7" s="1006"/>
      <c r="DO7" s="1006"/>
      <c r="DP7" s="1006"/>
      <c r="DQ7" s="1006"/>
      <c r="DR7" s="1006"/>
      <c r="DS7" s="1006"/>
      <c r="DT7" s="1006"/>
      <c r="DU7" s="1006"/>
      <c r="DV7" s="1006"/>
      <c r="DW7" s="1006"/>
      <c r="DX7" s="1006"/>
      <c r="DY7" s="1006"/>
      <c r="DZ7" s="1006"/>
      <c r="EA7" s="1006"/>
      <c r="EB7" s="1006"/>
      <c r="EC7" s="1006"/>
      <c r="ED7" s="1006"/>
      <c r="EE7" s="1006"/>
      <c r="EF7" s="1006"/>
      <c r="EG7" s="1006"/>
      <c r="EH7" s="1006"/>
      <c r="EI7" s="1006"/>
      <c r="EJ7" s="1006"/>
      <c r="EK7" s="1006"/>
      <c r="EL7" s="1006"/>
      <c r="EM7" s="1006"/>
      <c r="EN7" s="1006"/>
      <c r="EO7" s="1006"/>
      <c r="EP7" s="1006"/>
      <c r="EQ7" s="1006"/>
      <c r="ER7" s="1006"/>
      <c r="ES7" s="1006"/>
      <c r="ET7" s="1006"/>
      <c r="EU7" s="1006"/>
      <c r="EV7" s="1006"/>
      <c r="EW7" s="1006"/>
      <c r="EX7" s="1006"/>
      <c r="EY7" s="1006"/>
      <c r="EZ7" s="1006"/>
      <c r="FA7" s="1006"/>
      <c r="FB7" s="1006"/>
      <c r="FC7" s="1006"/>
      <c r="FD7" s="1006"/>
      <c r="FE7" s="1006"/>
      <c r="FF7" s="1006"/>
      <c r="FG7" s="1006"/>
      <c r="FH7" s="1006"/>
      <c r="FI7" s="1006"/>
      <c r="FJ7" s="1006"/>
      <c r="FK7" s="1006"/>
      <c r="FL7" s="1006"/>
      <c r="FM7" s="1006"/>
      <c r="FN7" s="1006"/>
      <c r="FO7" s="1006"/>
      <c r="FP7" s="1006"/>
      <c r="FQ7" s="1006"/>
      <c r="FR7" s="1006"/>
      <c r="FS7" s="1006"/>
      <c r="FT7" s="1006"/>
      <c r="FU7" s="1006"/>
      <c r="FV7" s="1006"/>
      <c r="FW7" s="1006"/>
      <c r="FX7" s="1006"/>
      <c r="FY7" s="1006"/>
      <c r="FZ7" s="1006"/>
      <c r="GA7" s="1006"/>
      <c r="GB7" s="1006"/>
      <c r="GC7" s="1006"/>
      <c r="GD7" s="1006"/>
      <c r="GE7" s="1006"/>
      <c r="GF7" s="1006"/>
      <c r="GG7" s="1006"/>
      <c r="GH7" s="1006"/>
      <c r="GI7" s="1006"/>
      <c r="GJ7" s="1006"/>
      <c r="GK7" s="1006"/>
      <c r="GL7" s="1006"/>
      <c r="GM7" s="1006"/>
      <c r="GN7" s="1006"/>
      <c r="GO7" s="1006"/>
      <c r="GP7" s="1006"/>
      <c r="GQ7" s="1006"/>
      <c r="GR7" s="1006"/>
      <c r="GS7" s="1006"/>
      <c r="GT7" s="1006"/>
      <c r="GU7" s="1006"/>
      <c r="GV7" s="1006"/>
      <c r="GW7" s="1006"/>
    </row>
    <row r="8" spans="2:205" ht="13.5" thickBot="1" x14ac:dyDescent="0.25">
      <c r="B8" s="627" t="s">
        <v>3</v>
      </c>
      <c r="C8" s="628"/>
      <c r="D8" s="628"/>
      <c r="E8" s="628"/>
      <c r="F8" s="628"/>
      <c r="G8" s="628"/>
      <c r="H8" s="628"/>
      <c r="I8" s="628"/>
      <c r="J8" s="628"/>
      <c r="K8" s="628"/>
      <c r="L8" s="628"/>
      <c r="M8" s="629"/>
      <c r="N8" s="608" t="s">
        <v>4</v>
      </c>
      <c r="O8" s="1007" t="s">
        <v>5</v>
      </c>
      <c r="P8" s="1007"/>
      <c r="Q8" s="1007"/>
      <c r="R8" s="1007"/>
      <c r="S8" s="1007"/>
      <c r="T8" s="1007"/>
      <c r="U8" s="1007"/>
      <c r="V8" s="1007"/>
      <c r="W8" s="1007"/>
      <c r="X8" s="1007"/>
      <c r="Y8" s="1007"/>
      <c r="Z8" s="1007"/>
      <c r="AA8" s="1032"/>
      <c r="AB8" s="1097" t="s">
        <v>6</v>
      </c>
      <c r="AC8" s="1056"/>
      <c r="AD8" s="1057"/>
      <c r="AE8" s="1098" t="s">
        <v>276</v>
      </c>
      <c r="AF8" s="1099" t="s">
        <v>892</v>
      </c>
      <c r="AG8" s="1099"/>
      <c r="AH8" s="1099"/>
      <c r="AI8" s="1099"/>
      <c r="AJ8" s="1099"/>
      <c r="AK8" s="1099"/>
      <c r="AL8" s="1099"/>
      <c r="AM8" s="1099"/>
      <c r="AN8" s="1099"/>
      <c r="AO8" s="1099"/>
      <c r="AP8" s="1099"/>
      <c r="AQ8" s="1099"/>
      <c r="AR8" s="1099"/>
      <c r="AS8" s="1099"/>
      <c r="AT8" s="1099"/>
      <c r="AU8" s="1099"/>
      <c r="AV8" s="1100"/>
      <c r="AW8" s="1006"/>
      <c r="AX8" s="1006"/>
      <c r="AY8" s="1006"/>
      <c r="AZ8" s="1006"/>
      <c r="BA8" s="1006"/>
      <c r="BB8" s="1006"/>
      <c r="BC8" s="1006"/>
      <c r="BD8" s="1006"/>
      <c r="BE8" s="1006"/>
      <c r="BF8" s="1006"/>
      <c r="BG8" s="1006"/>
      <c r="BH8" s="1006"/>
      <c r="BI8" s="1006"/>
      <c r="BJ8" s="1006"/>
      <c r="BK8" s="1006"/>
      <c r="BL8" s="1006"/>
      <c r="BM8" s="1006"/>
      <c r="BN8" s="1006"/>
      <c r="BO8" s="1006"/>
      <c r="BP8" s="1006"/>
      <c r="BQ8" s="1006"/>
      <c r="BR8" s="1006"/>
      <c r="BS8" s="1006"/>
      <c r="BT8" s="1006"/>
      <c r="BU8" s="1006"/>
      <c r="BV8" s="1006"/>
      <c r="BW8" s="1006"/>
      <c r="BX8" s="1006"/>
      <c r="BY8" s="1006"/>
      <c r="BZ8" s="1006"/>
      <c r="CA8" s="1006"/>
      <c r="CB8" s="1006"/>
      <c r="CC8" s="1006"/>
      <c r="CD8" s="1006"/>
      <c r="CE8" s="1006"/>
      <c r="CF8" s="1006"/>
      <c r="CG8" s="1006"/>
      <c r="CH8" s="1006"/>
      <c r="CI8" s="1006"/>
      <c r="CJ8" s="1006"/>
      <c r="CK8" s="1006"/>
      <c r="CL8" s="1006"/>
      <c r="CM8" s="1006"/>
      <c r="CN8" s="1006"/>
      <c r="CO8" s="1006"/>
      <c r="CP8" s="1006"/>
      <c r="CQ8" s="1006"/>
      <c r="CR8" s="1006"/>
      <c r="CS8" s="1006"/>
      <c r="CT8" s="1006"/>
      <c r="CU8" s="1006"/>
      <c r="CV8" s="1006"/>
      <c r="CW8" s="1006"/>
      <c r="CX8" s="1006"/>
      <c r="CY8" s="1006"/>
      <c r="CZ8" s="1006"/>
      <c r="DA8" s="1006"/>
      <c r="DB8" s="1006"/>
      <c r="DC8" s="1006"/>
      <c r="DD8" s="1006"/>
      <c r="DE8" s="1006"/>
      <c r="DF8" s="1006"/>
      <c r="DG8" s="1006"/>
      <c r="DH8" s="1006"/>
      <c r="DI8" s="1006"/>
      <c r="DJ8" s="1006"/>
      <c r="DK8" s="1006"/>
      <c r="DL8" s="1006"/>
      <c r="DM8" s="1006"/>
      <c r="DN8" s="1006"/>
      <c r="DO8" s="1006"/>
      <c r="DP8" s="1006"/>
      <c r="DQ8" s="1006"/>
      <c r="DR8" s="1006"/>
      <c r="DS8" s="1006"/>
      <c r="DT8" s="1006"/>
      <c r="DU8" s="1006"/>
      <c r="DV8" s="1006"/>
      <c r="DW8" s="1006"/>
      <c r="DX8" s="1006"/>
      <c r="DY8" s="1006"/>
      <c r="DZ8" s="1006"/>
      <c r="EA8" s="1006"/>
      <c r="EB8" s="1006"/>
      <c r="EC8" s="1006"/>
      <c r="ED8" s="1006"/>
      <c r="EE8" s="1006"/>
      <c r="EF8" s="1006"/>
      <c r="EG8" s="1006"/>
      <c r="EH8" s="1006"/>
      <c r="EI8" s="1006"/>
      <c r="EJ8" s="1006"/>
      <c r="EK8" s="1006"/>
      <c r="EL8" s="1006"/>
      <c r="EM8" s="1006"/>
      <c r="EN8" s="1006"/>
      <c r="EO8" s="1006"/>
      <c r="EP8" s="1006"/>
      <c r="EQ8" s="1006"/>
      <c r="ER8" s="1006"/>
      <c r="ES8" s="1006"/>
      <c r="ET8" s="1006"/>
      <c r="EU8" s="1006"/>
      <c r="EV8" s="1006"/>
      <c r="EW8" s="1006"/>
      <c r="EX8" s="1006"/>
      <c r="EY8" s="1006"/>
      <c r="EZ8" s="1006"/>
      <c r="FA8" s="1006"/>
      <c r="FB8" s="1006"/>
      <c r="FC8" s="1006"/>
      <c r="FD8" s="1006"/>
      <c r="FE8" s="1006"/>
      <c r="FF8" s="1006"/>
      <c r="FG8" s="1006"/>
      <c r="FH8" s="1006"/>
      <c r="FI8" s="1006"/>
      <c r="FJ8" s="1006"/>
      <c r="FK8" s="1006"/>
      <c r="FL8" s="1006"/>
      <c r="FM8" s="1006"/>
      <c r="FN8" s="1006"/>
      <c r="FO8" s="1006"/>
      <c r="FP8" s="1006"/>
      <c r="FQ8" s="1006"/>
      <c r="FR8" s="1006"/>
      <c r="FS8" s="1006"/>
      <c r="FT8" s="1006"/>
      <c r="FU8" s="1006"/>
      <c r="FV8" s="1006"/>
      <c r="FW8" s="1006"/>
      <c r="FX8" s="1006"/>
      <c r="FY8" s="1006"/>
      <c r="FZ8" s="1006"/>
      <c r="GA8" s="1006"/>
      <c r="GB8" s="1006"/>
      <c r="GC8" s="1006"/>
      <c r="GD8" s="1006"/>
      <c r="GE8" s="1006"/>
      <c r="GF8" s="1006"/>
      <c r="GG8" s="1006"/>
      <c r="GH8" s="1006"/>
      <c r="GI8" s="1006"/>
      <c r="GJ8" s="1006"/>
      <c r="GK8" s="1006"/>
      <c r="GL8" s="1006"/>
      <c r="GM8" s="1006"/>
      <c r="GN8" s="1006"/>
      <c r="GO8" s="1006"/>
      <c r="GP8" s="1006"/>
      <c r="GQ8" s="1006"/>
      <c r="GR8" s="1006"/>
      <c r="GS8" s="1006"/>
      <c r="GT8" s="1006"/>
      <c r="GU8" s="1006"/>
      <c r="GV8" s="1006"/>
      <c r="GW8" s="1006"/>
    </row>
    <row r="9" spans="2:205" x14ac:dyDescent="0.2">
      <c r="B9" s="632" t="s">
        <v>7</v>
      </c>
      <c r="C9" s="635" t="s">
        <v>8</v>
      </c>
      <c r="D9" s="630" t="s">
        <v>7</v>
      </c>
      <c r="E9" s="643" t="s">
        <v>9</v>
      </c>
      <c r="F9" s="635" t="s">
        <v>10</v>
      </c>
      <c r="G9" s="635" t="s">
        <v>11</v>
      </c>
      <c r="H9" s="630" t="s">
        <v>12</v>
      </c>
      <c r="I9" s="630" t="s">
        <v>13</v>
      </c>
      <c r="J9" s="635" t="s">
        <v>14</v>
      </c>
      <c r="K9" s="630" t="s">
        <v>15</v>
      </c>
      <c r="L9" s="648" t="s">
        <v>16</v>
      </c>
      <c r="M9" s="1101" t="s">
        <v>17</v>
      </c>
      <c r="N9" s="633"/>
      <c r="O9" s="590" t="s">
        <v>18</v>
      </c>
      <c r="P9" s="590"/>
      <c r="Q9" s="590" t="s">
        <v>19</v>
      </c>
      <c r="R9" s="590"/>
      <c r="S9" s="590"/>
      <c r="T9" s="590"/>
      <c r="U9" s="590"/>
      <c r="V9" s="590"/>
      <c r="W9" s="944" t="s">
        <v>20</v>
      </c>
      <c r="X9" s="591" t="s">
        <v>21</v>
      </c>
      <c r="Y9" s="591" t="s">
        <v>22</v>
      </c>
      <c r="Z9" s="591" t="s">
        <v>23</v>
      </c>
      <c r="AA9" s="1102" t="s">
        <v>24</v>
      </c>
      <c r="AB9" s="617" t="s">
        <v>25</v>
      </c>
      <c r="AC9" s="591" t="s">
        <v>26</v>
      </c>
      <c r="AD9" s="647" t="s">
        <v>27</v>
      </c>
      <c r="AE9" s="1103"/>
      <c r="AF9" s="1104" t="s">
        <v>18</v>
      </c>
      <c r="AG9" s="1105"/>
      <c r="AH9" s="1106" t="s">
        <v>150</v>
      </c>
      <c r="AI9" s="1107"/>
      <c r="AJ9" s="1108" t="s">
        <v>19</v>
      </c>
      <c r="AK9" s="1109"/>
      <c r="AL9" s="1109"/>
      <c r="AM9" s="1109"/>
      <c r="AN9" s="1109"/>
      <c r="AO9" s="1109"/>
      <c r="AP9" s="1109"/>
      <c r="AQ9" s="1110"/>
      <c r="AR9" s="1111"/>
      <c r="AS9" s="1112" t="s">
        <v>20</v>
      </c>
      <c r="AT9" s="1112" t="s">
        <v>21</v>
      </c>
      <c r="AU9" s="1112" t="s">
        <v>22</v>
      </c>
      <c r="AV9" s="1113" t="s">
        <v>23</v>
      </c>
      <c r="AW9" s="1006"/>
      <c r="AX9" s="1006"/>
      <c r="AY9" s="1006"/>
      <c r="AZ9" s="1006"/>
      <c r="BA9" s="1006"/>
      <c r="BB9" s="1006"/>
      <c r="BC9" s="1006"/>
      <c r="BD9" s="1006"/>
      <c r="BE9" s="1006"/>
      <c r="BF9" s="1006"/>
      <c r="BG9" s="1006"/>
      <c r="BH9" s="1006"/>
      <c r="BI9" s="1006"/>
      <c r="BJ9" s="1006"/>
      <c r="BK9" s="1006"/>
      <c r="BL9" s="1006"/>
      <c r="BM9" s="1006"/>
      <c r="BN9" s="1006"/>
      <c r="BO9" s="1006"/>
      <c r="BP9" s="1006"/>
      <c r="BQ9" s="1006"/>
      <c r="BR9" s="1006"/>
      <c r="BS9" s="1006"/>
      <c r="BT9" s="1006"/>
      <c r="BU9" s="1006"/>
      <c r="BV9" s="1006"/>
      <c r="BW9" s="1006"/>
      <c r="BX9" s="1006"/>
      <c r="BY9" s="1006"/>
      <c r="BZ9" s="1006"/>
      <c r="CA9" s="1006"/>
      <c r="CB9" s="1006"/>
      <c r="CC9" s="1006"/>
      <c r="CD9" s="1006"/>
      <c r="CE9" s="1006"/>
      <c r="CF9" s="1006"/>
      <c r="CG9" s="1006"/>
      <c r="CH9" s="1006"/>
      <c r="CI9" s="1006"/>
      <c r="CJ9" s="1006"/>
      <c r="CK9" s="1006"/>
      <c r="CL9" s="1006"/>
      <c r="CM9" s="1006"/>
      <c r="CN9" s="1006"/>
      <c r="CO9" s="1006"/>
      <c r="CP9" s="1006"/>
      <c r="CQ9" s="1006"/>
      <c r="CR9" s="1006"/>
      <c r="CS9" s="1006"/>
      <c r="CT9" s="1006"/>
      <c r="CU9" s="1006"/>
      <c r="CV9" s="1006"/>
      <c r="CW9" s="1006"/>
      <c r="CX9" s="1006"/>
      <c r="CY9" s="1006"/>
      <c r="CZ9" s="1006"/>
      <c r="DA9" s="1006"/>
      <c r="DB9" s="1006"/>
      <c r="DC9" s="1006"/>
      <c r="DD9" s="1006"/>
      <c r="DE9" s="1006"/>
      <c r="DF9" s="1006"/>
      <c r="DG9" s="1006"/>
      <c r="DH9" s="1006"/>
      <c r="DI9" s="1006"/>
      <c r="DJ9" s="1006"/>
      <c r="DK9" s="1006"/>
      <c r="DL9" s="1006"/>
      <c r="DM9" s="1006"/>
      <c r="DN9" s="1006"/>
      <c r="DO9" s="1006"/>
      <c r="DP9" s="1006"/>
      <c r="DQ9" s="1006"/>
      <c r="DR9" s="1006"/>
      <c r="DS9" s="1006"/>
      <c r="DT9" s="1006"/>
      <c r="DU9" s="1006"/>
      <c r="DV9" s="1006"/>
      <c r="DW9" s="1006"/>
      <c r="DX9" s="1006"/>
      <c r="DY9" s="1006"/>
      <c r="DZ9" s="1006"/>
      <c r="EA9" s="1006"/>
      <c r="EB9" s="1006"/>
      <c r="EC9" s="1006"/>
      <c r="ED9" s="1006"/>
      <c r="EE9" s="1006"/>
      <c r="EF9" s="1006"/>
      <c r="EG9" s="1006"/>
      <c r="EH9" s="1006"/>
      <c r="EI9" s="1006"/>
      <c r="EJ9" s="1006"/>
      <c r="EK9" s="1006"/>
      <c r="EL9" s="1006"/>
      <c r="EM9" s="1006"/>
      <c r="EN9" s="1006"/>
      <c r="EO9" s="1006"/>
      <c r="EP9" s="1006"/>
      <c r="EQ9" s="1006"/>
      <c r="ER9" s="1006"/>
      <c r="ES9" s="1006"/>
      <c r="ET9" s="1006"/>
      <c r="EU9" s="1006"/>
      <c r="EV9" s="1006"/>
      <c r="EW9" s="1006"/>
      <c r="EX9" s="1006"/>
      <c r="EY9" s="1006"/>
      <c r="EZ9" s="1006"/>
      <c r="FA9" s="1006"/>
      <c r="FB9" s="1006"/>
      <c r="FC9" s="1006"/>
      <c r="FD9" s="1006"/>
      <c r="FE9" s="1006"/>
      <c r="FF9" s="1006"/>
      <c r="FG9" s="1006"/>
      <c r="FH9" s="1006"/>
      <c r="FI9" s="1006"/>
      <c r="FJ9" s="1006"/>
      <c r="FK9" s="1006"/>
      <c r="FL9" s="1006"/>
      <c r="FM9" s="1006"/>
      <c r="FN9" s="1006"/>
      <c r="FO9" s="1006"/>
      <c r="FP9" s="1006"/>
      <c r="FQ9" s="1006"/>
      <c r="FR9" s="1006"/>
      <c r="FS9" s="1006"/>
      <c r="FT9" s="1006"/>
      <c r="FU9" s="1006"/>
      <c r="FV9" s="1006"/>
      <c r="FW9" s="1006"/>
      <c r="FX9" s="1006"/>
      <c r="FY9" s="1006"/>
      <c r="FZ9" s="1006"/>
      <c r="GA9" s="1006"/>
      <c r="GB9" s="1006"/>
      <c r="GC9" s="1006"/>
      <c r="GD9" s="1006"/>
      <c r="GE9" s="1006"/>
      <c r="GF9" s="1006"/>
      <c r="GG9" s="1006"/>
      <c r="GH9" s="1006"/>
      <c r="GI9" s="1006"/>
      <c r="GJ9" s="1006"/>
      <c r="GK9" s="1006"/>
      <c r="GL9" s="1006"/>
      <c r="GM9" s="1006"/>
      <c r="GN9" s="1006"/>
      <c r="GO9" s="1006"/>
      <c r="GP9" s="1006"/>
      <c r="GQ9" s="1006"/>
      <c r="GR9" s="1006"/>
      <c r="GS9" s="1006"/>
      <c r="GT9" s="1006"/>
      <c r="GU9" s="1006"/>
      <c r="GV9" s="1006"/>
      <c r="GW9" s="1006"/>
    </row>
    <row r="10" spans="2:205" ht="98.25" thickBot="1" x14ac:dyDescent="0.25">
      <c r="B10" s="618"/>
      <c r="C10" s="597"/>
      <c r="D10" s="592"/>
      <c r="E10" s="805"/>
      <c r="F10" s="597"/>
      <c r="G10" s="597"/>
      <c r="H10" s="592"/>
      <c r="I10" s="592"/>
      <c r="J10" s="597"/>
      <c r="K10" s="592"/>
      <c r="L10" s="595"/>
      <c r="M10" s="1114"/>
      <c r="N10" s="1013"/>
      <c r="O10" s="1029" t="s">
        <v>28</v>
      </c>
      <c r="P10" s="1029" t="s">
        <v>29</v>
      </c>
      <c r="Q10" s="1029" t="s">
        <v>30</v>
      </c>
      <c r="R10" s="1029" t="s">
        <v>31</v>
      </c>
      <c r="S10" s="1115" t="s">
        <v>32</v>
      </c>
      <c r="T10" s="1029" t="s">
        <v>33</v>
      </c>
      <c r="U10" s="1029" t="s">
        <v>34</v>
      </c>
      <c r="V10" s="1029" t="s">
        <v>35</v>
      </c>
      <c r="W10" s="1116"/>
      <c r="X10" s="592"/>
      <c r="Y10" s="592"/>
      <c r="Z10" s="592"/>
      <c r="AA10" s="1117"/>
      <c r="AB10" s="618"/>
      <c r="AC10" s="592"/>
      <c r="AD10" s="807"/>
      <c r="AE10" s="1118"/>
      <c r="AF10" s="1119" t="s">
        <v>28</v>
      </c>
      <c r="AG10" s="1120" t="s">
        <v>29</v>
      </c>
      <c r="AH10" s="1121" t="s">
        <v>152</v>
      </c>
      <c r="AI10" s="1121" t="s">
        <v>153</v>
      </c>
      <c r="AJ10" s="1121" t="s">
        <v>30</v>
      </c>
      <c r="AK10" s="1121" t="s">
        <v>31</v>
      </c>
      <c r="AL10" s="1121" t="s">
        <v>32</v>
      </c>
      <c r="AM10" s="1121" t="s">
        <v>154</v>
      </c>
      <c r="AN10" s="1121" t="s">
        <v>33</v>
      </c>
      <c r="AO10" s="1121" t="s">
        <v>34</v>
      </c>
      <c r="AP10" s="1121" t="s">
        <v>35</v>
      </c>
      <c r="AQ10" s="1121" t="s">
        <v>155</v>
      </c>
      <c r="AR10" s="1121" t="s">
        <v>156</v>
      </c>
      <c r="AS10" s="1122"/>
      <c r="AT10" s="1122"/>
      <c r="AU10" s="1122"/>
      <c r="AV10" s="1123"/>
      <c r="AW10" s="1006"/>
      <c r="AX10" s="1006"/>
      <c r="AY10" s="1006"/>
      <c r="AZ10" s="1006"/>
      <c r="BA10" s="1006"/>
      <c r="BB10" s="1006"/>
      <c r="BC10" s="1006"/>
      <c r="BD10" s="1006"/>
      <c r="BE10" s="1006"/>
      <c r="BF10" s="1006"/>
      <c r="BG10" s="1006"/>
      <c r="BH10" s="1006"/>
      <c r="BI10" s="1006"/>
      <c r="BJ10" s="1006"/>
      <c r="BK10" s="1006"/>
      <c r="BL10" s="1006"/>
      <c r="BM10" s="1006"/>
      <c r="BN10" s="1006"/>
      <c r="BO10" s="1006"/>
      <c r="BP10" s="1006"/>
      <c r="BQ10" s="1006"/>
      <c r="BR10" s="1006"/>
      <c r="BS10" s="1006"/>
      <c r="BT10" s="1006"/>
      <c r="BU10" s="1006"/>
      <c r="BV10" s="1006"/>
      <c r="BW10" s="1006"/>
      <c r="BX10" s="1006"/>
      <c r="BY10" s="1006"/>
      <c r="BZ10" s="1006"/>
      <c r="CA10" s="1006"/>
      <c r="CB10" s="1006"/>
      <c r="CC10" s="1006"/>
      <c r="CD10" s="1006"/>
      <c r="CE10" s="1006"/>
      <c r="CF10" s="1006"/>
      <c r="CG10" s="1006"/>
      <c r="CH10" s="1006"/>
      <c r="CI10" s="1006"/>
      <c r="CJ10" s="1006"/>
      <c r="CK10" s="1006"/>
      <c r="CL10" s="1006"/>
      <c r="CM10" s="1006"/>
      <c r="CN10" s="1006"/>
      <c r="CO10" s="1006"/>
      <c r="CP10" s="1006"/>
      <c r="CQ10" s="1006"/>
      <c r="CR10" s="1006"/>
      <c r="CS10" s="1006"/>
      <c r="CT10" s="1006"/>
      <c r="CU10" s="1006"/>
      <c r="CV10" s="1006"/>
      <c r="CW10" s="1006"/>
      <c r="CX10" s="1006"/>
      <c r="CY10" s="1006"/>
      <c r="CZ10" s="1006"/>
      <c r="DA10" s="1006"/>
      <c r="DB10" s="1006"/>
      <c r="DC10" s="1006"/>
      <c r="DD10" s="1006"/>
      <c r="DE10" s="1006"/>
      <c r="DF10" s="1006"/>
      <c r="DG10" s="1006"/>
      <c r="DH10" s="1006"/>
      <c r="DI10" s="1006"/>
      <c r="DJ10" s="1006"/>
      <c r="DK10" s="1006"/>
      <c r="DL10" s="1006"/>
      <c r="DM10" s="1006"/>
      <c r="DN10" s="1006"/>
      <c r="DO10" s="1006"/>
      <c r="DP10" s="1006"/>
      <c r="DQ10" s="1006"/>
      <c r="DR10" s="1006"/>
      <c r="DS10" s="1006"/>
      <c r="DT10" s="1006"/>
      <c r="DU10" s="1006"/>
      <c r="DV10" s="1006"/>
      <c r="DW10" s="1006"/>
      <c r="DX10" s="1006"/>
      <c r="DY10" s="1006"/>
      <c r="DZ10" s="1006"/>
      <c r="EA10" s="1006"/>
      <c r="EB10" s="1006"/>
      <c r="EC10" s="1006"/>
      <c r="ED10" s="1006"/>
      <c r="EE10" s="1006"/>
      <c r="EF10" s="1006"/>
      <c r="EG10" s="1006"/>
      <c r="EH10" s="1006"/>
      <c r="EI10" s="1006"/>
      <c r="EJ10" s="1006"/>
      <c r="EK10" s="1006"/>
      <c r="EL10" s="1006"/>
      <c r="EM10" s="1006"/>
      <c r="EN10" s="1006"/>
      <c r="EO10" s="1006"/>
      <c r="EP10" s="1006"/>
      <c r="EQ10" s="1006"/>
      <c r="ER10" s="1006"/>
      <c r="ES10" s="1006"/>
      <c r="ET10" s="1006"/>
      <c r="EU10" s="1006"/>
      <c r="EV10" s="1006"/>
      <c r="EW10" s="1006"/>
      <c r="EX10" s="1006"/>
      <c r="EY10" s="1006"/>
      <c r="EZ10" s="1006"/>
      <c r="FA10" s="1006"/>
      <c r="FB10" s="1006"/>
      <c r="FC10" s="1006"/>
      <c r="FD10" s="1006"/>
      <c r="FE10" s="1006"/>
      <c r="FF10" s="1006"/>
      <c r="FG10" s="1006"/>
      <c r="FH10" s="1006"/>
      <c r="FI10" s="1006"/>
      <c r="FJ10" s="1006"/>
      <c r="FK10" s="1006"/>
      <c r="FL10" s="1006"/>
      <c r="FM10" s="1006"/>
      <c r="FN10" s="1006"/>
      <c r="FO10" s="1006"/>
      <c r="FP10" s="1006"/>
      <c r="FQ10" s="1006"/>
      <c r="FR10" s="1006"/>
      <c r="FS10" s="1006"/>
      <c r="FT10" s="1006"/>
      <c r="FU10" s="1006"/>
      <c r="FV10" s="1006"/>
      <c r="FW10" s="1006"/>
      <c r="FX10" s="1006"/>
      <c r="FY10" s="1006"/>
      <c r="FZ10" s="1006"/>
      <c r="GA10" s="1006"/>
      <c r="GB10" s="1006"/>
      <c r="GC10" s="1006"/>
      <c r="GD10" s="1006"/>
      <c r="GE10" s="1006"/>
      <c r="GF10" s="1006"/>
      <c r="GG10" s="1006"/>
      <c r="GH10" s="1006"/>
      <c r="GI10" s="1006"/>
      <c r="GJ10" s="1006"/>
      <c r="GK10" s="1006"/>
      <c r="GL10" s="1006"/>
      <c r="GM10" s="1006"/>
      <c r="GN10" s="1006"/>
      <c r="GO10" s="1006"/>
      <c r="GP10" s="1006"/>
      <c r="GQ10" s="1006"/>
      <c r="GR10" s="1006"/>
      <c r="GS10" s="1006"/>
      <c r="GT10" s="1006"/>
      <c r="GU10" s="1006"/>
      <c r="GV10" s="1006"/>
      <c r="GW10" s="1006"/>
    </row>
    <row r="11" spans="2:205" ht="127.5" x14ac:dyDescent="0.2">
      <c r="B11" s="149"/>
      <c r="C11" s="1124" t="s">
        <v>893</v>
      </c>
      <c r="D11" s="1125"/>
      <c r="E11" s="644" t="s">
        <v>894</v>
      </c>
      <c r="F11" s="1124" t="s">
        <v>895</v>
      </c>
      <c r="G11" s="1126" t="s">
        <v>896</v>
      </c>
      <c r="H11" s="1011">
        <v>2020730010012</v>
      </c>
      <c r="I11" s="1127">
        <v>221310401407</v>
      </c>
      <c r="J11" s="1048" t="s">
        <v>897</v>
      </c>
      <c r="K11" s="155"/>
      <c r="L11" s="155" t="s">
        <v>898</v>
      </c>
      <c r="M11" s="1128">
        <v>0</v>
      </c>
      <c r="N11" s="1129">
        <v>150000000</v>
      </c>
      <c r="O11" s="1129">
        <v>0</v>
      </c>
      <c r="P11" s="1128">
        <v>150000000</v>
      </c>
      <c r="Q11" s="1128">
        <v>0</v>
      </c>
      <c r="R11" s="1128">
        <v>0</v>
      </c>
      <c r="S11" s="1128">
        <v>0</v>
      </c>
      <c r="T11" s="1128">
        <v>0</v>
      </c>
      <c r="U11" s="1128">
        <v>0</v>
      </c>
      <c r="V11" s="1128">
        <v>0</v>
      </c>
      <c r="W11" s="1128">
        <v>0</v>
      </c>
      <c r="X11" s="1128">
        <v>0</v>
      </c>
      <c r="Y11" s="1128">
        <v>0</v>
      </c>
      <c r="Z11" s="1128">
        <v>0</v>
      </c>
      <c r="AA11" s="155"/>
      <c r="AB11" s="155" t="s">
        <v>899</v>
      </c>
      <c r="AC11" s="155" t="s">
        <v>900</v>
      </c>
      <c r="AD11" s="155" t="s">
        <v>901</v>
      </c>
      <c r="AE11" s="1128">
        <v>92475000</v>
      </c>
      <c r="AF11" s="1130">
        <v>0</v>
      </c>
      <c r="AG11" s="1129">
        <v>92475000</v>
      </c>
      <c r="AH11" s="1131">
        <v>0</v>
      </c>
      <c r="AI11" s="1131">
        <v>0</v>
      </c>
      <c r="AJ11" s="1131">
        <v>0</v>
      </c>
      <c r="AK11" s="1131">
        <v>0</v>
      </c>
      <c r="AL11" s="1131">
        <v>0</v>
      </c>
      <c r="AM11" s="1131">
        <v>0</v>
      </c>
      <c r="AN11" s="1131">
        <v>0</v>
      </c>
      <c r="AO11" s="1131">
        <v>0</v>
      </c>
      <c r="AP11" s="1131">
        <v>0</v>
      </c>
      <c r="AQ11" s="1131">
        <v>0</v>
      </c>
      <c r="AR11" s="1131">
        <v>0</v>
      </c>
      <c r="AS11" s="1131">
        <v>0</v>
      </c>
      <c r="AT11" s="1131">
        <v>0</v>
      </c>
      <c r="AU11" s="1131">
        <v>0</v>
      </c>
      <c r="AV11" s="1132">
        <v>0</v>
      </c>
      <c r="AW11" s="1006"/>
      <c r="AX11" s="1006"/>
      <c r="AY11" s="1006"/>
      <c r="AZ11" s="1006"/>
      <c r="BA11" s="1006"/>
      <c r="BB11" s="1006"/>
      <c r="BC11" s="1006"/>
      <c r="BD11" s="1006"/>
      <c r="BE11" s="1006"/>
      <c r="BF11" s="1006"/>
      <c r="BG11" s="1006"/>
      <c r="BH11" s="1006"/>
      <c r="BI11" s="1006"/>
      <c r="BJ11" s="1006"/>
      <c r="BK11" s="1006"/>
      <c r="BL11" s="1006"/>
      <c r="BM11" s="1006"/>
      <c r="BN11" s="1006"/>
      <c r="BO11" s="1006"/>
      <c r="BP11" s="1006"/>
      <c r="BQ11" s="1006"/>
      <c r="BR11" s="1006"/>
      <c r="BS11" s="1006"/>
      <c r="BT11" s="1006"/>
      <c r="BU11" s="1006"/>
      <c r="BV11" s="1006"/>
      <c r="BW11" s="1006"/>
      <c r="BX11" s="1006"/>
      <c r="BY11" s="1006"/>
      <c r="BZ11" s="1006"/>
      <c r="CA11" s="1006"/>
      <c r="CB11" s="1006"/>
      <c r="CC11" s="1006"/>
      <c r="CD11" s="1006"/>
      <c r="CE11" s="1006"/>
      <c r="CF11" s="1006"/>
      <c r="CG11" s="1006"/>
      <c r="CH11" s="1006"/>
      <c r="CI11" s="1006"/>
      <c r="CJ11" s="1006"/>
      <c r="CK11" s="1006"/>
      <c r="CL11" s="1006"/>
      <c r="CM11" s="1006"/>
      <c r="CN11" s="1006"/>
      <c r="CO11" s="1006"/>
      <c r="CP11" s="1006"/>
      <c r="CQ11" s="1006"/>
      <c r="CR11" s="1006"/>
      <c r="CS11" s="1006"/>
      <c r="CT11" s="1006"/>
      <c r="CU11" s="1006"/>
      <c r="CV11" s="1006"/>
      <c r="CW11" s="1006"/>
      <c r="CX11" s="1006"/>
      <c r="CY11" s="1006"/>
      <c r="CZ11" s="1006"/>
      <c r="DA11" s="1006"/>
      <c r="DB11" s="1006"/>
      <c r="DC11" s="1006"/>
      <c r="DD11" s="1006"/>
      <c r="DE11" s="1006"/>
      <c r="DF11" s="1006"/>
      <c r="DG11" s="1006"/>
      <c r="DH11" s="1006"/>
      <c r="DI11" s="1006"/>
      <c r="DJ11" s="1006"/>
      <c r="DK11" s="1006"/>
      <c r="DL11" s="1006"/>
      <c r="DM11" s="1006"/>
      <c r="DN11" s="1006"/>
      <c r="DO11" s="1006"/>
      <c r="DP11" s="1006"/>
      <c r="DQ11" s="1006"/>
      <c r="DR11" s="1006"/>
      <c r="DS11" s="1006"/>
      <c r="DT11" s="1006"/>
      <c r="DU11" s="1006"/>
      <c r="DV11" s="1006"/>
      <c r="DW11" s="1006"/>
      <c r="DX11" s="1006"/>
      <c r="DY11" s="1006"/>
      <c r="DZ11" s="1006"/>
      <c r="EA11" s="1006"/>
      <c r="EB11" s="1006"/>
      <c r="EC11" s="1006"/>
      <c r="ED11" s="1006"/>
      <c r="EE11" s="1006"/>
      <c r="EF11" s="1006"/>
      <c r="EG11" s="1006"/>
      <c r="EH11" s="1006"/>
      <c r="EI11" s="1006"/>
      <c r="EJ11" s="1006"/>
      <c r="EK11" s="1006"/>
      <c r="EL11" s="1006"/>
      <c r="EM11" s="1006"/>
      <c r="EN11" s="1006"/>
      <c r="EO11" s="1006"/>
      <c r="EP11" s="1006"/>
      <c r="EQ11" s="1006"/>
      <c r="ER11" s="1006"/>
      <c r="ES11" s="1006"/>
      <c r="ET11" s="1006"/>
      <c r="EU11" s="1006"/>
      <c r="EV11" s="1006"/>
      <c r="EW11" s="1006"/>
      <c r="EX11" s="1006"/>
      <c r="EY11" s="1006"/>
      <c r="EZ11" s="1006"/>
      <c r="FA11" s="1006"/>
      <c r="FB11" s="1006"/>
      <c r="FC11" s="1006"/>
      <c r="FD11" s="1006"/>
      <c r="FE11" s="1006"/>
      <c r="FF11" s="1006"/>
      <c r="FG11" s="1006"/>
      <c r="FH11" s="1006"/>
      <c r="FI11" s="1006"/>
      <c r="FJ11" s="1006"/>
      <c r="FK11" s="1006"/>
      <c r="FL11" s="1006"/>
      <c r="FM11" s="1006"/>
      <c r="FN11" s="1006"/>
      <c r="FO11" s="1006"/>
      <c r="FP11" s="1006"/>
      <c r="FQ11" s="1006"/>
      <c r="FR11" s="1006"/>
      <c r="FS11" s="1006"/>
      <c r="FT11" s="1006"/>
      <c r="FU11" s="1006"/>
      <c r="FV11" s="1006"/>
      <c r="FW11" s="1006"/>
      <c r="FX11" s="1006"/>
      <c r="FY11" s="1006"/>
      <c r="FZ11" s="1006"/>
      <c r="GA11" s="1006"/>
      <c r="GB11" s="1006"/>
      <c r="GC11" s="1006"/>
      <c r="GD11" s="1006"/>
      <c r="GE11" s="1006"/>
      <c r="GF11" s="1006"/>
      <c r="GG11" s="1006"/>
      <c r="GH11" s="1006"/>
      <c r="GI11" s="1006"/>
      <c r="GJ11" s="1006"/>
      <c r="GK11" s="1006"/>
      <c r="GL11" s="1006"/>
      <c r="GM11" s="1006"/>
      <c r="GN11" s="1006"/>
      <c r="GO11" s="1006"/>
      <c r="GP11" s="1006"/>
      <c r="GQ11" s="1006"/>
      <c r="GR11" s="1006"/>
      <c r="GS11" s="1006"/>
      <c r="GT11" s="1006"/>
      <c r="GU11" s="1006"/>
      <c r="GV11" s="1006"/>
      <c r="GW11" s="1006"/>
    </row>
    <row r="12" spans="2:205" ht="89.25" x14ac:dyDescent="0.2">
      <c r="B12" s="251"/>
      <c r="C12" s="1124"/>
      <c r="D12" s="252"/>
      <c r="E12" s="644"/>
      <c r="F12" s="1124"/>
      <c r="G12" s="1126"/>
      <c r="H12" s="1011"/>
      <c r="I12" s="757"/>
      <c r="J12" s="1048"/>
      <c r="K12" s="1022"/>
      <c r="L12" s="1022" t="s">
        <v>902</v>
      </c>
      <c r="M12" s="1133">
        <v>30</v>
      </c>
      <c r="N12" s="1134">
        <v>600000000</v>
      </c>
      <c r="O12" s="1135">
        <v>0</v>
      </c>
      <c r="P12" s="1133">
        <v>600000000</v>
      </c>
      <c r="Q12" s="1133">
        <v>0</v>
      </c>
      <c r="R12" s="1133">
        <v>0</v>
      </c>
      <c r="S12" s="1133">
        <v>0</v>
      </c>
      <c r="T12" s="1133">
        <v>0</v>
      </c>
      <c r="U12" s="1133">
        <v>0</v>
      </c>
      <c r="V12" s="1133">
        <v>0</v>
      </c>
      <c r="W12" s="1133">
        <v>0</v>
      </c>
      <c r="X12" s="1133">
        <v>0</v>
      </c>
      <c r="Y12" s="1133">
        <v>0</v>
      </c>
      <c r="Z12" s="1133">
        <v>0</v>
      </c>
      <c r="AA12" s="1022"/>
      <c r="AB12" s="1022" t="s">
        <v>899</v>
      </c>
      <c r="AC12" s="1022" t="s">
        <v>900</v>
      </c>
      <c r="AD12" s="1022" t="s">
        <v>901</v>
      </c>
      <c r="AE12" s="1133">
        <v>66510000</v>
      </c>
      <c r="AF12" s="1130">
        <v>0</v>
      </c>
      <c r="AG12" s="1135">
        <v>66510000</v>
      </c>
      <c r="AH12" s="1131">
        <v>0</v>
      </c>
      <c r="AI12" s="1131">
        <v>0</v>
      </c>
      <c r="AJ12" s="1131">
        <v>0</v>
      </c>
      <c r="AK12" s="1131">
        <v>0</v>
      </c>
      <c r="AL12" s="1131">
        <v>0</v>
      </c>
      <c r="AM12" s="1131">
        <v>0</v>
      </c>
      <c r="AN12" s="1131">
        <v>0</v>
      </c>
      <c r="AO12" s="1131">
        <v>0</v>
      </c>
      <c r="AP12" s="1131">
        <v>0</v>
      </c>
      <c r="AQ12" s="1131">
        <v>0</v>
      </c>
      <c r="AR12" s="1131">
        <v>0</v>
      </c>
      <c r="AS12" s="1131">
        <v>0</v>
      </c>
      <c r="AT12" s="1131">
        <v>0</v>
      </c>
      <c r="AU12" s="1131">
        <v>0</v>
      </c>
      <c r="AV12" s="1132">
        <v>0</v>
      </c>
      <c r="AW12" s="1006"/>
      <c r="AX12" s="1006"/>
      <c r="AY12" s="1006"/>
      <c r="AZ12" s="1006"/>
      <c r="BA12" s="1006"/>
      <c r="BB12" s="1006"/>
      <c r="BC12" s="1006"/>
      <c r="BD12" s="1006"/>
      <c r="BE12" s="1006"/>
      <c r="BF12" s="1006"/>
      <c r="BG12" s="1006"/>
      <c r="BH12" s="1006"/>
      <c r="BI12" s="1006"/>
      <c r="BJ12" s="1006"/>
      <c r="BK12" s="1006"/>
      <c r="BL12" s="1006"/>
      <c r="BM12" s="1006"/>
      <c r="BN12" s="1006"/>
      <c r="BO12" s="1006"/>
      <c r="BP12" s="1006"/>
      <c r="BQ12" s="1006"/>
      <c r="BR12" s="1006"/>
      <c r="BS12" s="1006"/>
      <c r="BT12" s="1006"/>
      <c r="BU12" s="1006"/>
      <c r="BV12" s="1006"/>
      <c r="BW12" s="1006"/>
      <c r="BX12" s="1006"/>
      <c r="BY12" s="1006"/>
      <c r="BZ12" s="1006"/>
      <c r="CA12" s="1006"/>
      <c r="CB12" s="1006"/>
      <c r="CC12" s="1006"/>
      <c r="CD12" s="1006"/>
      <c r="CE12" s="1006"/>
      <c r="CF12" s="1006"/>
      <c r="CG12" s="1006"/>
      <c r="CH12" s="1006"/>
      <c r="CI12" s="1006"/>
      <c r="CJ12" s="1006"/>
      <c r="CK12" s="1006"/>
      <c r="CL12" s="1006"/>
      <c r="CM12" s="1006"/>
      <c r="CN12" s="1006"/>
      <c r="CO12" s="1006"/>
      <c r="CP12" s="1006"/>
      <c r="CQ12" s="1006"/>
      <c r="CR12" s="1006"/>
      <c r="CS12" s="1006"/>
      <c r="CT12" s="1006"/>
      <c r="CU12" s="1006"/>
      <c r="CV12" s="1006"/>
      <c r="CW12" s="1006"/>
      <c r="CX12" s="1006"/>
      <c r="CY12" s="1006"/>
      <c r="CZ12" s="1006"/>
      <c r="DA12" s="1006"/>
      <c r="DB12" s="1006"/>
      <c r="DC12" s="1006"/>
      <c r="DD12" s="1006"/>
      <c r="DE12" s="1006"/>
      <c r="DF12" s="1006"/>
      <c r="DG12" s="1006"/>
      <c r="DH12" s="1006"/>
      <c r="DI12" s="1006"/>
      <c r="DJ12" s="1006"/>
      <c r="DK12" s="1006"/>
      <c r="DL12" s="1006"/>
      <c r="DM12" s="1006"/>
      <c r="DN12" s="1006"/>
      <c r="DO12" s="1006"/>
      <c r="DP12" s="1006"/>
      <c r="DQ12" s="1006"/>
      <c r="DR12" s="1006"/>
      <c r="DS12" s="1006"/>
      <c r="DT12" s="1006"/>
      <c r="DU12" s="1006"/>
      <c r="DV12" s="1006"/>
      <c r="DW12" s="1006"/>
      <c r="DX12" s="1006"/>
      <c r="DY12" s="1006"/>
      <c r="DZ12" s="1006"/>
      <c r="EA12" s="1006"/>
      <c r="EB12" s="1006"/>
      <c r="EC12" s="1006"/>
      <c r="ED12" s="1006"/>
      <c r="EE12" s="1006"/>
      <c r="EF12" s="1006"/>
      <c r="EG12" s="1006"/>
      <c r="EH12" s="1006"/>
      <c r="EI12" s="1006"/>
      <c r="EJ12" s="1006"/>
      <c r="EK12" s="1006"/>
      <c r="EL12" s="1006"/>
      <c r="EM12" s="1006"/>
      <c r="EN12" s="1006"/>
      <c r="EO12" s="1006"/>
      <c r="EP12" s="1006"/>
      <c r="EQ12" s="1006"/>
      <c r="ER12" s="1006"/>
      <c r="ES12" s="1006"/>
      <c r="ET12" s="1006"/>
      <c r="EU12" s="1006"/>
      <c r="EV12" s="1006"/>
      <c r="EW12" s="1006"/>
      <c r="EX12" s="1006"/>
      <c r="EY12" s="1006"/>
      <c r="EZ12" s="1006"/>
      <c r="FA12" s="1006"/>
      <c r="FB12" s="1006"/>
      <c r="FC12" s="1006"/>
      <c r="FD12" s="1006"/>
      <c r="FE12" s="1006"/>
      <c r="FF12" s="1006"/>
      <c r="FG12" s="1006"/>
      <c r="FH12" s="1006"/>
      <c r="FI12" s="1006"/>
      <c r="FJ12" s="1006"/>
      <c r="FK12" s="1006"/>
      <c r="FL12" s="1006"/>
      <c r="FM12" s="1006"/>
      <c r="FN12" s="1006"/>
      <c r="FO12" s="1006"/>
      <c r="FP12" s="1006"/>
      <c r="FQ12" s="1006"/>
      <c r="FR12" s="1006"/>
      <c r="FS12" s="1006"/>
      <c r="FT12" s="1006"/>
      <c r="FU12" s="1006"/>
      <c r="FV12" s="1006"/>
      <c r="FW12" s="1006"/>
      <c r="FX12" s="1006"/>
      <c r="FY12" s="1006"/>
      <c r="FZ12" s="1006"/>
      <c r="GA12" s="1006"/>
      <c r="GB12" s="1006"/>
      <c r="GC12" s="1006"/>
      <c r="GD12" s="1006"/>
      <c r="GE12" s="1006"/>
      <c r="GF12" s="1006"/>
      <c r="GG12" s="1006"/>
      <c r="GH12" s="1006"/>
      <c r="GI12" s="1006"/>
      <c r="GJ12" s="1006"/>
      <c r="GK12" s="1006"/>
      <c r="GL12" s="1006"/>
      <c r="GM12" s="1006"/>
      <c r="GN12" s="1006"/>
      <c r="GO12" s="1006"/>
      <c r="GP12" s="1006"/>
      <c r="GQ12" s="1006"/>
      <c r="GR12" s="1006"/>
      <c r="GS12" s="1006"/>
      <c r="GT12" s="1006"/>
      <c r="GU12" s="1006"/>
      <c r="GV12" s="1006"/>
      <c r="GW12" s="1006"/>
    </row>
    <row r="13" spans="2:205" ht="114.75" x14ac:dyDescent="0.2">
      <c r="B13" s="251"/>
      <c r="C13" s="1124"/>
      <c r="D13" s="252"/>
      <c r="E13" s="644"/>
      <c r="F13" s="1124"/>
      <c r="G13" s="1126"/>
      <c r="H13" s="1011"/>
      <c r="I13" s="743"/>
      <c r="J13" s="1048"/>
      <c r="K13" s="1022"/>
      <c r="L13" s="1022" t="s">
        <v>903</v>
      </c>
      <c r="M13" s="1133">
        <v>5000</v>
      </c>
      <c r="N13" s="1133">
        <v>150000000</v>
      </c>
      <c r="O13" s="1135">
        <v>0</v>
      </c>
      <c r="P13" s="1133">
        <v>150000000</v>
      </c>
      <c r="Q13" s="1133">
        <v>0</v>
      </c>
      <c r="R13" s="1133">
        <v>0</v>
      </c>
      <c r="S13" s="1133">
        <v>0</v>
      </c>
      <c r="T13" s="1133">
        <v>0</v>
      </c>
      <c r="U13" s="1133">
        <v>0</v>
      </c>
      <c r="V13" s="1133">
        <v>0</v>
      </c>
      <c r="W13" s="1133">
        <v>0</v>
      </c>
      <c r="X13" s="1133">
        <v>0</v>
      </c>
      <c r="Y13" s="1133">
        <v>0</v>
      </c>
      <c r="Z13" s="1133">
        <v>0</v>
      </c>
      <c r="AA13" s="1022"/>
      <c r="AB13" s="1022" t="s">
        <v>899</v>
      </c>
      <c r="AC13" s="1022" t="s">
        <v>900</v>
      </c>
      <c r="AD13" s="1022" t="s">
        <v>901</v>
      </c>
      <c r="AE13" s="1133">
        <v>24420000</v>
      </c>
      <c r="AF13" s="1130">
        <v>0</v>
      </c>
      <c r="AG13" s="1135">
        <v>24420000</v>
      </c>
      <c r="AH13" s="1131">
        <v>0</v>
      </c>
      <c r="AI13" s="1131">
        <v>0</v>
      </c>
      <c r="AJ13" s="1131">
        <v>0</v>
      </c>
      <c r="AK13" s="1131">
        <v>0</v>
      </c>
      <c r="AL13" s="1131">
        <v>0</v>
      </c>
      <c r="AM13" s="1131">
        <v>0</v>
      </c>
      <c r="AN13" s="1131">
        <v>0</v>
      </c>
      <c r="AO13" s="1131">
        <v>0</v>
      </c>
      <c r="AP13" s="1131">
        <v>0</v>
      </c>
      <c r="AQ13" s="1131">
        <v>0</v>
      </c>
      <c r="AR13" s="1131">
        <v>0</v>
      </c>
      <c r="AS13" s="1131">
        <v>0</v>
      </c>
      <c r="AT13" s="1131">
        <v>0</v>
      </c>
      <c r="AU13" s="1131">
        <v>0</v>
      </c>
      <c r="AV13" s="1132">
        <v>0</v>
      </c>
      <c r="AW13" s="1006"/>
      <c r="AX13" s="1006"/>
      <c r="AY13" s="1006"/>
      <c r="AZ13" s="1006"/>
      <c r="BA13" s="1006"/>
      <c r="BB13" s="1006"/>
      <c r="BC13" s="1006"/>
      <c r="BD13" s="1006"/>
      <c r="BE13" s="1006"/>
      <c r="BF13" s="1006"/>
      <c r="BG13" s="1006"/>
      <c r="BH13" s="1006"/>
      <c r="BI13" s="1006"/>
      <c r="BJ13" s="1006"/>
      <c r="BK13" s="1006"/>
      <c r="BL13" s="1006"/>
      <c r="BM13" s="1006"/>
      <c r="BN13" s="1006"/>
      <c r="BO13" s="1006"/>
      <c r="BP13" s="1006"/>
      <c r="BQ13" s="1006"/>
      <c r="BR13" s="1006"/>
      <c r="BS13" s="1006"/>
      <c r="BT13" s="1006"/>
      <c r="BU13" s="1006"/>
      <c r="BV13" s="1006"/>
      <c r="BW13" s="1006"/>
      <c r="BX13" s="1006"/>
      <c r="BY13" s="1006"/>
      <c r="BZ13" s="1006"/>
      <c r="CA13" s="1006"/>
      <c r="CB13" s="1006"/>
      <c r="CC13" s="1006"/>
      <c r="CD13" s="1006"/>
      <c r="CE13" s="1006"/>
      <c r="CF13" s="1006"/>
      <c r="CG13" s="1006"/>
      <c r="CH13" s="1006"/>
      <c r="CI13" s="1006"/>
      <c r="CJ13" s="1006"/>
      <c r="CK13" s="1006"/>
      <c r="CL13" s="1006"/>
      <c r="CM13" s="1006"/>
      <c r="CN13" s="1006"/>
      <c r="CO13" s="1006"/>
      <c r="CP13" s="1006"/>
      <c r="CQ13" s="1006"/>
      <c r="CR13" s="1006"/>
      <c r="CS13" s="1006"/>
      <c r="CT13" s="1006"/>
      <c r="CU13" s="1006"/>
      <c r="CV13" s="1006"/>
      <c r="CW13" s="1006"/>
      <c r="CX13" s="1006"/>
      <c r="CY13" s="1006"/>
      <c r="CZ13" s="1006"/>
      <c r="DA13" s="1006"/>
      <c r="DB13" s="1006"/>
      <c r="DC13" s="1006"/>
      <c r="DD13" s="1006"/>
      <c r="DE13" s="1006"/>
      <c r="DF13" s="1006"/>
      <c r="DG13" s="1006"/>
      <c r="DH13" s="1006"/>
      <c r="DI13" s="1006"/>
      <c r="DJ13" s="1006"/>
      <c r="DK13" s="1006"/>
      <c r="DL13" s="1006"/>
      <c r="DM13" s="1006"/>
      <c r="DN13" s="1006"/>
      <c r="DO13" s="1006"/>
      <c r="DP13" s="1006"/>
      <c r="DQ13" s="1006"/>
      <c r="DR13" s="1006"/>
      <c r="DS13" s="1006"/>
      <c r="DT13" s="1006"/>
      <c r="DU13" s="1006"/>
      <c r="DV13" s="1006"/>
      <c r="DW13" s="1006"/>
      <c r="DX13" s="1006"/>
      <c r="DY13" s="1006"/>
      <c r="DZ13" s="1006"/>
      <c r="EA13" s="1006"/>
      <c r="EB13" s="1006"/>
      <c r="EC13" s="1006"/>
      <c r="ED13" s="1006"/>
      <c r="EE13" s="1006"/>
      <c r="EF13" s="1006"/>
      <c r="EG13" s="1006"/>
      <c r="EH13" s="1006"/>
      <c r="EI13" s="1006"/>
      <c r="EJ13" s="1006"/>
      <c r="EK13" s="1006"/>
      <c r="EL13" s="1006"/>
      <c r="EM13" s="1006"/>
      <c r="EN13" s="1006"/>
      <c r="EO13" s="1006"/>
      <c r="EP13" s="1006"/>
      <c r="EQ13" s="1006"/>
      <c r="ER13" s="1006"/>
      <c r="ES13" s="1006"/>
      <c r="ET13" s="1006"/>
      <c r="EU13" s="1006"/>
      <c r="EV13" s="1006"/>
      <c r="EW13" s="1006"/>
      <c r="EX13" s="1006"/>
      <c r="EY13" s="1006"/>
      <c r="EZ13" s="1006"/>
      <c r="FA13" s="1006"/>
      <c r="FB13" s="1006"/>
      <c r="FC13" s="1006"/>
      <c r="FD13" s="1006"/>
      <c r="FE13" s="1006"/>
      <c r="FF13" s="1006"/>
      <c r="FG13" s="1006"/>
      <c r="FH13" s="1006"/>
      <c r="FI13" s="1006"/>
      <c r="FJ13" s="1006"/>
      <c r="FK13" s="1006"/>
      <c r="FL13" s="1006"/>
      <c r="FM13" s="1006"/>
      <c r="FN13" s="1006"/>
      <c r="FO13" s="1006"/>
      <c r="FP13" s="1006"/>
      <c r="FQ13" s="1006"/>
      <c r="FR13" s="1006"/>
      <c r="FS13" s="1006"/>
      <c r="FT13" s="1006"/>
      <c r="FU13" s="1006"/>
      <c r="FV13" s="1006"/>
      <c r="FW13" s="1006"/>
      <c r="FX13" s="1006"/>
      <c r="FY13" s="1006"/>
      <c r="FZ13" s="1006"/>
      <c r="GA13" s="1006"/>
      <c r="GB13" s="1006"/>
      <c r="GC13" s="1006"/>
      <c r="GD13" s="1006"/>
      <c r="GE13" s="1006"/>
      <c r="GF13" s="1006"/>
      <c r="GG13" s="1006"/>
      <c r="GH13" s="1006"/>
      <c r="GI13" s="1006"/>
      <c r="GJ13" s="1006"/>
      <c r="GK13" s="1006"/>
      <c r="GL13" s="1006"/>
      <c r="GM13" s="1006"/>
      <c r="GN13" s="1006"/>
      <c r="GO13" s="1006"/>
      <c r="GP13" s="1006"/>
      <c r="GQ13" s="1006"/>
      <c r="GR13" s="1006"/>
      <c r="GS13" s="1006"/>
      <c r="GT13" s="1006"/>
      <c r="GU13" s="1006"/>
      <c r="GV13" s="1006"/>
      <c r="GW13" s="1006"/>
    </row>
    <row r="14" spans="2:205" ht="89.25" x14ac:dyDescent="0.2">
      <c r="B14" s="251"/>
      <c r="C14" s="1124"/>
      <c r="D14" s="252"/>
      <c r="E14" s="644"/>
      <c r="F14" s="1124"/>
      <c r="G14" s="1126"/>
      <c r="H14" s="1011"/>
      <c r="I14" s="757"/>
      <c r="J14" s="1048"/>
      <c r="K14" s="1022"/>
      <c r="L14" s="1022" t="s">
        <v>904</v>
      </c>
      <c r="M14" s="1133">
        <v>5000</v>
      </c>
      <c r="N14" s="1133">
        <v>557600000</v>
      </c>
      <c r="O14" s="1135">
        <v>0</v>
      </c>
      <c r="P14" s="1133">
        <v>557600000</v>
      </c>
      <c r="Q14" s="1133">
        <v>0</v>
      </c>
      <c r="R14" s="1133">
        <v>0</v>
      </c>
      <c r="S14" s="1133">
        <v>0</v>
      </c>
      <c r="T14" s="1133">
        <v>0</v>
      </c>
      <c r="U14" s="1133">
        <v>0</v>
      </c>
      <c r="V14" s="1133">
        <v>0</v>
      </c>
      <c r="W14" s="1133">
        <v>0</v>
      </c>
      <c r="X14" s="1133">
        <v>0</v>
      </c>
      <c r="Y14" s="1133">
        <v>0</v>
      </c>
      <c r="Z14" s="1133">
        <v>0</v>
      </c>
      <c r="AA14" s="1022"/>
      <c r="AB14" s="1022" t="s">
        <v>899</v>
      </c>
      <c r="AC14" s="1022" t="s">
        <v>900</v>
      </c>
      <c r="AD14" s="1022" t="s">
        <v>901</v>
      </c>
      <c r="AE14" s="1130">
        <v>0</v>
      </c>
      <c r="AF14" s="1130">
        <v>0</v>
      </c>
      <c r="AG14" s="1130">
        <v>0</v>
      </c>
      <c r="AH14" s="1131">
        <v>0</v>
      </c>
      <c r="AI14" s="1131">
        <v>0</v>
      </c>
      <c r="AJ14" s="1131">
        <v>0</v>
      </c>
      <c r="AK14" s="1131">
        <v>0</v>
      </c>
      <c r="AL14" s="1131">
        <v>0</v>
      </c>
      <c r="AM14" s="1131">
        <v>0</v>
      </c>
      <c r="AN14" s="1131">
        <v>0</v>
      </c>
      <c r="AO14" s="1131">
        <v>0</v>
      </c>
      <c r="AP14" s="1131">
        <v>0</v>
      </c>
      <c r="AQ14" s="1131">
        <v>0</v>
      </c>
      <c r="AR14" s="1131">
        <v>0</v>
      </c>
      <c r="AS14" s="1131">
        <v>0</v>
      </c>
      <c r="AT14" s="1131">
        <v>0</v>
      </c>
      <c r="AU14" s="1131">
        <v>0</v>
      </c>
      <c r="AV14" s="1132">
        <v>0</v>
      </c>
      <c r="AW14" s="1006"/>
      <c r="AX14" s="1006"/>
      <c r="AY14" s="1006"/>
      <c r="AZ14" s="1006"/>
      <c r="BA14" s="1006"/>
      <c r="BB14" s="1006"/>
      <c r="BC14" s="1006"/>
      <c r="BD14" s="1006"/>
      <c r="BE14" s="1006"/>
      <c r="BF14" s="1006"/>
      <c r="BG14" s="1006"/>
      <c r="BH14" s="1006"/>
      <c r="BI14" s="1006"/>
      <c r="BJ14" s="1006"/>
      <c r="BK14" s="1006"/>
      <c r="BL14" s="1006"/>
      <c r="BM14" s="1006"/>
      <c r="BN14" s="1006"/>
      <c r="BO14" s="1006"/>
      <c r="BP14" s="1006"/>
      <c r="BQ14" s="1006"/>
      <c r="BR14" s="1006"/>
      <c r="BS14" s="1006"/>
      <c r="BT14" s="1006"/>
      <c r="BU14" s="1006"/>
      <c r="BV14" s="1006"/>
      <c r="BW14" s="1006"/>
      <c r="BX14" s="1006"/>
      <c r="BY14" s="1006"/>
      <c r="BZ14" s="1006"/>
      <c r="CA14" s="1006"/>
      <c r="CB14" s="1006"/>
      <c r="CC14" s="1006"/>
      <c r="CD14" s="1006"/>
      <c r="CE14" s="1006"/>
      <c r="CF14" s="1006"/>
      <c r="CG14" s="1006"/>
      <c r="CH14" s="1006"/>
      <c r="CI14" s="1006"/>
      <c r="CJ14" s="1006"/>
      <c r="CK14" s="1006"/>
      <c r="CL14" s="1006"/>
      <c r="CM14" s="1006"/>
      <c r="CN14" s="1006"/>
      <c r="CO14" s="1006"/>
      <c r="CP14" s="1006"/>
      <c r="CQ14" s="1006"/>
      <c r="CR14" s="1006"/>
      <c r="CS14" s="1006"/>
      <c r="CT14" s="1006"/>
      <c r="CU14" s="1006"/>
      <c r="CV14" s="1006"/>
      <c r="CW14" s="1006"/>
      <c r="CX14" s="1006"/>
      <c r="CY14" s="1006"/>
      <c r="CZ14" s="1006"/>
      <c r="DA14" s="1006"/>
      <c r="DB14" s="1006"/>
      <c r="DC14" s="1006"/>
      <c r="DD14" s="1006"/>
      <c r="DE14" s="1006"/>
      <c r="DF14" s="1006"/>
      <c r="DG14" s="1006"/>
      <c r="DH14" s="1006"/>
      <c r="DI14" s="1006"/>
      <c r="DJ14" s="1006"/>
      <c r="DK14" s="1006"/>
      <c r="DL14" s="1006"/>
      <c r="DM14" s="1006"/>
      <c r="DN14" s="1006"/>
      <c r="DO14" s="1006"/>
      <c r="DP14" s="1006"/>
      <c r="DQ14" s="1006"/>
      <c r="DR14" s="1006"/>
      <c r="DS14" s="1006"/>
      <c r="DT14" s="1006"/>
      <c r="DU14" s="1006"/>
      <c r="DV14" s="1006"/>
      <c r="DW14" s="1006"/>
      <c r="DX14" s="1006"/>
      <c r="DY14" s="1006"/>
      <c r="DZ14" s="1006"/>
      <c r="EA14" s="1006"/>
      <c r="EB14" s="1006"/>
      <c r="EC14" s="1006"/>
      <c r="ED14" s="1006"/>
      <c r="EE14" s="1006"/>
      <c r="EF14" s="1006"/>
      <c r="EG14" s="1006"/>
      <c r="EH14" s="1006"/>
      <c r="EI14" s="1006"/>
      <c r="EJ14" s="1006"/>
      <c r="EK14" s="1006"/>
      <c r="EL14" s="1006"/>
      <c r="EM14" s="1006"/>
      <c r="EN14" s="1006"/>
      <c r="EO14" s="1006"/>
      <c r="EP14" s="1006"/>
      <c r="EQ14" s="1006"/>
      <c r="ER14" s="1006"/>
      <c r="ES14" s="1006"/>
      <c r="ET14" s="1006"/>
      <c r="EU14" s="1006"/>
      <c r="EV14" s="1006"/>
      <c r="EW14" s="1006"/>
      <c r="EX14" s="1006"/>
      <c r="EY14" s="1006"/>
      <c r="EZ14" s="1006"/>
      <c r="FA14" s="1006"/>
      <c r="FB14" s="1006"/>
      <c r="FC14" s="1006"/>
      <c r="FD14" s="1006"/>
      <c r="FE14" s="1006"/>
      <c r="FF14" s="1006"/>
      <c r="FG14" s="1006"/>
      <c r="FH14" s="1006"/>
      <c r="FI14" s="1006"/>
      <c r="FJ14" s="1006"/>
      <c r="FK14" s="1006"/>
      <c r="FL14" s="1006"/>
      <c r="FM14" s="1006"/>
      <c r="FN14" s="1006"/>
      <c r="FO14" s="1006"/>
      <c r="FP14" s="1006"/>
      <c r="FQ14" s="1006"/>
      <c r="FR14" s="1006"/>
      <c r="FS14" s="1006"/>
      <c r="FT14" s="1006"/>
      <c r="FU14" s="1006"/>
      <c r="FV14" s="1006"/>
      <c r="FW14" s="1006"/>
      <c r="FX14" s="1006"/>
      <c r="FY14" s="1006"/>
      <c r="FZ14" s="1006"/>
      <c r="GA14" s="1006"/>
      <c r="GB14" s="1006"/>
      <c r="GC14" s="1006"/>
      <c r="GD14" s="1006"/>
      <c r="GE14" s="1006"/>
      <c r="GF14" s="1006"/>
      <c r="GG14" s="1006"/>
      <c r="GH14" s="1006"/>
      <c r="GI14" s="1006"/>
      <c r="GJ14" s="1006"/>
      <c r="GK14" s="1006"/>
      <c r="GL14" s="1006"/>
      <c r="GM14" s="1006"/>
      <c r="GN14" s="1006"/>
      <c r="GO14" s="1006"/>
      <c r="GP14" s="1006"/>
      <c r="GQ14" s="1006"/>
      <c r="GR14" s="1006"/>
      <c r="GS14" s="1006"/>
      <c r="GT14" s="1006"/>
      <c r="GU14" s="1006"/>
      <c r="GV14" s="1006"/>
      <c r="GW14" s="1006"/>
    </row>
    <row r="15" spans="2:205" ht="114.75" x14ac:dyDescent="0.2">
      <c r="B15" s="251"/>
      <c r="C15" s="1124"/>
      <c r="D15" s="252"/>
      <c r="E15" s="644"/>
      <c r="F15" s="1124"/>
      <c r="G15" s="1126"/>
      <c r="H15" s="1011"/>
      <c r="I15" s="757" t="s">
        <v>905</v>
      </c>
      <c r="J15" s="1048"/>
      <c r="K15" s="1022"/>
      <c r="L15" s="1022" t="s">
        <v>906</v>
      </c>
      <c r="M15" s="1133">
        <v>0</v>
      </c>
      <c r="N15" s="1133">
        <v>0</v>
      </c>
      <c r="O15" s="1133">
        <v>0</v>
      </c>
      <c r="P15" s="1133">
        <v>0</v>
      </c>
      <c r="Q15" s="1133">
        <v>0</v>
      </c>
      <c r="R15" s="1133">
        <v>0</v>
      </c>
      <c r="S15" s="1133">
        <v>0</v>
      </c>
      <c r="T15" s="1133">
        <v>0</v>
      </c>
      <c r="U15" s="1133">
        <v>0</v>
      </c>
      <c r="V15" s="1133">
        <v>0</v>
      </c>
      <c r="W15" s="1133">
        <v>0</v>
      </c>
      <c r="X15" s="1133">
        <v>0</v>
      </c>
      <c r="Y15" s="1133">
        <v>0</v>
      </c>
      <c r="Z15" s="1133">
        <v>0</v>
      </c>
      <c r="AA15" s="1022"/>
      <c r="AB15" s="1022" t="s">
        <v>899</v>
      </c>
      <c r="AC15" s="1022" t="s">
        <v>900</v>
      </c>
      <c r="AD15" s="1022" t="s">
        <v>901</v>
      </c>
      <c r="AE15" s="1130">
        <v>0</v>
      </c>
      <c r="AF15" s="1130">
        <v>0</v>
      </c>
      <c r="AG15" s="1130">
        <v>0</v>
      </c>
      <c r="AH15" s="1131">
        <v>0</v>
      </c>
      <c r="AI15" s="1131">
        <v>0</v>
      </c>
      <c r="AJ15" s="1131">
        <v>0</v>
      </c>
      <c r="AK15" s="1131">
        <v>0</v>
      </c>
      <c r="AL15" s="1131">
        <v>0</v>
      </c>
      <c r="AM15" s="1131">
        <v>0</v>
      </c>
      <c r="AN15" s="1131">
        <v>0</v>
      </c>
      <c r="AO15" s="1131">
        <v>0</v>
      </c>
      <c r="AP15" s="1131">
        <v>0</v>
      </c>
      <c r="AQ15" s="1131">
        <v>0</v>
      </c>
      <c r="AR15" s="1131">
        <v>0</v>
      </c>
      <c r="AS15" s="1131">
        <v>0</v>
      </c>
      <c r="AT15" s="1131">
        <v>0</v>
      </c>
      <c r="AU15" s="1131">
        <v>0</v>
      </c>
      <c r="AV15" s="1132">
        <v>0</v>
      </c>
      <c r="AW15" s="1006"/>
      <c r="AX15" s="1006"/>
      <c r="AY15" s="1006"/>
      <c r="AZ15" s="1006"/>
      <c r="BA15" s="1006"/>
      <c r="BB15" s="1006"/>
      <c r="BC15" s="1006"/>
      <c r="BD15" s="1006"/>
      <c r="BE15" s="1006"/>
      <c r="BF15" s="1006"/>
      <c r="BG15" s="1006"/>
      <c r="BH15" s="1006"/>
      <c r="BI15" s="1006"/>
      <c r="BJ15" s="1006"/>
      <c r="BK15" s="1006"/>
      <c r="BL15" s="1006"/>
      <c r="BM15" s="1006"/>
      <c r="BN15" s="1006"/>
      <c r="BO15" s="1006"/>
      <c r="BP15" s="1006"/>
      <c r="BQ15" s="1006"/>
      <c r="BR15" s="1006"/>
      <c r="BS15" s="1006"/>
      <c r="BT15" s="1006"/>
      <c r="BU15" s="1006"/>
      <c r="BV15" s="1006"/>
      <c r="BW15" s="1006"/>
      <c r="BX15" s="1006"/>
      <c r="BY15" s="1006"/>
      <c r="BZ15" s="1006"/>
      <c r="CA15" s="1006"/>
      <c r="CB15" s="1006"/>
      <c r="CC15" s="1006"/>
      <c r="CD15" s="1006"/>
      <c r="CE15" s="1006"/>
      <c r="CF15" s="1006"/>
      <c r="CG15" s="1006"/>
      <c r="CH15" s="1006"/>
      <c r="CI15" s="1006"/>
      <c r="CJ15" s="1006"/>
      <c r="CK15" s="1006"/>
      <c r="CL15" s="1006"/>
      <c r="CM15" s="1006"/>
      <c r="CN15" s="1006"/>
      <c r="CO15" s="1006"/>
      <c r="CP15" s="1006"/>
      <c r="CQ15" s="1006"/>
      <c r="CR15" s="1006"/>
      <c r="CS15" s="1006"/>
      <c r="CT15" s="1006"/>
      <c r="CU15" s="1006"/>
      <c r="CV15" s="1006"/>
      <c r="CW15" s="1006"/>
      <c r="CX15" s="1006"/>
      <c r="CY15" s="1006"/>
      <c r="CZ15" s="1006"/>
      <c r="DA15" s="1006"/>
      <c r="DB15" s="1006"/>
      <c r="DC15" s="1006"/>
      <c r="DD15" s="1006"/>
      <c r="DE15" s="1006"/>
      <c r="DF15" s="1006"/>
      <c r="DG15" s="1006"/>
      <c r="DH15" s="1006"/>
      <c r="DI15" s="1006"/>
      <c r="DJ15" s="1006"/>
      <c r="DK15" s="1006"/>
      <c r="DL15" s="1006"/>
      <c r="DM15" s="1006"/>
      <c r="DN15" s="1006"/>
      <c r="DO15" s="1006"/>
      <c r="DP15" s="1006"/>
      <c r="DQ15" s="1006"/>
      <c r="DR15" s="1006"/>
      <c r="DS15" s="1006"/>
      <c r="DT15" s="1006"/>
      <c r="DU15" s="1006"/>
      <c r="DV15" s="1006"/>
      <c r="DW15" s="1006"/>
      <c r="DX15" s="1006"/>
      <c r="DY15" s="1006"/>
      <c r="DZ15" s="1006"/>
      <c r="EA15" s="1006"/>
      <c r="EB15" s="1006"/>
      <c r="EC15" s="1006"/>
      <c r="ED15" s="1006"/>
      <c r="EE15" s="1006"/>
      <c r="EF15" s="1006"/>
      <c r="EG15" s="1006"/>
      <c r="EH15" s="1006"/>
      <c r="EI15" s="1006"/>
      <c r="EJ15" s="1006"/>
      <c r="EK15" s="1006"/>
      <c r="EL15" s="1006"/>
      <c r="EM15" s="1006"/>
      <c r="EN15" s="1006"/>
      <c r="EO15" s="1006"/>
      <c r="EP15" s="1006"/>
      <c r="EQ15" s="1006"/>
      <c r="ER15" s="1006"/>
      <c r="ES15" s="1006"/>
      <c r="ET15" s="1006"/>
      <c r="EU15" s="1006"/>
      <c r="EV15" s="1006"/>
      <c r="EW15" s="1006"/>
      <c r="EX15" s="1006"/>
      <c r="EY15" s="1006"/>
      <c r="EZ15" s="1006"/>
      <c r="FA15" s="1006"/>
      <c r="FB15" s="1006"/>
      <c r="FC15" s="1006"/>
      <c r="FD15" s="1006"/>
      <c r="FE15" s="1006"/>
      <c r="FF15" s="1006"/>
      <c r="FG15" s="1006"/>
      <c r="FH15" s="1006"/>
      <c r="FI15" s="1006"/>
      <c r="FJ15" s="1006"/>
      <c r="FK15" s="1006"/>
      <c r="FL15" s="1006"/>
      <c r="FM15" s="1006"/>
      <c r="FN15" s="1006"/>
      <c r="FO15" s="1006"/>
      <c r="FP15" s="1006"/>
      <c r="FQ15" s="1006"/>
      <c r="FR15" s="1006"/>
      <c r="FS15" s="1006"/>
      <c r="FT15" s="1006"/>
      <c r="FU15" s="1006"/>
      <c r="FV15" s="1006"/>
      <c r="FW15" s="1006"/>
      <c r="FX15" s="1006"/>
      <c r="FY15" s="1006"/>
      <c r="FZ15" s="1006"/>
      <c r="GA15" s="1006"/>
      <c r="GB15" s="1006"/>
      <c r="GC15" s="1006"/>
      <c r="GD15" s="1006"/>
      <c r="GE15" s="1006"/>
      <c r="GF15" s="1006"/>
      <c r="GG15" s="1006"/>
      <c r="GH15" s="1006"/>
      <c r="GI15" s="1006"/>
      <c r="GJ15" s="1006"/>
      <c r="GK15" s="1006"/>
      <c r="GL15" s="1006"/>
      <c r="GM15" s="1006"/>
      <c r="GN15" s="1006"/>
      <c r="GO15" s="1006"/>
      <c r="GP15" s="1006"/>
      <c r="GQ15" s="1006"/>
      <c r="GR15" s="1006"/>
      <c r="GS15" s="1006"/>
      <c r="GT15" s="1006"/>
      <c r="GU15" s="1006"/>
      <c r="GV15" s="1006"/>
      <c r="GW15" s="1006"/>
    </row>
    <row r="16" spans="2:205" ht="140.25" x14ac:dyDescent="0.2">
      <c r="B16" s="251"/>
      <c r="C16" s="1124"/>
      <c r="D16" s="252"/>
      <c r="E16" s="644"/>
      <c r="F16" s="1124"/>
      <c r="G16" s="1126"/>
      <c r="H16" s="1011"/>
      <c r="I16" s="757"/>
      <c r="J16" s="1048"/>
      <c r="K16" s="1022"/>
      <c r="L16" s="1022" t="s">
        <v>907</v>
      </c>
      <c r="M16" s="1133">
        <v>3</v>
      </c>
      <c r="N16" s="1133">
        <v>1500000000</v>
      </c>
      <c r="O16" s="1135">
        <v>0</v>
      </c>
      <c r="P16" s="1133">
        <v>1500000000</v>
      </c>
      <c r="Q16" s="1133">
        <v>0</v>
      </c>
      <c r="R16" s="1133">
        <v>0</v>
      </c>
      <c r="S16" s="1133">
        <v>0</v>
      </c>
      <c r="T16" s="1133">
        <v>0</v>
      </c>
      <c r="U16" s="1133">
        <v>0</v>
      </c>
      <c r="V16" s="1133">
        <v>0</v>
      </c>
      <c r="W16" s="1133">
        <v>0</v>
      </c>
      <c r="X16" s="1133">
        <v>0</v>
      </c>
      <c r="Y16" s="1133">
        <v>0</v>
      </c>
      <c r="Z16" s="1133">
        <v>0</v>
      </c>
      <c r="AA16" s="1022"/>
      <c r="AB16" s="1022" t="s">
        <v>899</v>
      </c>
      <c r="AC16" s="1022" t="s">
        <v>900</v>
      </c>
      <c r="AD16" s="1022" t="s">
        <v>901</v>
      </c>
      <c r="AE16" s="1130">
        <v>0</v>
      </c>
      <c r="AF16" s="1130">
        <v>0</v>
      </c>
      <c r="AG16" s="1130">
        <v>0</v>
      </c>
      <c r="AH16" s="1131">
        <v>0</v>
      </c>
      <c r="AI16" s="1131">
        <v>0</v>
      </c>
      <c r="AJ16" s="1131">
        <v>0</v>
      </c>
      <c r="AK16" s="1131">
        <v>0</v>
      </c>
      <c r="AL16" s="1131">
        <v>0</v>
      </c>
      <c r="AM16" s="1131">
        <v>0</v>
      </c>
      <c r="AN16" s="1131">
        <v>0</v>
      </c>
      <c r="AO16" s="1131">
        <v>0</v>
      </c>
      <c r="AP16" s="1131">
        <v>0</v>
      </c>
      <c r="AQ16" s="1131">
        <v>0</v>
      </c>
      <c r="AR16" s="1131">
        <v>0</v>
      </c>
      <c r="AS16" s="1131">
        <v>0</v>
      </c>
      <c r="AT16" s="1131">
        <v>0</v>
      </c>
      <c r="AU16" s="1131">
        <v>0</v>
      </c>
      <c r="AV16" s="1132">
        <v>0</v>
      </c>
      <c r="AW16" s="1006"/>
      <c r="AX16" s="1006"/>
      <c r="AY16" s="1006"/>
      <c r="AZ16" s="1006"/>
      <c r="BA16" s="1006"/>
      <c r="BB16" s="1006"/>
      <c r="BC16" s="1006"/>
      <c r="BD16" s="1006"/>
      <c r="BE16" s="1006"/>
      <c r="BF16" s="1006"/>
      <c r="BG16" s="1006"/>
      <c r="BH16" s="1006"/>
      <c r="BI16" s="1006"/>
      <c r="BJ16" s="1006"/>
      <c r="BK16" s="1006"/>
      <c r="BL16" s="1006"/>
      <c r="BM16" s="1006"/>
      <c r="BN16" s="1006"/>
      <c r="BO16" s="1006"/>
      <c r="BP16" s="1006"/>
      <c r="BQ16" s="1006"/>
      <c r="BR16" s="1006"/>
      <c r="BS16" s="1006"/>
      <c r="BT16" s="1006"/>
      <c r="BU16" s="1006"/>
      <c r="BV16" s="1006"/>
      <c r="BW16" s="1006"/>
      <c r="BX16" s="1006"/>
      <c r="BY16" s="1006"/>
      <c r="BZ16" s="1006"/>
      <c r="CA16" s="1006"/>
      <c r="CB16" s="1006"/>
      <c r="CC16" s="1006"/>
      <c r="CD16" s="1006"/>
      <c r="CE16" s="1006"/>
      <c r="CF16" s="1006"/>
      <c r="CG16" s="1006"/>
      <c r="CH16" s="1006"/>
      <c r="CI16" s="1006"/>
      <c r="CJ16" s="1006"/>
      <c r="CK16" s="1006"/>
      <c r="CL16" s="1006"/>
      <c r="CM16" s="1006"/>
      <c r="CN16" s="1006"/>
      <c r="CO16" s="1006"/>
      <c r="CP16" s="1006"/>
      <c r="CQ16" s="1006"/>
      <c r="CR16" s="1006"/>
      <c r="CS16" s="1006"/>
      <c r="CT16" s="1006"/>
      <c r="CU16" s="1006"/>
      <c r="CV16" s="1006"/>
      <c r="CW16" s="1006"/>
      <c r="CX16" s="1006"/>
      <c r="CY16" s="1006"/>
      <c r="CZ16" s="1006"/>
      <c r="DA16" s="1006"/>
      <c r="DB16" s="1006"/>
      <c r="DC16" s="1006"/>
      <c r="DD16" s="1006"/>
      <c r="DE16" s="1006"/>
      <c r="DF16" s="1006"/>
      <c r="DG16" s="1006"/>
      <c r="DH16" s="1006"/>
      <c r="DI16" s="1006"/>
      <c r="DJ16" s="1006"/>
      <c r="DK16" s="1006"/>
      <c r="DL16" s="1006"/>
      <c r="DM16" s="1006"/>
      <c r="DN16" s="1006"/>
      <c r="DO16" s="1006"/>
      <c r="DP16" s="1006"/>
      <c r="DQ16" s="1006"/>
      <c r="DR16" s="1006"/>
      <c r="DS16" s="1006"/>
      <c r="DT16" s="1006"/>
      <c r="DU16" s="1006"/>
      <c r="DV16" s="1006"/>
      <c r="DW16" s="1006"/>
      <c r="DX16" s="1006"/>
      <c r="DY16" s="1006"/>
      <c r="DZ16" s="1006"/>
      <c r="EA16" s="1006"/>
      <c r="EB16" s="1006"/>
      <c r="EC16" s="1006"/>
      <c r="ED16" s="1006"/>
      <c r="EE16" s="1006"/>
      <c r="EF16" s="1006"/>
      <c r="EG16" s="1006"/>
      <c r="EH16" s="1006"/>
      <c r="EI16" s="1006"/>
      <c r="EJ16" s="1006"/>
      <c r="EK16" s="1006"/>
      <c r="EL16" s="1006"/>
      <c r="EM16" s="1006"/>
      <c r="EN16" s="1006"/>
      <c r="EO16" s="1006"/>
      <c r="EP16" s="1006"/>
      <c r="EQ16" s="1006"/>
      <c r="ER16" s="1006"/>
      <c r="ES16" s="1006"/>
      <c r="ET16" s="1006"/>
      <c r="EU16" s="1006"/>
      <c r="EV16" s="1006"/>
      <c r="EW16" s="1006"/>
      <c r="EX16" s="1006"/>
      <c r="EY16" s="1006"/>
      <c r="EZ16" s="1006"/>
      <c r="FA16" s="1006"/>
      <c r="FB16" s="1006"/>
      <c r="FC16" s="1006"/>
      <c r="FD16" s="1006"/>
      <c r="FE16" s="1006"/>
      <c r="FF16" s="1006"/>
      <c r="FG16" s="1006"/>
      <c r="FH16" s="1006"/>
      <c r="FI16" s="1006"/>
      <c r="FJ16" s="1006"/>
      <c r="FK16" s="1006"/>
      <c r="FL16" s="1006"/>
      <c r="FM16" s="1006"/>
      <c r="FN16" s="1006"/>
      <c r="FO16" s="1006"/>
      <c r="FP16" s="1006"/>
      <c r="FQ16" s="1006"/>
      <c r="FR16" s="1006"/>
      <c r="FS16" s="1006"/>
      <c r="FT16" s="1006"/>
      <c r="FU16" s="1006"/>
      <c r="FV16" s="1006"/>
      <c r="FW16" s="1006"/>
      <c r="FX16" s="1006"/>
      <c r="FY16" s="1006"/>
      <c r="FZ16" s="1006"/>
      <c r="GA16" s="1006"/>
      <c r="GB16" s="1006"/>
      <c r="GC16" s="1006"/>
      <c r="GD16" s="1006"/>
      <c r="GE16" s="1006"/>
      <c r="GF16" s="1006"/>
      <c r="GG16" s="1006"/>
      <c r="GH16" s="1006"/>
      <c r="GI16" s="1006"/>
      <c r="GJ16" s="1006"/>
      <c r="GK16" s="1006"/>
      <c r="GL16" s="1006"/>
      <c r="GM16" s="1006"/>
      <c r="GN16" s="1006"/>
      <c r="GO16" s="1006"/>
      <c r="GP16" s="1006"/>
      <c r="GQ16" s="1006"/>
      <c r="GR16" s="1006"/>
      <c r="GS16" s="1006"/>
      <c r="GT16" s="1006"/>
      <c r="GU16" s="1006"/>
      <c r="GV16" s="1006"/>
      <c r="GW16" s="1006"/>
    </row>
    <row r="17" spans="2:48" ht="76.5" x14ac:dyDescent="0.2">
      <c r="B17" s="251"/>
      <c r="C17" s="1124"/>
      <c r="D17" s="252"/>
      <c r="E17" s="644"/>
      <c r="F17" s="1124"/>
      <c r="G17" s="1126"/>
      <c r="H17" s="1011"/>
      <c r="I17" s="757"/>
      <c r="J17" s="1048"/>
      <c r="K17" s="1022"/>
      <c r="L17" s="1022" t="s">
        <v>908</v>
      </c>
      <c r="M17" s="1133">
        <v>0</v>
      </c>
      <c r="N17" s="1133">
        <v>0</v>
      </c>
      <c r="O17" s="1133">
        <v>0</v>
      </c>
      <c r="P17" s="1133">
        <v>0</v>
      </c>
      <c r="Q17" s="1133">
        <v>0</v>
      </c>
      <c r="R17" s="1133">
        <v>0</v>
      </c>
      <c r="S17" s="1133">
        <v>0</v>
      </c>
      <c r="T17" s="1133">
        <v>0</v>
      </c>
      <c r="U17" s="1133">
        <v>0</v>
      </c>
      <c r="V17" s="1133">
        <v>0</v>
      </c>
      <c r="W17" s="1133">
        <v>0</v>
      </c>
      <c r="X17" s="1133">
        <v>0</v>
      </c>
      <c r="Y17" s="1133">
        <v>0</v>
      </c>
      <c r="Z17" s="1133">
        <v>0</v>
      </c>
      <c r="AA17" s="1022"/>
      <c r="AB17" s="1022" t="s">
        <v>899</v>
      </c>
      <c r="AC17" s="1022" t="s">
        <v>900</v>
      </c>
      <c r="AD17" s="1022" t="s">
        <v>901</v>
      </c>
      <c r="AE17" s="1130">
        <v>0</v>
      </c>
      <c r="AF17" s="1130">
        <v>0</v>
      </c>
      <c r="AG17" s="1130">
        <v>0</v>
      </c>
      <c r="AH17" s="1131">
        <v>0</v>
      </c>
      <c r="AI17" s="1131">
        <v>0</v>
      </c>
      <c r="AJ17" s="1131">
        <v>0</v>
      </c>
      <c r="AK17" s="1131">
        <v>0</v>
      </c>
      <c r="AL17" s="1131">
        <v>0</v>
      </c>
      <c r="AM17" s="1131">
        <v>0</v>
      </c>
      <c r="AN17" s="1131">
        <v>0</v>
      </c>
      <c r="AO17" s="1131">
        <v>0</v>
      </c>
      <c r="AP17" s="1131">
        <v>0</v>
      </c>
      <c r="AQ17" s="1131">
        <v>0</v>
      </c>
      <c r="AR17" s="1131">
        <v>0</v>
      </c>
      <c r="AS17" s="1131">
        <v>0</v>
      </c>
      <c r="AT17" s="1131">
        <v>0</v>
      </c>
      <c r="AU17" s="1131">
        <v>0</v>
      </c>
      <c r="AV17" s="1132">
        <v>0</v>
      </c>
    </row>
    <row r="18" spans="2:48" ht="76.5" x14ac:dyDescent="0.2">
      <c r="B18" s="251"/>
      <c r="C18" s="1124"/>
      <c r="D18" s="252"/>
      <c r="E18" s="644"/>
      <c r="F18" s="1124"/>
      <c r="G18" s="1126"/>
      <c r="H18" s="1011"/>
      <c r="I18" s="757"/>
      <c r="J18" s="1048"/>
      <c r="K18" s="1022"/>
      <c r="L18" s="1022" t="s">
        <v>909</v>
      </c>
      <c r="M18" s="1133">
        <v>5336</v>
      </c>
      <c r="N18" s="1133">
        <v>150000000</v>
      </c>
      <c r="O18" s="1135">
        <v>0</v>
      </c>
      <c r="P18" s="1133">
        <v>150000000</v>
      </c>
      <c r="Q18" s="1133">
        <v>0</v>
      </c>
      <c r="R18" s="1133">
        <v>0</v>
      </c>
      <c r="S18" s="1133">
        <v>0</v>
      </c>
      <c r="T18" s="1133">
        <v>0</v>
      </c>
      <c r="U18" s="1133">
        <v>0</v>
      </c>
      <c r="V18" s="1133">
        <v>0</v>
      </c>
      <c r="W18" s="1133">
        <v>0</v>
      </c>
      <c r="X18" s="1133">
        <v>0</v>
      </c>
      <c r="Y18" s="1133">
        <v>0</v>
      </c>
      <c r="Z18" s="1133">
        <v>0</v>
      </c>
      <c r="AA18" s="1022"/>
      <c r="AB18" s="1022" t="s">
        <v>899</v>
      </c>
      <c r="AC18" s="1022" t="s">
        <v>900</v>
      </c>
      <c r="AD18" s="1022" t="s">
        <v>901</v>
      </c>
      <c r="AE18" s="1133">
        <v>35770000</v>
      </c>
      <c r="AF18" s="1130">
        <v>0</v>
      </c>
      <c r="AG18" s="1135">
        <v>35770000</v>
      </c>
      <c r="AH18" s="1131">
        <v>0</v>
      </c>
      <c r="AI18" s="1131">
        <v>0</v>
      </c>
      <c r="AJ18" s="1131">
        <v>0</v>
      </c>
      <c r="AK18" s="1131">
        <v>0</v>
      </c>
      <c r="AL18" s="1131">
        <v>0</v>
      </c>
      <c r="AM18" s="1131">
        <v>0</v>
      </c>
      <c r="AN18" s="1131">
        <v>0</v>
      </c>
      <c r="AO18" s="1131">
        <v>0</v>
      </c>
      <c r="AP18" s="1131">
        <v>0</v>
      </c>
      <c r="AQ18" s="1131">
        <v>0</v>
      </c>
      <c r="AR18" s="1131">
        <v>0</v>
      </c>
      <c r="AS18" s="1131">
        <v>0</v>
      </c>
      <c r="AT18" s="1131">
        <v>0</v>
      </c>
      <c r="AU18" s="1131">
        <v>0</v>
      </c>
      <c r="AV18" s="1132">
        <v>0</v>
      </c>
    </row>
    <row r="19" spans="2:48" ht="102" x14ac:dyDescent="0.2">
      <c r="B19" s="251"/>
      <c r="C19" s="1124"/>
      <c r="D19" s="252"/>
      <c r="E19" s="644"/>
      <c r="F19" s="1124"/>
      <c r="G19" s="1136"/>
      <c r="H19" s="1011"/>
      <c r="I19" s="757"/>
      <c r="J19" s="1048"/>
      <c r="K19" s="1022"/>
      <c r="L19" s="1022" t="s">
        <v>910</v>
      </c>
      <c r="M19" s="1137">
        <v>0</v>
      </c>
      <c r="N19" s="1133">
        <v>0</v>
      </c>
      <c r="O19" s="1133">
        <v>0</v>
      </c>
      <c r="P19" s="1133">
        <v>0</v>
      </c>
      <c r="Q19" s="1133">
        <v>0</v>
      </c>
      <c r="R19" s="1133">
        <v>0</v>
      </c>
      <c r="S19" s="1133">
        <v>0</v>
      </c>
      <c r="T19" s="1133">
        <v>0</v>
      </c>
      <c r="U19" s="1133">
        <v>0</v>
      </c>
      <c r="V19" s="1133">
        <v>0</v>
      </c>
      <c r="W19" s="1133">
        <v>0</v>
      </c>
      <c r="X19" s="1133">
        <v>0</v>
      </c>
      <c r="Y19" s="1133">
        <v>0</v>
      </c>
      <c r="Z19" s="1133">
        <v>0</v>
      </c>
      <c r="AA19" s="1022"/>
      <c r="AB19" s="1022" t="s">
        <v>899</v>
      </c>
      <c r="AC19" s="1022" t="s">
        <v>900</v>
      </c>
      <c r="AD19" s="1022" t="s">
        <v>901</v>
      </c>
      <c r="AE19" s="1130">
        <v>0</v>
      </c>
      <c r="AF19" s="1130">
        <v>0</v>
      </c>
      <c r="AG19" s="1130">
        <v>0</v>
      </c>
      <c r="AH19" s="1131">
        <v>0</v>
      </c>
      <c r="AI19" s="1131">
        <v>0</v>
      </c>
      <c r="AJ19" s="1131">
        <v>0</v>
      </c>
      <c r="AK19" s="1131">
        <v>0</v>
      </c>
      <c r="AL19" s="1131">
        <v>0</v>
      </c>
      <c r="AM19" s="1131">
        <v>0</v>
      </c>
      <c r="AN19" s="1131">
        <v>0</v>
      </c>
      <c r="AO19" s="1131">
        <v>0</v>
      </c>
      <c r="AP19" s="1131">
        <v>0</v>
      </c>
      <c r="AQ19" s="1131">
        <v>0</v>
      </c>
      <c r="AR19" s="1131">
        <v>0</v>
      </c>
      <c r="AS19" s="1131">
        <v>0</v>
      </c>
      <c r="AT19" s="1131">
        <v>0</v>
      </c>
      <c r="AU19" s="1131">
        <v>0</v>
      </c>
      <c r="AV19" s="1132">
        <v>0</v>
      </c>
    </row>
    <row r="20" spans="2:48" ht="102" x14ac:dyDescent="0.2">
      <c r="B20" s="251"/>
      <c r="C20" s="1124"/>
      <c r="D20" s="252"/>
      <c r="E20" s="644"/>
      <c r="F20" s="1124"/>
      <c r="G20" s="1138" t="s">
        <v>911</v>
      </c>
      <c r="H20" s="1011"/>
      <c r="I20" s="757"/>
      <c r="J20" s="1048"/>
      <c r="K20" s="1022"/>
      <c r="L20" s="1022" t="s">
        <v>912</v>
      </c>
      <c r="M20" s="1137">
        <v>0</v>
      </c>
      <c r="N20" s="1133">
        <v>0</v>
      </c>
      <c r="O20" s="1133">
        <v>0</v>
      </c>
      <c r="P20" s="1133">
        <v>0</v>
      </c>
      <c r="Q20" s="1133">
        <v>0</v>
      </c>
      <c r="R20" s="1133">
        <v>0</v>
      </c>
      <c r="S20" s="1133">
        <v>0</v>
      </c>
      <c r="T20" s="1133">
        <v>0</v>
      </c>
      <c r="U20" s="1133">
        <v>0</v>
      </c>
      <c r="V20" s="1133">
        <v>0</v>
      </c>
      <c r="W20" s="1133">
        <v>0</v>
      </c>
      <c r="X20" s="1133">
        <v>0</v>
      </c>
      <c r="Y20" s="1133">
        <v>0</v>
      </c>
      <c r="Z20" s="1133">
        <v>0</v>
      </c>
      <c r="AA20" s="1022"/>
      <c r="AB20" s="1022" t="s">
        <v>899</v>
      </c>
      <c r="AC20" s="1022" t="s">
        <v>900</v>
      </c>
      <c r="AD20" s="1022" t="s">
        <v>901</v>
      </c>
      <c r="AE20" s="1130">
        <v>0</v>
      </c>
      <c r="AF20" s="1130">
        <v>0</v>
      </c>
      <c r="AG20" s="1130">
        <v>0</v>
      </c>
      <c r="AH20" s="1131">
        <v>0</v>
      </c>
      <c r="AI20" s="1131">
        <v>0</v>
      </c>
      <c r="AJ20" s="1131">
        <v>0</v>
      </c>
      <c r="AK20" s="1131">
        <v>0</v>
      </c>
      <c r="AL20" s="1131">
        <v>0</v>
      </c>
      <c r="AM20" s="1131">
        <v>0</v>
      </c>
      <c r="AN20" s="1131">
        <v>0</v>
      </c>
      <c r="AO20" s="1131">
        <v>0</v>
      </c>
      <c r="AP20" s="1131">
        <v>0</v>
      </c>
      <c r="AQ20" s="1131">
        <v>0</v>
      </c>
      <c r="AR20" s="1131">
        <v>0</v>
      </c>
      <c r="AS20" s="1131">
        <v>0</v>
      </c>
      <c r="AT20" s="1131">
        <v>0</v>
      </c>
      <c r="AU20" s="1131">
        <v>0</v>
      </c>
      <c r="AV20" s="1132">
        <v>0</v>
      </c>
    </row>
    <row r="21" spans="2:48" ht="102" x14ac:dyDescent="0.2">
      <c r="B21" s="251"/>
      <c r="C21" s="1124"/>
      <c r="D21" s="252"/>
      <c r="E21" s="644"/>
      <c r="F21" s="1124"/>
      <c r="G21" s="1124"/>
      <c r="H21" s="1011"/>
      <c r="I21" s="757"/>
      <c r="J21" s="1048"/>
      <c r="K21" s="1022"/>
      <c r="L21" s="1022" t="s">
        <v>913</v>
      </c>
      <c r="M21" s="1137">
        <v>5</v>
      </c>
      <c r="N21" s="1133">
        <v>0</v>
      </c>
      <c r="O21" s="1133">
        <v>0</v>
      </c>
      <c r="P21" s="1133">
        <v>0</v>
      </c>
      <c r="Q21" s="1133">
        <v>0</v>
      </c>
      <c r="R21" s="1133">
        <v>0</v>
      </c>
      <c r="S21" s="1133">
        <v>0</v>
      </c>
      <c r="T21" s="1133">
        <v>0</v>
      </c>
      <c r="U21" s="1133">
        <v>0</v>
      </c>
      <c r="V21" s="1133">
        <v>0</v>
      </c>
      <c r="W21" s="1133">
        <v>0</v>
      </c>
      <c r="X21" s="1133">
        <v>0</v>
      </c>
      <c r="Y21" s="1133">
        <v>0</v>
      </c>
      <c r="Z21" s="1133">
        <v>0</v>
      </c>
      <c r="AA21" s="1022"/>
      <c r="AB21" s="1022" t="s">
        <v>899</v>
      </c>
      <c r="AC21" s="1022" t="s">
        <v>900</v>
      </c>
      <c r="AD21" s="1022" t="s">
        <v>901</v>
      </c>
      <c r="AE21" s="1130">
        <v>0</v>
      </c>
      <c r="AF21" s="1130">
        <v>0</v>
      </c>
      <c r="AG21" s="1130">
        <v>0</v>
      </c>
      <c r="AH21" s="1131">
        <v>0</v>
      </c>
      <c r="AI21" s="1131">
        <v>0</v>
      </c>
      <c r="AJ21" s="1131">
        <v>0</v>
      </c>
      <c r="AK21" s="1131">
        <v>0</v>
      </c>
      <c r="AL21" s="1131">
        <v>0</v>
      </c>
      <c r="AM21" s="1131">
        <v>0</v>
      </c>
      <c r="AN21" s="1131">
        <v>0</v>
      </c>
      <c r="AO21" s="1131">
        <v>0</v>
      </c>
      <c r="AP21" s="1131">
        <v>0</v>
      </c>
      <c r="AQ21" s="1131">
        <v>0</v>
      </c>
      <c r="AR21" s="1131">
        <v>0</v>
      </c>
      <c r="AS21" s="1131">
        <v>0</v>
      </c>
      <c r="AT21" s="1131">
        <v>0</v>
      </c>
      <c r="AU21" s="1131">
        <v>0</v>
      </c>
      <c r="AV21" s="1132">
        <v>0</v>
      </c>
    </row>
    <row r="22" spans="2:48" ht="114.75" x14ac:dyDescent="0.2">
      <c r="B22" s="251"/>
      <c r="C22" s="1124"/>
      <c r="D22" s="252"/>
      <c r="E22" s="644"/>
      <c r="F22" s="1139"/>
      <c r="G22" s="1139"/>
      <c r="H22" s="1140"/>
      <c r="I22" s="757"/>
      <c r="J22" s="1141"/>
      <c r="K22" s="1022"/>
      <c r="L22" s="1022" t="s">
        <v>914</v>
      </c>
      <c r="M22" s="1137">
        <v>10</v>
      </c>
      <c r="N22" s="1133">
        <v>50000000</v>
      </c>
      <c r="O22" s="1135">
        <v>0</v>
      </c>
      <c r="P22" s="1133">
        <v>50000000</v>
      </c>
      <c r="Q22" s="1133">
        <v>0</v>
      </c>
      <c r="R22" s="1133">
        <v>0</v>
      </c>
      <c r="S22" s="1133">
        <v>0</v>
      </c>
      <c r="T22" s="1133">
        <v>0</v>
      </c>
      <c r="U22" s="1133">
        <v>0</v>
      </c>
      <c r="V22" s="1133">
        <v>0</v>
      </c>
      <c r="W22" s="1133">
        <v>0</v>
      </c>
      <c r="X22" s="1133">
        <v>0</v>
      </c>
      <c r="Y22" s="1133">
        <v>0</v>
      </c>
      <c r="Z22" s="1133">
        <v>0</v>
      </c>
      <c r="AA22" s="1022"/>
      <c r="AB22" s="1022" t="s">
        <v>899</v>
      </c>
      <c r="AC22" s="1022" t="s">
        <v>900</v>
      </c>
      <c r="AD22" s="1022" t="s">
        <v>901</v>
      </c>
      <c r="AE22" s="1133">
        <v>20950000</v>
      </c>
      <c r="AF22" s="1130">
        <v>0</v>
      </c>
      <c r="AG22" s="1135">
        <v>20950000</v>
      </c>
      <c r="AH22" s="1131">
        <v>0</v>
      </c>
      <c r="AI22" s="1131">
        <v>0</v>
      </c>
      <c r="AJ22" s="1131">
        <v>0</v>
      </c>
      <c r="AK22" s="1131">
        <v>0</v>
      </c>
      <c r="AL22" s="1131">
        <v>0</v>
      </c>
      <c r="AM22" s="1131">
        <v>0</v>
      </c>
      <c r="AN22" s="1131">
        <v>0</v>
      </c>
      <c r="AO22" s="1131">
        <v>0</v>
      </c>
      <c r="AP22" s="1131">
        <v>0</v>
      </c>
      <c r="AQ22" s="1131">
        <v>0</v>
      </c>
      <c r="AR22" s="1131">
        <v>0</v>
      </c>
      <c r="AS22" s="1131">
        <v>0</v>
      </c>
      <c r="AT22" s="1131">
        <v>0</v>
      </c>
      <c r="AU22" s="1131">
        <v>0</v>
      </c>
      <c r="AV22" s="1132">
        <v>0</v>
      </c>
    </row>
    <row r="23" spans="2:48" ht="153" x14ac:dyDescent="0.2">
      <c r="B23" s="251"/>
      <c r="C23" s="1124"/>
      <c r="D23" s="252"/>
      <c r="E23" s="644"/>
      <c r="F23" s="1138" t="s">
        <v>915</v>
      </c>
      <c r="G23" s="1138" t="s">
        <v>916</v>
      </c>
      <c r="H23" s="1142">
        <v>2020730010013</v>
      </c>
      <c r="I23" s="757"/>
      <c r="J23" s="1143" t="s">
        <v>917</v>
      </c>
      <c r="K23" s="1022"/>
      <c r="L23" s="1022" t="s">
        <v>918</v>
      </c>
      <c r="M23" s="1137">
        <v>0</v>
      </c>
      <c r="N23" s="1133">
        <v>0</v>
      </c>
      <c r="O23" s="1133">
        <v>0</v>
      </c>
      <c r="P23" s="1133">
        <v>0</v>
      </c>
      <c r="Q23" s="1133">
        <v>0</v>
      </c>
      <c r="R23" s="1133">
        <v>0</v>
      </c>
      <c r="S23" s="1133">
        <v>0</v>
      </c>
      <c r="T23" s="1133">
        <v>0</v>
      </c>
      <c r="U23" s="1133">
        <v>0</v>
      </c>
      <c r="V23" s="1133">
        <v>0</v>
      </c>
      <c r="W23" s="1133">
        <v>0</v>
      </c>
      <c r="X23" s="1133">
        <v>0</v>
      </c>
      <c r="Y23" s="1133">
        <v>0</v>
      </c>
      <c r="Z23" s="1133">
        <v>0</v>
      </c>
      <c r="AA23" s="1022"/>
      <c r="AB23" s="1022" t="s">
        <v>899</v>
      </c>
      <c r="AC23" s="1022" t="s">
        <v>900</v>
      </c>
      <c r="AD23" s="1022" t="s">
        <v>901</v>
      </c>
      <c r="AE23" s="1130">
        <v>0</v>
      </c>
      <c r="AF23" s="1130">
        <v>0</v>
      </c>
      <c r="AG23" s="1130">
        <v>0</v>
      </c>
      <c r="AH23" s="1131">
        <v>0</v>
      </c>
      <c r="AI23" s="1131">
        <v>0</v>
      </c>
      <c r="AJ23" s="1131">
        <v>0</v>
      </c>
      <c r="AK23" s="1131">
        <v>0</v>
      </c>
      <c r="AL23" s="1131">
        <v>0</v>
      </c>
      <c r="AM23" s="1131">
        <v>0</v>
      </c>
      <c r="AN23" s="1131">
        <v>0</v>
      </c>
      <c r="AO23" s="1131">
        <v>0</v>
      </c>
      <c r="AP23" s="1131">
        <v>0</v>
      </c>
      <c r="AQ23" s="1131">
        <v>0</v>
      </c>
      <c r="AR23" s="1131">
        <v>0</v>
      </c>
      <c r="AS23" s="1131">
        <v>0</v>
      </c>
      <c r="AT23" s="1131">
        <v>0</v>
      </c>
      <c r="AU23" s="1131">
        <v>0</v>
      </c>
      <c r="AV23" s="1132">
        <v>0</v>
      </c>
    </row>
    <row r="24" spans="2:48" ht="102" x14ac:dyDescent="0.2">
      <c r="B24" s="251"/>
      <c r="C24" s="1124"/>
      <c r="D24" s="252"/>
      <c r="E24" s="644"/>
      <c r="F24" s="1124"/>
      <c r="G24" s="1124"/>
      <c r="H24" s="1011"/>
      <c r="I24" s="757" t="s">
        <v>919</v>
      </c>
      <c r="J24" s="1048"/>
      <c r="K24" s="1022"/>
      <c r="L24" s="1022" t="s">
        <v>920</v>
      </c>
      <c r="M24" s="1137">
        <v>1</v>
      </c>
      <c r="N24" s="1133">
        <v>30000000</v>
      </c>
      <c r="O24" s="1135">
        <v>0</v>
      </c>
      <c r="P24" s="1133">
        <v>30000000</v>
      </c>
      <c r="Q24" s="1133">
        <v>0</v>
      </c>
      <c r="R24" s="1133">
        <v>0</v>
      </c>
      <c r="S24" s="1133">
        <v>0</v>
      </c>
      <c r="T24" s="1133">
        <v>0</v>
      </c>
      <c r="U24" s="1133">
        <v>0</v>
      </c>
      <c r="V24" s="1133">
        <v>0</v>
      </c>
      <c r="W24" s="1133">
        <v>0</v>
      </c>
      <c r="X24" s="1133">
        <v>0</v>
      </c>
      <c r="Y24" s="1133">
        <v>0</v>
      </c>
      <c r="Z24" s="1133">
        <v>0</v>
      </c>
      <c r="AA24" s="1022"/>
      <c r="AB24" s="1022" t="s">
        <v>899</v>
      </c>
      <c r="AC24" s="1022" t="s">
        <v>900</v>
      </c>
      <c r="AD24" s="1022" t="s">
        <v>901</v>
      </c>
      <c r="AE24" s="1133">
        <v>25500000</v>
      </c>
      <c r="AF24" s="1130">
        <v>0</v>
      </c>
      <c r="AG24" s="1135">
        <v>25500000</v>
      </c>
      <c r="AH24" s="1131">
        <v>0</v>
      </c>
      <c r="AI24" s="1131">
        <v>0</v>
      </c>
      <c r="AJ24" s="1131">
        <v>0</v>
      </c>
      <c r="AK24" s="1131">
        <v>0</v>
      </c>
      <c r="AL24" s="1131">
        <v>0</v>
      </c>
      <c r="AM24" s="1131">
        <v>0</v>
      </c>
      <c r="AN24" s="1131">
        <v>0</v>
      </c>
      <c r="AO24" s="1131">
        <v>0</v>
      </c>
      <c r="AP24" s="1131">
        <v>0</v>
      </c>
      <c r="AQ24" s="1131">
        <v>0</v>
      </c>
      <c r="AR24" s="1131">
        <v>0</v>
      </c>
      <c r="AS24" s="1131">
        <v>0</v>
      </c>
      <c r="AT24" s="1131">
        <v>0</v>
      </c>
      <c r="AU24" s="1131">
        <v>0</v>
      </c>
      <c r="AV24" s="1132">
        <v>0</v>
      </c>
    </row>
    <row r="25" spans="2:48" ht="127.5" x14ac:dyDescent="0.2">
      <c r="B25" s="251"/>
      <c r="C25" s="1124"/>
      <c r="D25" s="252"/>
      <c r="E25" s="644"/>
      <c r="F25" s="1124"/>
      <c r="G25" s="1124"/>
      <c r="H25" s="1011"/>
      <c r="I25" s="757"/>
      <c r="J25" s="1048"/>
      <c r="K25" s="1022"/>
      <c r="L25" s="1022" t="s">
        <v>921</v>
      </c>
      <c r="M25" s="1137">
        <v>30</v>
      </c>
      <c r="N25" s="1133">
        <v>42100000</v>
      </c>
      <c r="O25" s="1135">
        <v>0</v>
      </c>
      <c r="P25" s="1135">
        <v>42100000</v>
      </c>
      <c r="Q25" s="1133">
        <v>0</v>
      </c>
      <c r="R25" s="1133">
        <v>0</v>
      </c>
      <c r="S25" s="1133">
        <v>0</v>
      </c>
      <c r="T25" s="1133">
        <v>0</v>
      </c>
      <c r="U25" s="1133">
        <v>0</v>
      </c>
      <c r="V25" s="1133">
        <v>0</v>
      </c>
      <c r="W25" s="1133">
        <v>0</v>
      </c>
      <c r="X25" s="1133">
        <v>0</v>
      </c>
      <c r="Y25" s="1133">
        <v>0</v>
      </c>
      <c r="Z25" s="1133">
        <v>0</v>
      </c>
      <c r="AA25" s="1022"/>
      <c r="AB25" s="1022" t="s">
        <v>899</v>
      </c>
      <c r="AC25" s="1022" t="s">
        <v>900</v>
      </c>
      <c r="AD25" s="1022" t="s">
        <v>901</v>
      </c>
      <c r="AE25" s="1133">
        <v>21600000</v>
      </c>
      <c r="AF25" s="1130">
        <v>0</v>
      </c>
      <c r="AG25" s="1135">
        <v>21600000</v>
      </c>
      <c r="AH25" s="1131">
        <v>0</v>
      </c>
      <c r="AI25" s="1131">
        <v>0</v>
      </c>
      <c r="AJ25" s="1131">
        <v>0</v>
      </c>
      <c r="AK25" s="1131">
        <v>0</v>
      </c>
      <c r="AL25" s="1131">
        <v>0</v>
      </c>
      <c r="AM25" s="1131">
        <v>0</v>
      </c>
      <c r="AN25" s="1131">
        <v>0</v>
      </c>
      <c r="AO25" s="1131">
        <v>0</v>
      </c>
      <c r="AP25" s="1131">
        <v>0</v>
      </c>
      <c r="AQ25" s="1131">
        <v>0</v>
      </c>
      <c r="AR25" s="1131">
        <v>0</v>
      </c>
      <c r="AS25" s="1131">
        <v>0</v>
      </c>
      <c r="AT25" s="1131">
        <v>0</v>
      </c>
      <c r="AU25" s="1131">
        <v>0</v>
      </c>
      <c r="AV25" s="1132">
        <v>0</v>
      </c>
    </row>
    <row r="26" spans="2:48" ht="102" x14ac:dyDescent="0.2">
      <c r="B26" s="251"/>
      <c r="C26" s="1124"/>
      <c r="D26" s="252"/>
      <c r="E26" s="644"/>
      <c r="F26" s="1139"/>
      <c r="G26" s="1139"/>
      <c r="H26" s="1140"/>
      <c r="I26" s="757"/>
      <c r="J26" s="1141"/>
      <c r="K26" s="1022"/>
      <c r="L26" s="1022" t="s">
        <v>922</v>
      </c>
      <c r="M26" s="1137">
        <v>0</v>
      </c>
      <c r="N26" s="1133">
        <v>0</v>
      </c>
      <c r="O26" s="1133">
        <v>0</v>
      </c>
      <c r="P26" s="1133">
        <v>0</v>
      </c>
      <c r="Q26" s="1133">
        <v>0</v>
      </c>
      <c r="R26" s="1133">
        <v>0</v>
      </c>
      <c r="S26" s="1133">
        <v>0</v>
      </c>
      <c r="T26" s="1133">
        <v>0</v>
      </c>
      <c r="U26" s="1133">
        <v>0</v>
      </c>
      <c r="V26" s="1133">
        <v>0</v>
      </c>
      <c r="W26" s="1133">
        <v>0</v>
      </c>
      <c r="X26" s="1133">
        <v>0</v>
      </c>
      <c r="Y26" s="1133">
        <v>0</v>
      </c>
      <c r="Z26" s="1133">
        <v>0</v>
      </c>
      <c r="AA26" s="1022"/>
      <c r="AB26" s="1022" t="s">
        <v>899</v>
      </c>
      <c r="AC26" s="1022" t="s">
        <v>900</v>
      </c>
      <c r="AD26" s="1022" t="s">
        <v>901</v>
      </c>
      <c r="AE26" s="1130">
        <v>0</v>
      </c>
      <c r="AF26" s="1130">
        <v>0</v>
      </c>
      <c r="AG26" s="1130">
        <v>0</v>
      </c>
      <c r="AH26" s="1131">
        <v>0</v>
      </c>
      <c r="AI26" s="1131">
        <v>0</v>
      </c>
      <c r="AJ26" s="1131">
        <v>0</v>
      </c>
      <c r="AK26" s="1131">
        <v>0</v>
      </c>
      <c r="AL26" s="1131">
        <v>0</v>
      </c>
      <c r="AM26" s="1131">
        <v>0</v>
      </c>
      <c r="AN26" s="1131">
        <v>0</v>
      </c>
      <c r="AO26" s="1131">
        <v>0</v>
      </c>
      <c r="AP26" s="1131">
        <v>0</v>
      </c>
      <c r="AQ26" s="1131">
        <v>0</v>
      </c>
      <c r="AR26" s="1131">
        <v>0</v>
      </c>
      <c r="AS26" s="1131">
        <v>0</v>
      </c>
      <c r="AT26" s="1131">
        <v>0</v>
      </c>
      <c r="AU26" s="1131">
        <v>0</v>
      </c>
      <c r="AV26" s="1132">
        <v>0</v>
      </c>
    </row>
    <row r="27" spans="2:48" ht="216.75" x14ac:dyDescent="0.2">
      <c r="B27" s="251"/>
      <c r="C27" s="1124"/>
      <c r="D27" s="252"/>
      <c r="E27" s="644"/>
      <c r="F27" s="1138" t="s">
        <v>923</v>
      </c>
      <c r="G27" s="1138" t="s">
        <v>924</v>
      </c>
      <c r="H27" s="1142">
        <v>2020730010009</v>
      </c>
      <c r="I27" s="757"/>
      <c r="J27" s="1138" t="s">
        <v>924</v>
      </c>
      <c r="K27" s="1022"/>
      <c r="L27" s="1022" t="s">
        <v>925</v>
      </c>
      <c r="M27" s="1137">
        <v>50</v>
      </c>
      <c r="N27" s="1135">
        <v>25800000</v>
      </c>
      <c r="O27" s="1135">
        <v>0</v>
      </c>
      <c r="P27" s="1133">
        <v>25800000</v>
      </c>
      <c r="Q27" s="1133">
        <v>0</v>
      </c>
      <c r="R27" s="1133">
        <v>0</v>
      </c>
      <c r="S27" s="1133">
        <v>0</v>
      </c>
      <c r="T27" s="1133">
        <v>0</v>
      </c>
      <c r="U27" s="1133">
        <v>0</v>
      </c>
      <c r="V27" s="1133">
        <v>0</v>
      </c>
      <c r="W27" s="1133">
        <v>0</v>
      </c>
      <c r="X27" s="1133">
        <v>0</v>
      </c>
      <c r="Y27" s="1133">
        <v>0</v>
      </c>
      <c r="Z27" s="1133">
        <v>0</v>
      </c>
      <c r="AA27" s="1022"/>
      <c r="AB27" s="1022" t="s">
        <v>899</v>
      </c>
      <c r="AC27" s="1022" t="s">
        <v>900</v>
      </c>
      <c r="AD27" s="1022" t="s">
        <v>901</v>
      </c>
      <c r="AE27" s="1133">
        <v>25500000</v>
      </c>
      <c r="AF27" s="1130">
        <v>0</v>
      </c>
      <c r="AG27" s="1135">
        <v>25500000</v>
      </c>
      <c r="AH27" s="1131">
        <v>0</v>
      </c>
      <c r="AI27" s="1131">
        <v>0</v>
      </c>
      <c r="AJ27" s="1131">
        <v>0</v>
      </c>
      <c r="AK27" s="1131">
        <v>0</v>
      </c>
      <c r="AL27" s="1131">
        <v>0</v>
      </c>
      <c r="AM27" s="1131">
        <v>0</v>
      </c>
      <c r="AN27" s="1131">
        <v>0</v>
      </c>
      <c r="AO27" s="1131">
        <v>0</v>
      </c>
      <c r="AP27" s="1131">
        <v>0</v>
      </c>
      <c r="AQ27" s="1131">
        <v>0</v>
      </c>
      <c r="AR27" s="1131">
        <v>0</v>
      </c>
      <c r="AS27" s="1131">
        <v>0</v>
      </c>
      <c r="AT27" s="1131">
        <v>0</v>
      </c>
      <c r="AU27" s="1131">
        <v>0</v>
      </c>
      <c r="AV27" s="1132">
        <v>0</v>
      </c>
    </row>
    <row r="28" spans="2:48" ht="89.25" x14ac:dyDescent="0.2">
      <c r="B28" s="251"/>
      <c r="C28" s="1124"/>
      <c r="D28" s="252"/>
      <c r="E28" s="644"/>
      <c r="F28" s="1124"/>
      <c r="G28" s="1124"/>
      <c r="H28" s="1011"/>
      <c r="I28" s="757"/>
      <c r="J28" s="1124"/>
      <c r="K28" s="1022"/>
      <c r="L28" s="1022" t="s">
        <v>926</v>
      </c>
      <c r="M28" s="1137">
        <v>0</v>
      </c>
      <c r="N28" s="1133">
        <v>0</v>
      </c>
      <c r="O28" s="1133">
        <v>0</v>
      </c>
      <c r="P28" s="1133">
        <v>0</v>
      </c>
      <c r="Q28" s="1133">
        <v>0</v>
      </c>
      <c r="R28" s="1133">
        <v>0</v>
      </c>
      <c r="S28" s="1133">
        <v>0</v>
      </c>
      <c r="T28" s="1133">
        <v>0</v>
      </c>
      <c r="U28" s="1133">
        <v>0</v>
      </c>
      <c r="V28" s="1133">
        <v>0</v>
      </c>
      <c r="W28" s="1133">
        <v>0</v>
      </c>
      <c r="X28" s="1133">
        <v>0</v>
      </c>
      <c r="Y28" s="1133">
        <v>0</v>
      </c>
      <c r="Z28" s="1133">
        <v>0</v>
      </c>
      <c r="AA28" s="1022"/>
      <c r="AB28" s="1022" t="s">
        <v>899</v>
      </c>
      <c r="AC28" s="1022" t="s">
        <v>900</v>
      </c>
      <c r="AD28" s="1022" t="s">
        <v>901</v>
      </c>
      <c r="AE28" s="1130">
        <v>0</v>
      </c>
      <c r="AF28" s="1130">
        <v>0</v>
      </c>
      <c r="AG28" s="1130">
        <v>0</v>
      </c>
      <c r="AH28" s="1131">
        <v>0</v>
      </c>
      <c r="AI28" s="1131">
        <v>0</v>
      </c>
      <c r="AJ28" s="1131">
        <v>0</v>
      </c>
      <c r="AK28" s="1131">
        <v>0</v>
      </c>
      <c r="AL28" s="1131">
        <v>0</v>
      </c>
      <c r="AM28" s="1131">
        <v>0</v>
      </c>
      <c r="AN28" s="1131">
        <v>0</v>
      </c>
      <c r="AO28" s="1131">
        <v>0</v>
      </c>
      <c r="AP28" s="1131">
        <v>0</v>
      </c>
      <c r="AQ28" s="1131">
        <v>0</v>
      </c>
      <c r="AR28" s="1131">
        <v>0</v>
      </c>
      <c r="AS28" s="1131">
        <v>0</v>
      </c>
      <c r="AT28" s="1131">
        <v>0</v>
      </c>
      <c r="AU28" s="1131">
        <v>0</v>
      </c>
      <c r="AV28" s="1132">
        <v>0</v>
      </c>
    </row>
    <row r="29" spans="2:48" ht="165.75" x14ac:dyDescent="0.2">
      <c r="B29" s="251"/>
      <c r="C29" s="1124"/>
      <c r="D29" s="252"/>
      <c r="E29" s="644"/>
      <c r="F29" s="1124"/>
      <c r="G29" s="1124"/>
      <c r="H29" s="1011"/>
      <c r="I29" s="757" t="s">
        <v>927</v>
      </c>
      <c r="J29" s="1124"/>
      <c r="K29" s="1022"/>
      <c r="L29" s="267" t="s">
        <v>928</v>
      </c>
      <c r="M29" s="1137">
        <v>5</v>
      </c>
      <c r="N29" s="1133">
        <v>20000000</v>
      </c>
      <c r="O29" s="1135">
        <v>0</v>
      </c>
      <c r="P29" s="1133">
        <v>20000000</v>
      </c>
      <c r="Q29" s="1133">
        <v>0</v>
      </c>
      <c r="R29" s="1133">
        <v>0</v>
      </c>
      <c r="S29" s="1133">
        <v>0</v>
      </c>
      <c r="T29" s="1133">
        <v>0</v>
      </c>
      <c r="U29" s="1133">
        <v>0</v>
      </c>
      <c r="V29" s="1133">
        <v>0</v>
      </c>
      <c r="W29" s="1133">
        <v>0</v>
      </c>
      <c r="X29" s="1133">
        <v>0</v>
      </c>
      <c r="Y29" s="1133">
        <v>0</v>
      </c>
      <c r="Z29" s="1133">
        <v>0</v>
      </c>
      <c r="AA29" s="1022"/>
      <c r="AB29" s="1022" t="s">
        <v>899</v>
      </c>
      <c r="AC29" s="1022" t="s">
        <v>900</v>
      </c>
      <c r="AD29" s="1022" t="s">
        <v>901</v>
      </c>
      <c r="AE29" s="1133">
        <v>15300000</v>
      </c>
      <c r="AF29" s="1130">
        <v>0</v>
      </c>
      <c r="AG29" s="1135">
        <v>15300000</v>
      </c>
      <c r="AH29" s="1131">
        <v>0</v>
      </c>
      <c r="AI29" s="1131">
        <v>0</v>
      </c>
      <c r="AJ29" s="1131">
        <v>0</v>
      </c>
      <c r="AK29" s="1131">
        <v>0</v>
      </c>
      <c r="AL29" s="1131">
        <v>0</v>
      </c>
      <c r="AM29" s="1131">
        <v>0</v>
      </c>
      <c r="AN29" s="1131">
        <v>0</v>
      </c>
      <c r="AO29" s="1131">
        <v>0</v>
      </c>
      <c r="AP29" s="1131">
        <v>0</v>
      </c>
      <c r="AQ29" s="1131">
        <v>0</v>
      </c>
      <c r="AR29" s="1131">
        <v>0</v>
      </c>
      <c r="AS29" s="1131">
        <v>0</v>
      </c>
      <c r="AT29" s="1131">
        <v>0</v>
      </c>
      <c r="AU29" s="1131">
        <v>0</v>
      </c>
      <c r="AV29" s="1132">
        <v>0</v>
      </c>
    </row>
    <row r="30" spans="2:48" ht="63.75" x14ac:dyDescent="0.2">
      <c r="B30" s="251"/>
      <c r="C30" s="1124"/>
      <c r="D30" s="252"/>
      <c r="E30" s="644"/>
      <c r="F30" s="1124"/>
      <c r="G30" s="1124"/>
      <c r="H30" s="1011"/>
      <c r="I30" s="757"/>
      <c r="J30" s="1124"/>
      <c r="K30" s="1022"/>
      <c r="L30" s="1022" t="s">
        <v>929</v>
      </c>
      <c r="M30" s="1137">
        <v>0</v>
      </c>
      <c r="N30" s="1133">
        <v>1000000000</v>
      </c>
      <c r="O30" s="1135">
        <v>0</v>
      </c>
      <c r="P30" s="1133">
        <v>1000000000</v>
      </c>
      <c r="Q30" s="1133">
        <v>0</v>
      </c>
      <c r="R30" s="1133">
        <v>0</v>
      </c>
      <c r="S30" s="1133">
        <v>0</v>
      </c>
      <c r="T30" s="1133">
        <v>0</v>
      </c>
      <c r="U30" s="1133">
        <v>0</v>
      </c>
      <c r="V30" s="1133">
        <v>0</v>
      </c>
      <c r="W30" s="1133">
        <v>0</v>
      </c>
      <c r="X30" s="1133">
        <v>0</v>
      </c>
      <c r="Y30" s="1133">
        <v>0</v>
      </c>
      <c r="Z30" s="1133">
        <v>0</v>
      </c>
      <c r="AA30" s="1022"/>
      <c r="AB30" s="1022" t="s">
        <v>899</v>
      </c>
      <c r="AC30" s="1022" t="s">
        <v>900</v>
      </c>
      <c r="AD30" s="1022" t="s">
        <v>901</v>
      </c>
      <c r="AE30" s="1130">
        <v>0</v>
      </c>
      <c r="AF30" s="1130">
        <v>0</v>
      </c>
      <c r="AG30" s="1130">
        <v>0</v>
      </c>
      <c r="AH30" s="1131">
        <v>0</v>
      </c>
      <c r="AI30" s="1131">
        <v>0</v>
      </c>
      <c r="AJ30" s="1131">
        <v>0</v>
      </c>
      <c r="AK30" s="1131">
        <v>0</v>
      </c>
      <c r="AL30" s="1131">
        <v>0</v>
      </c>
      <c r="AM30" s="1131">
        <v>0</v>
      </c>
      <c r="AN30" s="1131">
        <v>0</v>
      </c>
      <c r="AO30" s="1131">
        <v>0</v>
      </c>
      <c r="AP30" s="1131">
        <v>0</v>
      </c>
      <c r="AQ30" s="1131">
        <v>0</v>
      </c>
      <c r="AR30" s="1131">
        <v>0</v>
      </c>
      <c r="AS30" s="1131">
        <v>0</v>
      </c>
      <c r="AT30" s="1131">
        <v>0</v>
      </c>
      <c r="AU30" s="1131">
        <v>0</v>
      </c>
      <c r="AV30" s="1132">
        <v>0</v>
      </c>
    </row>
    <row r="31" spans="2:48" ht="102" x14ac:dyDescent="0.2">
      <c r="B31" s="251"/>
      <c r="C31" s="1124"/>
      <c r="D31" s="252"/>
      <c r="E31" s="644"/>
      <c r="F31" s="1124"/>
      <c r="G31" s="1124"/>
      <c r="H31" s="1011"/>
      <c r="I31" s="757"/>
      <c r="J31" s="1124"/>
      <c r="K31" s="1022"/>
      <c r="L31" s="1022" t="s">
        <v>930</v>
      </c>
      <c r="M31" s="1137">
        <v>0</v>
      </c>
      <c r="N31" s="1133">
        <v>0</v>
      </c>
      <c r="O31" s="1133">
        <v>0</v>
      </c>
      <c r="P31" s="1133">
        <v>0</v>
      </c>
      <c r="Q31" s="1133">
        <v>0</v>
      </c>
      <c r="R31" s="1133">
        <v>0</v>
      </c>
      <c r="S31" s="1133">
        <v>0</v>
      </c>
      <c r="T31" s="1133">
        <v>0</v>
      </c>
      <c r="U31" s="1133">
        <v>0</v>
      </c>
      <c r="V31" s="1133">
        <v>0</v>
      </c>
      <c r="W31" s="1133">
        <v>0</v>
      </c>
      <c r="X31" s="1133">
        <v>0</v>
      </c>
      <c r="Y31" s="1133">
        <v>0</v>
      </c>
      <c r="Z31" s="1133">
        <v>0</v>
      </c>
      <c r="AA31" s="1022"/>
      <c r="AB31" s="1022" t="s">
        <v>899</v>
      </c>
      <c r="AC31" s="1022" t="s">
        <v>900</v>
      </c>
      <c r="AD31" s="1022" t="s">
        <v>901</v>
      </c>
      <c r="AE31" s="1130">
        <v>0</v>
      </c>
      <c r="AF31" s="1130">
        <v>0</v>
      </c>
      <c r="AG31" s="1130">
        <v>0</v>
      </c>
      <c r="AH31" s="1131">
        <v>0</v>
      </c>
      <c r="AI31" s="1131">
        <v>0</v>
      </c>
      <c r="AJ31" s="1131">
        <v>0</v>
      </c>
      <c r="AK31" s="1131">
        <v>0</v>
      </c>
      <c r="AL31" s="1131">
        <v>0</v>
      </c>
      <c r="AM31" s="1131">
        <v>0</v>
      </c>
      <c r="AN31" s="1131">
        <v>0</v>
      </c>
      <c r="AO31" s="1131">
        <v>0</v>
      </c>
      <c r="AP31" s="1131">
        <v>0</v>
      </c>
      <c r="AQ31" s="1131">
        <v>0</v>
      </c>
      <c r="AR31" s="1131">
        <v>0</v>
      </c>
      <c r="AS31" s="1131">
        <v>0</v>
      </c>
      <c r="AT31" s="1131">
        <v>0</v>
      </c>
      <c r="AU31" s="1131">
        <v>0</v>
      </c>
      <c r="AV31" s="1132">
        <v>0</v>
      </c>
    </row>
    <row r="32" spans="2:48" ht="89.25" x14ac:dyDescent="0.2">
      <c r="B32" s="251"/>
      <c r="C32" s="1124"/>
      <c r="D32" s="252"/>
      <c r="E32" s="644"/>
      <c r="F32" s="1139"/>
      <c r="G32" s="1139"/>
      <c r="H32" s="1140"/>
      <c r="I32" s="757"/>
      <c r="J32" s="1139"/>
      <c r="K32" s="1022"/>
      <c r="L32" s="1022" t="s">
        <v>931</v>
      </c>
      <c r="M32" s="1137">
        <v>0</v>
      </c>
      <c r="N32" s="1133">
        <v>80000000</v>
      </c>
      <c r="O32" s="1135">
        <v>0</v>
      </c>
      <c r="P32" s="1133">
        <v>80000000</v>
      </c>
      <c r="Q32" s="1133">
        <v>0</v>
      </c>
      <c r="R32" s="1133">
        <v>0</v>
      </c>
      <c r="S32" s="1133">
        <v>0</v>
      </c>
      <c r="T32" s="1133">
        <v>0</v>
      </c>
      <c r="U32" s="1133">
        <v>0</v>
      </c>
      <c r="V32" s="1133">
        <v>0</v>
      </c>
      <c r="W32" s="1133">
        <v>0</v>
      </c>
      <c r="X32" s="1133">
        <v>0</v>
      </c>
      <c r="Y32" s="1133">
        <v>0</v>
      </c>
      <c r="Z32" s="1133">
        <v>0</v>
      </c>
      <c r="AA32" s="1022"/>
      <c r="AB32" s="1022" t="s">
        <v>899</v>
      </c>
      <c r="AC32" s="1022" t="s">
        <v>900</v>
      </c>
      <c r="AD32" s="1022" t="s">
        <v>901</v>
      </c>
      <c r="AE32" s="1130">
        <v>0</v>
      </c>
      <c r="AF32" s="1130">
        <v>0</v>
      </c>
      <c r="AG32" s="1130">
        <v>0</v>
      </c>
      <c r="AH32" s="1131">
        <v>0</v>
      </c>
      <c r="AI32" s="1131">
        <v>0</v>
      </c>
      <c r="AJ32" s="1131">
        <v>0</v>
      </c>
      <c r="AK32" s="1131">
        <v>0</v>
      </c>
      <c r="AL32" s="1131">
        <v>0</v>
      </c>
      <c r="AM32" s="1131">
        <v>0</v>
      </c>
      <c r="AN32" s="1131">
        <v>0</v>
      </c>
      <c r="AO32" s="1131">
        <v>0</v>
      </c>
      <c r="AP32" s="1131">
        <v>0</v>
      </c>
      <c r="AQ32" s="1131">
        <v>0</v>
      </c>
      <c r="AR32" s="1131">
        <v>0</v>
      </c>
      <c r="AS32" s="1131">
        <v>0</v>
      </c>
      <c r="AT32" s="1131">
        <v>0</v>
      </c>
      <c r="AU32" s="1131">
        <v>0</v>
      </c>
      <c r="AV32" s="1132">
        <v>0</v>
      </c>
    </row>
    <row r="33" spans="1:206" ht="114.75" x14ac:dyDescent="0.2">
      <c r="A33" s="1006"/>
      <c r="B33" s="1144"/>
      <c r="C33" s="1124"/>
      <c r="D33" s="1022"/>
      <c r="E33" s="644"/>
      <c r="F33" s="1138" t="s">
        <v>932</v>
      </c>
      <c r="G33" s="1138" t="s">
        <v>933</v>
      </c>
      <c r="H33" s="1142">
        <v>2020730010018</v>
      </c>
      <c r="I33" s="757"/>
      <c r="J33" s="758"/>
      <c r="K33" s="1022"/>
      <c r="L33" s="1022" t="s">
        <v>934</v>
      </c>
      <c r="M33" s="1137">
        <v>0</v>
      </c>
      <c r="N33" s="1133">
        <v>0</v>
      </c>
      <c r="O33" s="1133">
        <v>0</v>
      </c>
      <c r="P33" s="1133">
        <v>0</v>
      </c>
      <c r="Q33" s="1133">
        <v>0</v>
      </c>
      <c r="R33" s="1133">
        <v>0</v>
      </c>
      <c r="S33" s="1133">
        <v>0</v>
      </c>
      <c r="T33" s="1133">
        <v>0</v>
      </c>
      <c r="U33" s="1133">
        <v>0</v>
      </c>
      <c r="V33" s="1133">
        <v>0</v>
      </c>
      <c r="W33" s="1133">
        <v>0</v>
      </c>
      <c r="X33" s="1133">
        <v>0</v>
      </c>
      <c r="Y33" s="1133">
        <v>0</v>
      </c>
      <c r="Z33" s="1133">
        <v>0</v>
      </c>
      <c r="AA33" s="743"/>
      <c r="AB33" s="1022" t="s">
        <v>899</v>
      </c>
      <c r="AC33" s="1022" t="s">
        <v>900</v>
      </c>
      <c r="AD33" s="1022" t="s">
        <v>901</v>
      </c>
      <c r="AE33" s="1130">
        <v>0</v>
      </c>
      <c r="AF33" s="1130">
        <v>0</v>
      </c>
      <c r="AG33" s="1130">
        <v>0</v>
      </c>
      <c r="AH33" s="1131">
        <v>0</v>
      </c>
      <c r="AI33" s="1131">
        <v>0</v>
      </c>
      <c r="AJ33" s="1131">
        <v>0</v>
      </c>
      <c r="AK33" s="1131">
        <v>0</v>
      </c>
      <c r="AL33" s="1131">
        <v>0</v>
      </c>
      <c r="AM33" s="1131">
        <v>0</v>
      </c>
      <c r="AN33" s="1131">
        <v>0</v>
      </c>
      <c r="AO33" s="1131">
        <v>0</v>
      </c>
      <c r="AP33" s="1131">
        <v>0</v>
      </c>
      <c r="AQ33" s="1131">
        <v>0</v>
      </c>
      <c r="AR33" s="1131">
        <v>0</v>
      </c>
      <c r="AS33" s="1131">
        <v>0</v>
      </c>
      <c r="AT33" s="1131">
        <v>0</v>
      </c>
      <c r="AU33" s="1131">
        <v>0</v>
      </c>
      <c r="AV33" s="1132">
        <v>0</v>
      </c>
      <c r="AW33" s="1006"/>
      <c r="AX33" s="1006"/>
      <c r="AY33" s="1006"/>
      <c r="AZ33" s="1006"/>
      <c r="BA33" s="1006"/>
      <c r="BB33" s="1006"/>
      <c r="BC33" s="1006"/>
      <c r="BD33" s="1006"/>
      <c r="BE33" s="1006"/>
      <c r="BF33" s="1006"/>
      <c r="BG33" s="1006"/>
      <c r="BH33" s="1006"/>
      <c r="BI33" s="1006"/>
      <c r="BJ33" s="1006"/>
      <c r="BK33" s="1006"/>
      <c r="BL33" s="1006"/>
      <c r="BM33" s="1006"/>
      <c r="BN33" s="1006"/>
      <c r="BO33" s="1006"/>
      <c r="BP33" s="1006"/>
      <c r="BQ33" s="1006"/>
      <c r="BR33" s="1006"/>
      <c r="BS33" s="1006"/>
      <c r="BT33" s="1006"/>
      <c r="BU33" s="1006"/>
      <c r="BV33" s="1006"/>
      <c r="BW33" s="1006"/>
      <c r="BX33" s="1006"/>
      <c r="BY33" s="1006"/>
      <c r="BZ33" s="1006"/>
      <c r="CA33" s="1006"/>
      <c r="CB33" s="1006"/>
      <c r="CC33" s="1006"/>
      <c r="CD33" s="1006"/>
      <c r="CE33" s="1006"/>
      <c r="CF33" s="1006"/>
      <c r="CG33" s="1006"/>
      <c r="CH33" s="1006"/>
      <c r="CI33" s="1006"/>
      <c r="CJ33" s="1006"/>
      <c r="CK33" s="1006"/>
      <c r="CL33" s="1006"/>
      <c r="CM33" s="1006"/>
      <c r="CN33" s="1006"/>
      <c r="CO33" s="1006"/>
      <c r="CP33" s="1006"/>
      <c r="CQ33" s="1006"/>
      <c r="CR33" s="1006"/>
      <c r="CS33" s="1006"/>
      <c r="CT33" s="1006"/>
      <c r="CU33" s="1006"/>
      <c r="CV33" s="1006"/>
      <c r="CW33" s="1006"/>
      <c r="CX33" s="1006"/>
      <c r="CY33" s="1006"/>
      <c r="CZ33" s="1006"/>
      <c r="DA33" s="1006"/>
      <c r="DB33" s="1006"/>
      <c r="DC33" s="1006"/>
      <c r="DD33" s="1006"/>
      <c r="DE33" s="1006"/>
      <c r="DF33" s="1006"/>
      <c r="DG33" s="1006"/>
      <c r="DH33" s="1006"/>
      <c r="DI33" s="1006"/>
      <c r="DJ33" s="1006"/>
      <c r="DK33" s="1006"/>
      <c r="DL33" s="1006"/>
      <c r="DM33" s="1006"/>
      <c r="DN33" s="1006"/>
      <c r="DO33" s="1006"/>
      <c r="DP33" s="1006"/>
      <c r="DQ33" s="1006"/>
      <c r="DR33" s="1006"/>
      <c r="DS33" s="1006"/>
      <c r="DT33" s="1006"/>
      <c r="DU33" s="1006"/>
      <c r="DV33" s="1006"/>
      <c r="DW33" s="1006"/>
      <c r="DX33" s="1006"/>
      <c r="DY33" s="1006"/>
      <c r="DZ33" s="1006"/>
      <c r="EA33" s="1006"/>
      <c r="EB33" s="1006"/>
      <c r="EC33" s="1006"/>
      <c r="ED33" s="1006"/>
      <c r="EE33" s="1006"/>
      <c r="EF33" s="1006"/>
      <c r="EG33" s="1006"/>
      <c r="EH33" s="1006"/>
      <c r="EI33" s="1006"/>
      <c r="EJ33" s="1006"/>
      <c r="EK33" s="1006"/>
      <c r="EL33" s="1006"/>
      <c r="EM33" s="1006"/>
      <c r="EN33" s="1006"/>
      <c r="EO33" s="1006"/>
      <c r="EP33" s="1006"/>
      <c r="EQ33" s="1006"/>
      <c r="ER33" s="1006"/>
      <c r="ES33" s="1006"/>
      <c r="ET33" s="1006"/>
      <c r="EU33" s="1006"/>
      <c r="EV33" s="1006"/>
      <c r="EW33" s="1006"/>
      <c r="EX33" s="1006"/>
      <c r="EY33" s="1006"/>
      <c r="EZ33" s="1006"/>
      <c r="FA33" s="1006"/>
      <c r="FB33" s="1006"/>
      <c r="FC33" s="1006"/>
      <c r="FD33" s="1006"/>
      <c r="FE33" s="1006"/>
      <c r="FF33" s="1006"/>
      <c r="FG33" s="1006"/>
      <c r="FH33" s="1006"/>
      <c r="FI33" s="1006"/>
      <c r="FJ33" s="1006"/>
      <c r="FK33" s="1006"/>
      <c r="FL33" s="1006"/>
      <c r="FM33" s="1006"/>
      <c r="FN33" s="1006"/>
      <c r="FO33" s="1006"/>
      <c r="FP33" s="1006"/>
      <c r="FQ33" s="1006"/>
      <c r="FR33" s="1006"/>
      <c r="FS33" s="1006"/>
      <c r="FT33" s="1006"/>
      <c r="FU33" s="1006"/>
      <c r="FV33" s="1006"/>
      <c r="FW33" s="1006"/>
      <c r="FX33" s="1006"/>
      <c r="FY33" s="1006"/>
      <c r="FZ33" s="1006"/>
      <c r="GA33" s="1006"/>
      <c r="GB33" s="1006"/>
      <c r="GC33" s="1006"/>
      <c r="GD33" s="1006"/>
      <c r="GE33" s="1006"/>
      <c r="GF33" s="1006"/>
      <c r="GG33" s="1006"/>
      <c r="GH33" s="1006"/>
      <c r="GI33" s="1006"/>
      <c r="GJ33" s="1006"/>
      <c r="GK33" s="1006"/>
      <c r="GL33" s="1006"/>
      <c r="GM33" s="1006"/>
      <c r="GN33" s="1006"/>
      <c r="GO33" s="1006"/>
      <c r="GP33" s="1006"/>
      <c r="GQ33" s="1006"/>
      <c r="GR33" s="1006"/>
      <c r="GS33" s="1006"/>
      <c r="GT33" s="1006"/>
      <c r="GU33" s="1006"/>
      <c r="GV33" s="1006"/>
      <c r="GW33" s="1006"/>
      <c r="GX33" s="1006"/>
    </row>
    <row r="34" spans="1:206" ht="114.75" x14ac:dyDescent="0.2">
      <c r="A34" s="1019"/>
      <c r="B34" s="1144"/>
      <c r="C34" s="1124"/>
      <c r="D34" s="1022"/>
      <c r="E34" s="644"/>
      <c r="F34" s="1139"/>
      <c r="G34" s="1139"/>
      <c r="H34" s="1140"/>
      <c r="I34" s="757" t="s">
        <v>935</v>
      </c>
      <c r="J34" s="758"/>
      <c r="K34" s="1022"/>
      <c r="L34" s="1022" t="s">
        <v>936</v>
      </c>
      <c r="M34" s="1137">
        <v>14</v>
      </c>
      <c r="N34" s="1133">
        <v>52000000</v>
      </c>
      <c r="O34" s="1135">
        <v>0</v>
      </c>
      <c r="P34" s="1133">
        <v>52000000</v>
      </c>
      <c r="Q34" s="1133">
        <v>0</v>
      </c>
      <c r="R34" s="1133">
        <v>0</v>
      </c>
      <c r="S34" s="1133">
        <v>0</v>
      </c>
      <c r="T34" s="1133">
        <v>0</v>
      </c>
      <c r="U34" s="1133">
        <v>0</v>
      </c>
      <c r="V34" s="1133">
        <v>0</v>
      </c>
      <c r="W34" s="1133">
        <v>0</v>
      </c>
      <c r="X34" s="1133">
        <v>0</v>
      </c>
      <c r="Y34" s="1133">
        <v>0</v>
      </c>
      <c r="Z34" s="1133">
        <v>0</v>
      </c>
      <c r="AA34" s="743"/>
      <c r="AB34" s="1022" t="s">
        <v>899</v>
      </c>
      <c r="AC34" s="1022" t="s">
        <v>900</v>
      </c>
      <c r="AD34" s="1022" t="s">
        <v>901</v>
      </c>
      <c r="AE34" s="1133">
        <v>42600000</v>
      </c>
      <c r="AF34" s="1130">
        <v>0</v>
      </c>
      <c r="AG34" s="1135">
        <v>42600000</v>
      </c>
      <c r="AH34" s="1131">
        <v>0</v>
      </c>
      <c r="AI34" s="1131">
        <v>0</v>
      </c>
      <c r="AJ34" s="1131">
        <v>0</v>
      </c>
      <c r="AK34" s="1131">
        <v>0</v>
      </c>
      <c r="AL34" s="1131">
        <v>0</v>
      </c>
      <c r="AM34" s="1131">
        <v>0</v>
      </c>
      <c r="AN34" s="1131">
        <v>0</v>
      </c>
      <c r="AO34" s="1131">
        <v>0</v>
      </c>
      <c r="AP34" s="1131">
        <v>0</v>
      </c>
      <c r="AQ34" s="1131">
        <v>0</v>
      </c>
      <c r="AR34" s="1131">
        <v>0</v>
      </c>
      <c r="AS34" s="1131">
        <v>0</v>
      </c>
      <c r="AT34" s="1131">
        <v>0</v>
      </c>
      <c r="AU34" s="1131">
        <v>0</v>
      </c>
      <c r="AV34" s="1132">
        <v>0</v>
      </c>
      <c r="AW34" s="1019"/>
      <c r="AX34" s="1019"/>
      <c r="AY34" s="1019"/>
      <c r="AZ34" s="1019"/>
      <c r="BA34" s="1019"/>
      <c r="BB34" s="1019"/>
      <c r="BC34" s="1019"/>
      <c r="BD34" s="1019"/>
      <c r="BE34" s="1019"/>
      <c r="BF34" s="1019"/>
      <c r="BG34" s="1019"/>
      <c r="BH34" s="1019"/>
      <c r="BI34" s="1019"/>
      <c r="BJ34" s="1019"/>
      <c r="BK34" s="1019"/>
      <c r="BL34" s="1019"/>
      <c r="BM34" s="1019"/>
      <c r="BN34" s="1019"/>
      <c r="BO34" s="1019"/>
      <c r="BP34" s="1019"/>
      <c r="BQ34" s="1019"/>
      <c r="BR34" s="1019"/>
      <c r="BS34" s="1019"/>
      <c r="BT34" s="1019"/>
      <c r="BU34" s="1019"/>
      <c r="BV34" s="1019"/>
      <c r="BW34" s="1019"/>
      <c r="BX34" s="1019"/>
      <c r="BY34" s="1019"/>
      <c r="BZ34" s="1019"/>
      <c r="CA34" s="1019"/>
      <c r="CB34" s="1019"/>
      <c r="CC34" s="1019"/>
      <c r="CD34" s="1019"/>
      <c r="CE34" s="1019"/>
      <c r="CF34" s="1019"/>
      <c r="CG34" s="1019"/>
      <c r="CH34" s="1019"/>
      <c r="CI34" s="1019"/>
      <c r="CJ34" s="1019"/>
      <c r="CK34" s="1019"/>
      <c r="CL34" s="1019"/>
      <c r="CM34" s="1019"/>
      <c r="CN34" s="1019"/>
      <c r="CO34" s="1019"/>
      <c r="CP34" s="1019"/>
      <c r="CQ34" s="1019"/>
      <c r="CR34" s="1019"/>
      <c r="CS34" s="1019"/>
      <c r="CT34" s="1019"/>
      <c r="CU34" s="1019"/>
      <c r="CV34" s="1019"/>
      <c r="CW34" s="1019"/>
      <c r="CX34" s="1019"/>
      <c r="CY34" s="1019"/>
      <c r="CZ34" s="1019"/>
      <c r="DA34" s="1019"/>
      <c r="DB34" s="1019"/>
      <c r="DC34" s="1019"/>
      <c r="DD34" s="1019"/>
      <c r="DE34" s="1019"/>
      <c r="DF34" s="1019"/>
      <c r="DG34" s="1019"/>
      <c r="DH34" s="1019"/>
      <c r="DI34" s="1019"/>
      <c r="DJ34" s="1019"/>
      <c r="DK34" s="1019"/>
      <c r="DL34" s="1019"/>
      <c r="DM34" s="1019"/>
      <c r="DN34" s="1019"/>
      <c r="DO34" s="1019"/>
      <c r="DP34" s="1019"/>
      <c r="DQ34" s="1019"/>
      <c r="DR34" s="1019"/>
      <c r="DS34" s="1019"/>
      <c r="DT34" s="1019"/>
      <c r="DU34" s="1019"/>
      <c r="DV34" s="1019"/>
      <c r="DW34" s="1019"/>
      <c r="DX34" s="1019"/>
      <c r="DY34" s="1019"/>
      <c r="DZ34" s="1019"/>
      <c r="EA34" s="1019"/>
      <c r="EB34" s="1019"/>
      <c r="EC34" s="1019"/>
      <c r="ED34" s="1019"/>
      <c r="EE34" s="1019"/>
      <c r="EF34" s="1019"/>
      <c r="EG34" s="1019"/>
      <c r="EH34" s="1019"/>
      <c r="EI34" s="1019"/>
      <c r="EJ34" s="1019"/>
      <c r="EK34" s="1019"/>
      <c r="EL34" s="1019"/>
      <c r="EM34" s="1019"/>
      <c r="EN34" s="1019"/>
      <c r="EO34" s="1019"/>
      <c r="EP34" s="1019"/>
      <c r="EQ34" s="1019"/>
      <c r="ER34" s="1019"/>
      <c r="ES34" s="1019"/>
      <c r="ET34" s="1019"/>
      <c r="EU34" s="1019"/>
      <c r="EV34" s="1019"/>
      <c r="EW34" s="1019"/>
      <c r="EX34" s="1019"/>
      <c r="EY34" s="1019"/>
      <c r="EZ34" s="1019"/>
      <c r="FA34" s="1019"/>
      <c r="FB34" s="1019"/>
      <c r="FC34" s="1019"/>
      <c r="FD34" s="1019"/>
      <c r="FE34" s="1019"/>
      <c r="FF34" s="1019"/>
      <c r="FG34" s="1019"/>
      <c r="FH34" s="1019"/>
      <c r="FI34" s="1019"/>
      <c r="FJ34" s="1019"/>
      <c r="FK34" s="1019"/>
      <c r="FL34" s="1019"/>
      <c r="FM34" s="1019"/>
      <c r="FN34" s="1019"/>
      <c r="FO34" s="1019"/>
      <c r="FP34" s="1019"/>
      <c r="FQ34" s="1019"/>
      <c r="FR34" s="1019"/>
      <c r="FS34" s="1019"/>
      <c r="FT34" s="1019"/>
      <c r="FU34" s="1019"/>
      <c r="FV34" s="1019"/>
      <c r="FW34" s="1019"/>
      <c r="FX34" s="1019"/>
      <c r="FY34" s="1019"/>
      <c r="FZ34" s="1019"/>
      <c r="GA34" s="1019"/>
      <c r="GB34" s="1019"/>
      <c r="GC34" s="1019"/>
      <c r="GD34" s="1019"/>
      <c r="GE34" s="1019"/>
      <c r="GF34" s="1019"/>
      <c r="GG34" s="1019"/>
      <c r="GH34" s="1019"/>
      <c r="GI34" s="1019"/>
      <c r="GJ34" s="1019"/>
      <c r="GK34" s="1019"/>
      <c r="GL34" s="1019"/>
      <c r="GM34" s="1019"/>
      <c r="GN34" s="1019"/>
      <c r="GO34" s="1019"/>
      <c r="GP34" s="1019"/>
      <c r="GQ34" s="1019"/>
      <c r="GR34" s="1019"/>
      <c r="GS34" s="1019"/>
      <c r="GT34" s="1019"/>
      <c r="GU34" s="1019"/>
      <c r="GV34" s="1019"/>
      <c r="GW34" s="1019"/>
      <c r="GX34" s="744"/>
    </row>
    <row r="35" spans="1:206" ht="178.5" x14ac:dyDescent="0.2">
      <c r="A35" s="1019"/>
      <c r="B35" s="1144"/>
      <c r="C35" s="1124"/>
      <c r="D35" s="1022"/>
      <c r="E35" s="644"/>
      <c r="F35" s="1138" t="s">
        <v>937</v>
      </c>
      <c r="G35" s="780" t="s">
        <v>938</v>
      </c>
      <c r="H35" s="1145">
        <v>2020730010060</v>
      </c>
      <c r="I35" s="757"/>
      <c r="J35" s="1138" t="s">
        <v>939</v>
      </c>
      <c r="K35" s="1022"/>
      <c r="L35" s="1146" t="s">
        <v>940</v>
      </c>
      <c r="M35" s="1137">
        <v>1</v>
      </c>
      <c r="N35" s="1133">
        <v>0</v>
      </c>
      <c r="O35" s="1133">
        <v>0</v>
      </c>
      <c r="P35" s="1133">
        <v>0</v>
      </c>
      <c r="Q35" s="1133">
        <v>0</v>
      </c>
      <c r="R35" s="1133">
        <v>0</v>
      </c>
      <c r="S35" s="1133">
        <v>0</v>
      </c>
      <c r="T35" s="1133">
        <v>0</v>
      </c>
      <c r="U35" s="1133">
        <v>0</v>
      </c>
      <c r="V35" s="1133">
        <v>0</v>
      </c>
      <c r="W35" s="1133">
        <v>0</v>
      </c>
      <c r="X35" s="1133">
        <v>0</v>
      </c>
      <c r="Y35" s="1133">
        <v>0</v>
      </c>
      <c r="Z35" s="1133">
        <v>0</v>
      </c>
      <c r="AA35" s="743"/>
      <c r="AB35" s="1022" t="s">
        <v>899</v>
      </c>
      <c r="AC35" s="1022" t="s">
        <v>900</v>
      </c>
      <c r="AD35" s="1022" t="s">
        <v>901</v>
      </c>
      <c r="AE35" s="1130">
        <v>0</v>
      </c>
      <c r="AF35" s="1130">
        <v>0</v>
      </c>
      <c r="AG35" s="1130">
        <v>0</v>
      </c>
      <c r="AH35" s="1131">
        <v>0</v>
      </c>
      <c r="AI35" s="1131">
        <v>0</v>
      </c>
      <c r="AJ35" s="1131">
        <v>0</v>
      </c>
      <c r="AK35" s="1131">
        <v>0</v>
      </c>
      <c r="AL35" s="1131">
        <v>0</v>
      </c>
      <c r="AM35" s="1131">
        <v>0</v>
      </c>
      <c r="AN35" s="1131">
        <v>0</v>
      </c>
      <c r="AO35" s="1131">
        <v>0</v>
      </c>
      <c r="AP35" s="1131">
        <v>0</v>
      </c>
      <c r="AQ35" s="1131">
        <v>0</v>
      </c>
      <c r="AR35" s="1131">
        <v>0</v>
      </c>
      <c r="AS35" s="1131">
        <v>0</v>
      </c>
      <c r="AT35" s="1131">
        <v>0</v>
      </c>
      <c r="AU35" s="1131">
        <v>0</v>
      </c>
      <c r="AV35" s="1132">
        <v>0</v>
      </c>
      <c r="AW35" s="1019"/>
      <c r="AX35" s="1019"/>
      <c r="AY35" s="1019"/>
      <c r="AZ35" s="1019"/>
      <c r="BA35" s="1019"/>
      <c r="BB35" s="1019"/>
      <c r="BC35" s="1019"/>
      <c r="BD35" s="1019"/>
      <c r="BE35" s="1019"/>
      <c r="BF35" s="1019"/>
      <c r="BG35" s="1019"/>
      <c r="BH35" s="1019"/>
      <c r="BI35" s="1019"/>
      <c r="BJ35" s="1019"/>
      <c r="BK35" s="1019"/>
      <c r="BL35" s="1019"/>
      <c r="BM35" s="1019"/>
      <c r="BN35" s="1019"/>
      <c r="BO35" s="1019"/>
      <c r="BP35" s="1019"/>
      <c r="BQ35" s="1019"/>
      <c r="BR35" s="1019"/>
      <c r="BS35" s="1019"/>
      <c r="BT35" s="1019"/>
      <c r="BU35" s="1019"/>
      <c r="BV35" s="1019"/>
      <c r="BW35" s="1019"/>
      <c r="BX35" s="1019"/>
      <c r="BY35" s="1019"/>
      <c r="BZ35" s="1019"/>
      <c r="CA35" s="1019"/>
      <c r="CB35" s="1019"/>
      <c r="CC35" s="1019"/>
      <c r="CD35" s="1019"/>
      <c r="CE35" s="1019"/>
      <c r="CF35" s="1019"/>
      <c r="CG35" s="1019"/>
      <c r="CH35" s="1019"/>
      <c r="CI35" s="1019"/>
      <c r="CJ35" s="1019"/>
      <c r="CK35" s="1019"/>
      <c r="CL35" s="1019"/>
      <c r="CM35" s="1019"/>
      <c r="CN35" s="1019"/>
      <c r="CO35" s="1019"/>
      <c r="CP35" s="1019"/>
      <c r="CQ35" s="1019"/>
      <c r="CR35" s="1019"/>
      <c r="CS35" s="1019"/>
      <c r="CT35" s="1019"/>
      <c r="CU35" s="1019"/>
      <c r="CV35" s="1019"/>
      <c r="CW35" s="1019"/>
      <c r="CX35" s="1019"/>
      <c r="CY35" s="1019"/>
      <c r="CZ35" s="1019"/>
      <c r="DA35" s="1019"/>
      <c r="DB35" s="1019"/>
      <c r="DC35" s="1019"/>
      <c r="DD35" s="1019"/>
      <c r="DE35" s="1019"/>
      <c r="DF35" s="1019"/>
      <c r="DG35" s="1019"/>
      <c r="DH35" s="1019"/>
      <c r="DI35" s="1019"/>
      <c r="DJ35" s="1019"/>
      <c r="DK35" s="1019"/>
      <c r="DL35" s="1019"/>
      <c r="DM35" s="1019"/>
      <c r="DN35" s="1019"/>
      <c r="DO35" s="1019"/>
      <c r="DP35" s="1019"/>
      <c r="DQ35" s="1019"/>
      <c r="DR35" s="1019"/>
      <c r="DS35" s="1019"/>
      <c r="DT35" s="1019"/>
      <c r="DU35" s="1019"/>
      <c r="DV35" s="1019"/>
      <c r="DW35" s="1019"/>
      <c r="DX35" s="1019"/>
      <c r="DY35" s="1019"/>
      <c r="DZ35" s="1019"/>
      <c r="EA35" s="1019"/>
      <c r="EB35" s="1019"/>
      <c r="EC35" s="1019"/>
      <c r="ED35" s="1019"/>
      <c r="EE35" s="1019"/>
      <c r="EF35" s="1019"/>
      <c r="EG35" s="1019"/>
      <c r="EH35" s="1019"/>
      <c r="EI35" s="1019"/>
      <c r="EJ35" s="1019"/>
      <c r="EK35" s="1019"/>
      <c r="EL35" s="1019"/>
      <c r="EM35" s="1019"/>
      <c r="EN35" s="1019"/>
      <c r="EO35" s="1019"/>
      <c r="EP35" s="1019"/>
      <c r="EQ35" s="1019"/>
      <c r="ER35" s="1019"/>
      <c r="ES35" s="1019"/>
      <c r="ET35" s="1019"/>
      <c r="EU35" s="1019"/>
      <c r="EV35" s="1019"/>
      <c r="EW35" s="1019"/>
      <c r="EX35" s="1019"/>
      <c r="EY35" s="1019"/>
      <c r="EZ35" s="1019"/>
      <c r="FA35" s="1019"/>
      <c r="FB35" s="1019"/>
      <c r="FC35" s="1019"/>
      <c r="FD35" s="1019"/>
      <c r="FE35" s="1019"/>
      <c r="FF35" s="1019"/>
      <c r="FG35" s="1019"/>
      <c r="FH35" s="1019"/>
      <c r="FI35" s="1019"/>
      <c r="FJ35" s="1019"/>
      <c r="FK35" s="1019"/>
      <c r="FL35" s="1019"/>
      <c r="FM35" s="1019"/>
      <c r="FN35" s="1019"/>
      <c r="FO35" s="1019"/>
      <c r="FP35" s="1019"/>
      <c r="FQ35" s="1019"/>
      <c r="FR35" s="1019"/>
      <c r="FS35" s="1019"/>
      <c r="FT35" s="1019"/>
      <c r="FU35" s="1019"/>
      <c r="FV35" s="1019"/>
      <c r="FW35" s="1019"/>
      <c r="FX35" s="1019"/>
      <c r="FY35" s="1019"/>
      <c r="FZ35" s="1019"/>
      <c r="GA35" s="1019"/>
      <c r="GB35" s="1019"/>
      <c r="GC35" s="1019"/>
      <c r="GD35" s="1019"/>
      <c r="GE35" s="1019"/>
      <c r="GF35" s="1019"/>
      <c r="GG35" s="1019"/>
      <c r="GH35" s="1019"/>
      <c r="GI35" s="1019"/>
      <c r="GJ35" s="1019"/>
      <c r="GK35" s="1019"/>
      <c r="GL35" s="1019"/>
      <c r="GM35" s="1019"/>
      <c r="GN35" s="1019"/>
      <c r="GO35" s="1019"/>
      <c r="GP35" s="1019"/>
      <c r="GQ35" s="1019"/>
      <c r="GR35" s="1019"/>
      <c r="GS35" s="1019"/>
      <c r="GT35" s="1019"/>
      <c r="GU35" s="1019"/>
      <c r="GV35" s="1019"/>
      <c r="GW35" s="1019"/>
      <c r="GX35" s="744"/>
    </row>
    <row r="36" spans="1:206" ht="89.25" x14ac:dyDescent="0.2">
      <c r="A36" s="1019"/>
      <c r="B36" s="1144"/>
      <c r="C36" s="1124"/>
      <c r="D36" s="1022"/>
      <c r="E36" s="644"/>
      <c r="F36" s="1124"/>
      <c r="G36" s="780" t="s">
        <v>941</v>
      </c>
      <c r="H36" s="1147"/>
      <c r="I36" s="757"/>
      <c r="J36" s="1124"/>
      <c r="K36" s="1022"/>
      <c r="L36" s="1146" t="s">
        <v>942</v>
      </c>
      <c r="M36" s="1137">
        <v>1</v>
      </c>
      <c r="N36" s="1133">
        <v>0</v>
      </c>
      <c r="O36" s="1133">
        <v>0</v>
      </c>
      <c r="P36" s="1133">
        <v>0</v>
      </c>
      <c r="Q36" s="1133">
        <v>0</v>
      </c>
      <c r="R36" s="1133">
        <v>0</v>
      </c>
      <c r="S36" s="1133">
        <v>0</v>
      </c>
      <c r="T36" s="1133">
        <v>0</v>
      </c>
      <c r="U36" s="1133">
        <v>0</v>
      </c>
      <c r="V36" s="1133">
        <v>0</v>
      </c>
      <c r="W36" s="1133">
        <v>0</v>
      </c>
      <c r="X36" s="1133">
        <v>0</v>
      </c>
      <c r="Y36" s="1133">
        <v>0</v>
      </c>
      <c r="Z36" s="1133">
        <v>0</v>
      </c>
      <c r="AA36" s="743"/>
      <c r="AB36" s="1022" t="s">
        <v>899</v>
      </c>
      <c r="AC36" s="1022" t="s">
        <v>900</v>
      </c>
      <c r="AD36" s="1022" t="s">
        <v>901</v>
      </c>
      <c r="AE36" s="1130">
        <v>0</v>
      </c>
      <c r="AF36" s="1130">
        <v>0</v>
      </c>
      <c r="AG36" s="1130">
        <v>0</v>
      </c>
      <c r="AH36" s="1131">
        <v>0</v>
      </c>
      <c r="AI36" s="1131">
        <v>0</v>
      </c>
      <c r="AJ36" s="1131">
        <v>0</v>
      </c>
      <c r="AK36" s="1131">
        <v>0</v>
      </c>
      <c r="AL36" s="1131">
        <v>0</v>
      </c>
      <c r="AM36" s="1131">
        <v>0</v>
      </c>
      <c r="AN36" s="1131">
        <v>0</v>
      </c>
      <c r="AO36" s="1131">
        <v>0</v>
      </c>
      <c r="AP36" s="1131">
        <v>0</v>
      </c>
      <c r="AQ36" s="1131">
        <v>0</v>
      </c>
      <c r="AR36" s="1131">
        <v>0</v>
      </c>
      <c r="AS36" s="1131">
        <v>0</v>
      </c>
      <c r="AT36" s="1131">
        <v>0</v>
      </c>
      <c r="AU36" s="1131">
        <v>0</v>
      </c>
      <c r="AV36" s="1132">
        <v>0</v>
      </c>
      <c r="AW36" s="1019"/>
      <c r="AX36" s="1019"/>
      <c r="AY36" s="1019"/>
      <c r="AZ36" s="1019"/>
      <c r="BA36" s="1019"/>
      <c r="BB36" s="1019"/>
      <c r="BC36" s="1019"/>
      <c r="BD36" s="1019"/>
      <c r="BE36" s="1019"/>
      <c r="BF36" s="1019"/>
      <c r="BG36" s="1019"/>
      <c r="BH36" s="1019"/>
      <c r="BI36" s="1019"/>
      <c r="BJ36" s="1019"/>
      <c r="BK36" s="1019"/>
      <c r="BL36" s="1019"/>
      <c r="BM36" s="1019"/>
      <c r="BN36" s="1019"/>
      <c r="BO36" s="1019"/>
      <c r="BP36" s="1019"/>
      <c r="BQ36" s="1019"/>
      <c r="BR36" s="1019"/>
      <c r="BS36" s="1019"/>
      <c r="BT36" s="1019"/>
      <c r="BU36" s="1019"/>
      <c r="BV36" s="1019"/>
      <c r="BW36" s="1019"/>
      <c r="BX36" s="1019"/>
      <c r="BY36" s="1019"/>
      <c r="BZ36" s="1019"/>
      <c r="CA36" s="1019"/>
      <c r="CB36" s="1019"/>
      <c r="CC36" s="1019"/>
      <c r="CD36" s="1019"/>
      <c r="CE36" s="1019"/>
      <c r="CF36" s="1019"/>
      <c r="CG36" s="1019"/>
      <c r="CH36" s="1019"/>
      <c r="CI36" s="1019"/>
      <c r="CJ36" s="1019"/>
      <c r="CK36" s="1019"/>
      <c r="CL36" s="1019"/>
      <c r="CM36" s="1019"/>
      <c r="CN36" s="1019"/>
      <c r="CO36" s="1019"/>
      <c r="CP36" s="1019"/>
      <c r="CQ36" s="1019"/>
      <c r="CR36" s="1019"/>
      <c r="CS36" s="1019"/>
      <c r="CT36" s="1019"/>
      <c r="CU36" s="1019"/>
      <c r="CV36" s="1019"/>
      <c r="CW36" s="1019"/>
      <c r="CX36" s="1019"/>
      <c r="CY36" s="1019"/>
      <c r="CZ36" s="1019"/>
      <c r="DA36" s="1019"/>
      <c r="DB36" s="1019"/>
      <c r="DC36" s="1019"/>
      <c r="DD36" s="1019"/>
      <c r="DE36" s="1019"/>
      <c r="DF36" s="1019"/>
      <c r="DG36" s="1019"/>
      <c r="DH36" s="1019"/>
      <c r="DI36" s="1019"/>
      <c r="DJ36" s="1019"/>
      <c r="DK36" s="1019"/>
      <c r="DL36" s="1019"/>
      <c r="DM36" s="1019"/>
      <c r="DN36" s="1019"/>
      <c r="DO36" s="1019"/>
      <c r="DP36" s="1019"/>
      <c r="DQ36" s="1019"/>
      <c r="DR36" s="1019"/>
      <c r="DS36" s="1019"/>
      <c r="DT36" s="1019"/>
      <c r="DU36" s="1019"/>
      <c r="DV36" s="1019"/>
      <c r="DW36" s="1019"/>
      <c r="DX36" s="1019"/>
      <c r="DY36" s="1019"/>
      <c r="DZ36" s="1019"/>
      <c r="EA36" s="1019"/>
      <c r="EB36" s="1019"/>
      <c r="EC36" s="1019"/>
      <c r="ED36" s="1019"/>
      <c r="EE36" s="1019"/>
      <c r="EF36" s="1019"/>
      <c r="EG36" s="1019"/>
      <c r="EH36" s="1019"/>
      <c r="EI36" s="1019"/>
      <c r="EJ36" s="1019"/>
      <c r="EK36" s="1019"/>
      <c r="EL36" s="1019"/>
      <c r="EM36" s="1019"/>
      <c r="EN36" s="1019"/>
      <c r="EO36" s="1019"/>
      <c r="EP36" s="1019"/>
      <c r="EQ36" s="1019"/>
      <c r="ER36" s="1019"/>
      <c r="ES36" s="1019"/>
      <c r="ET36" s="1019"/>
      <c r="EU36" s="1019"/>
      <c r="EV36" s="1019"/>
      <c r="EW36" s="1019"/>
      <c r="EX36" s="1019"/>
      <c r="EY36" s="1019"/>
      <c r="EZ36" s="1019"/>
      <c r="FA36" s="1019"/>
      <c r="FB36" s="1019"/>
      <c r="FC36" s="1019"/>
      <c r="FD36" s="1019"/>
      <c r="FE36" s="1019"/>
      <c r="FF36" s="1019"/>
      <c r="FG36" s="1019"/>
      <c r="FH36" s="1019"/>
      <c r="FI36" s="1019"/>
      <c r="FJ36" s="1019"/>
      <c r="FK36" s="1019"/>
      <c r="FL36" s="1019"/>
      <c r="FM36" s="1019"/>
      <c r="FN36" s="1019"/>
      <c r="FO36" s="1019"/>
      <c r="FP36" s="1019"/>
      <c r="FQ36" s="1019"/>
      <c r="FR36" s="1019"/>
      <c r="FS36" s="1019"/>
      <c r="FT36" s="1019"/>
      <c r="FU36" s="1019"/>
      <c r="FV36" s="1019"/>
      <c r="FW36" s="1019"/>
      <c r="FX36" s="1019"/>
      <c r="FY36" s="1019"/>
      <c r="FZ36" s="1019"/>
      <c r="GA36" s="1019"/>
      <c r="GB36" s="1019"/>
      <c r="GC36" s="1019"/>
      <c r="GD36" s="1019"/>
      <c r="GE36" s="1019"/>
      <c r="GF36" s="1019"/>
      <c r="GG36" s="1019"/>
      <c r="GH36" s="1019"/>
      <c r="GI36" s="1019"/>
      <c r="GJ36" s="1019"/>
      <c r="GK36" s="1019"/>
      <c r="GL36" s="1019"/>
      <c r="GM36" s="1019"/>
      <c r="GN36" s="1019"/>
      <c r="GO36" s="1019"/>
      <c r="GP36" s="1019"/>
      <c r="GQ36" s="1019"/>
      <c r="GR36" s="1019"/>
      <c r="GS36" s="1019"/>
      <c r="GT36" s="1019"/>
      <c r="GU36" s="1019"/>
      <c r="GV36" s="1019"/>
      <c r="GW36" s="1019"/>
      <c r="GX36" s="744"/>
    </row>
    <row r="37" spans="1:206" ht="76.5" x14ac:dyDescent="0.2">
      <c r="A37" s="1019"/>
      <c r="B37" s="1144"/>
      <c r="C37" s="1124"/>
      <c r="D37" s="1022"/>
      <c r="E37" s="644"/>
      <c r="F37" s="1124"/>
      <c r="G37" s="780" t="s">
        <v>941</v>
      </c>
      <c r="H37" s="1147"/>
      <c r="I37" s="757"/>
      <c r="J37" s="1124"/>
      <c r="K37" s="1022"/>
      <c r="L37" s="267" t="s">
        <v>943</v>
      </c>
      <c r="M37" s="1137">
        <v>1</v>
      </c>
      <c r="N37" s="1133">
        <v>0</v>
      </c>
      <c r="O37" s="1133">
        <v>0</v>
      </c>
      <c r="P37" s="1133">
        <v>0</v>
      </c>
      <c r="Q37" s="1133">
        <v>0</v>
      </c>
      <c r="R37" s="1133">
        <v>0</v>
      </c>
      <c r="S37" s="1133">
        <v>0</v>
      </c>
      <c r="T37" s="1133">
        <v>0</v>
      </c>
      <c r="U37" s="1133">
        <v>0</v>
      </c>
      <c r="V37" s="1133">
        <v>0</v>
      </c>
      <c r="W37" s="1133">
        <v>0</v>
      </c>
      <c r="X37" s="1133">
        <v>0</v>
      </c>
      <c r="Y37" s="1133">
        <v>0</v>
      </c>
      <c r="Z37" s="1133">
        <v>0</v>
      </c>
      <c r="AA37" s="743"/>
      <c r="AB37" s="1022" t="s">
        <v>899</v>
      </c>
      <c r="AC37" s="1022" t="s">
        <v>900</v>
      </c>
      <c r="AD37" s="1022" t="s">
        <v>901</v>
      </c>
      <c r="AE37" s="1133">
        <v>260400000</v>
      </c>
      <c r="AF37" s="1130">
        <v>0</v>
      </c>
      <c r="AG37" s="1135">
        <v>260400000</v>
      </c>
      <c r="AH37" s="1131">
        <v>0</v>
      </c>
      <c r="AI37" s="1131">
        <v>0</v>
      </c>
      <c r="AJ37" s="1131">
        <v>0</v>
      </c>
      <c r="AK37" s="1131">
        <v>0</v>
      </c>
      <c r="AL37" s="1131">
        <v>0</v>
      </c>
      <c r="AM37" s="1131">
        <v>0</v>
      </c>
      <c r="AN37" s="1131">
        <v>0</v>
      </c>
      <c r="AO37" s="1131">
        <v>0</v>
      </c>
      <c r="AP37" s="1131">
        <v>0</v>
      </c>
      <c r="AQ37" s="1131">
        <v>0</v>
      </c>
      <c r="AR37" s="1131">
        <v>0</v>
      </c>
      <c r="AS37" s="1131">
        <v>0</v>
      </c>
      <c r="AT37" s="1131">
        <v>0</v>
      </c>
      <c r="AU37" s="1131">
        <v>0</v>
      </c>
      <c r="AV37" s="1132">
        <v>0</v>
      </c>
      <c r="AW37" s="1019"/>
      <c r="AX37" s="1019"/>
      <c r="AY37" s="1019"/>
      <c r="AZ37" s="1019"/>
      <c r="BA37" s="1019"/>
      <c r="BB37" s="1019"/>
      <c r="BC37" s="1019"/>
      <c r="BD37" s="1019"/>
      <c r="BE37" s="1019"/>
      <c r="BF37" s="1019"/>
      <c r="BG37" s="1019"/>
      <c r="BH37" s="1019"/>
      <c r="BI37" s="1019"/>
      <c r="BJ37" s="1019"/>
      <c r="BK37" s="1019"/>
      <c r="BL37" s="1019"/>
      <c r="BM37" s="1019"/>
      <c r="BN37" s="1019"/>
      <c r="BO37" s="1019"/>
      <c r="BP37" s="1019"/>
      <c r="BQ37" s="1019"/>
      <c r="BR37" s="1019"/>
      <c r="BS37" s="1019"/>
      <c r="BT37" s="1019"/>
      <c r="BU37" s="1019"/>
      <c r="BV37" s="1019"/>
      <c r="BW37" s="1019"/>
      <c r="BX37" s="1019"/>
      <c r="BY37" s="1019"/>
      <c r="BZ37" s="1019"/>
      <c r="CA37" s="1019"/>
      <c r="CB37" s="1019"/>
      <c r="CC37" s="1019"/>
      <c r="CD37" s="1019"/>
      <c r="CE37" s="1019"/>
      <c r="CF37" s="1019"/>
      <c r="CG37" s="1019"/>
      <c r="CH37" s="1019"/>
      <c r="CI37" s="1019"/>
      <c r="CJ37" s="1019"/>
      <c r="CK37" s="1019"/>
      <c r="CL37" s="1019"/>
      <c r="CM37" s="1019"/>
      <c r="CN37" s="1019"/>
      <c r="CO37" s="1019"/>
      <c r="CP37" s="1019"/>
      <c r="CQ37" s="1019"/>
      <c r="CR37" s="1019"/>
      <c r="CS37" s="1019"/>
      <c r="CT37" s="1019"/>
      <c r="CU37" s="1019"/>
      <c r="CV37" s="1019"/>
      <c r="CW37" s="1019"/>
      <c r="CX37" s="1019"/>
      <c r="CY37" s="1019"/>
      <c r="CZ37" s="1019"/>
      <c r="DA37" s="1019"/>
      <c r="DB37" s="1019"/>
      <c r="DC37" s="1019"/>
      <c r="DD37" s="1019"/>
      <c r="DE37" s="1019"/>
      <c r="DF37" s="1019"/>
      <c r="DG37" s="1019"/>
      <c r="DH37" s="1019"/>
      <c r="DI37" s="1019"/>
      <c r="DJ37" s="1019"/>
      <c r="DK37" s="1019"/>
      <c r="DL37" s="1019"/>
      <c r="DM37" s="1019"/>
      <c r="DN37" s="1019"/>
      <c r="DO37" s="1019"/>
      <c r="DP37" s="1019"/>
      <c r="DQ37" s="1019"/>
      <c r="DR37" s="1019"/>
      <c r="DS37" s="1019"/>
      <c r="DT37" s="1019"/>
      <c r="DU37" s="1019"/>
      <c r="DV37" s="1019"/>
      <c r="DW37" s="1019"/>
      <c r="DX37" s="1019"/>
      <c r="DY37" s="1019"/>
      <c r="DZ37" s="1019"/>
      <c r="EA37" s="1019"/>
      <c r="EB37" s="1019"/>
      <c r="EC37" s="1019"/>
      <c r="ED37" s="1019"/>
      <c r="EE37" s="1019"/>
      <c r="EF37" s="1019"/>
      <c r="EG37" s="1019"/>
      <c r="EH37" s="1019"/>
      <c r="EI37" s="1019"/>
      <c r="EJ37" s="1019"/>
      <c r="EK37" s="1019"/>
      <c r="EL37" s="1019"/>
      <c r="EM37" s="1019"/>
      <c r="EN37" s="1019"/>
      <c r="EO37" s="1019"/>
      <c r="EP37" s="1019"/>
      <c r="EQ37" s="1019"/>
      <c r="ER37" s="1019"/>
      <c r="ES37" s="1019"/>
      <c r="ET37" s="1019"/>
      <c r="EU37" s="1019"/>
      <c r="EV37" s="1019"/>
      <c r="EW37" s="1019"/>
      <c r="EX37" s="1019"/>
      <c r="EY37" s="1019"/>
      <c r="EZ37" s="1019"/>
      <c r="FA37" s="1019"/>
      <c r="FB37" s="1019"/>
      <c r="FC37" s="1019"/>
      <c r="FD37" s="1019"/>
      <c r="FE37" s="1019"/>
      <c r="FF37" s="1019"/>
      <c r="FG37" s="1019"/>
      <c r="FH37" s="1019"/>
      <c r="FI37" s="1019"/>
      <c r="FJ37" s="1019"/>
      <c r="FK37" s="1019"/>
      <c r="FL37" s="1019"/>
      <c r="FM37" s="1019"/>
      <c r="FN37" s="1019"/>
      <c r="FO37" s="1019"/>
      <c r="FP37" s="1019"/>
      <c r="FQ37" s="1019"/>
      <c r="FR37" s="1019"/>
      <c r="FS37" s="1019"/>
      <c r="FT37" s="1019"/>
      <c r="FU37" s="1019"/>
      <c r="FV37" s="1019"/>
      <c r="FW37" s="1019"/>
      <c r="FX37" s="1019"/>
      <c r="FY37" s="1019"/>
      <c r="FZ37" s="1019"/>
      <c r="GA37" s="1019"/>
      <c r="GB37" s="1019"/>
      <c r="GC37" s="1019"/>
      <c r="GD37" s="1019"/>
      <c r="GE37" s="1019"/>
      <c r="GF37" s="1019"/>
      <c r="GG37" s="1019"/>
      <c r="GH37" s="1019"/>
      <c r="GI37" s="1019"/>
      <c r="GJ37" s="1019"/>
      <c r="GK37" s="1019"/>
      <c r="GL37" s="1019"/>
      <c r="GM37" s="1019"/>
      <c r="GN37" s="1019"/>
      <c r="GO37" s="1019"/>
      <c r="GP37" s="1019"/>
      <c r="GQ37" s="1019"/>
      <c r="GR37" s="1019"/>
      <c r="GS37" s="1019"/>
      <c r="GT37" s="1019"/>
      <c r="GU37" s="1019"/>
      <c r="GV37" s="1019"/>
      <c r="GW37" s="1019"/>
      <c r="GX37" s="744"/>
    </row>
    <row r="38" spans="1:206" ht="165.75" x14ac:dyDescent="0.2">
      <c r="A38" s="1019"/>
      <c r="B38" s="1144"/>
      <c r="C38" s="1124"/>
      <c r="D38" s="1022"/>
      <c r="E38" s="644"/>
      <c r="F38" s="1124"/>
      <c r="G38" s="780" t="s">
        <v>941</v>
      </c>
      <c r="H38" s="1147"/>
      <c r="I38" s="757"/>
      <c r="J38" s="1124"/>
      <c r="K38" s="1022"/>
      <c r="L38" s="1148" t="s">
        <v>944</v>
      </c>
      <c r="M38" s="1137">
        <v>1</v>
      </c>
      <c r="N38" s="1133">
        <v>0</v>
      </c>
      <c r="O38" s="1133">
        <v>0</v>
      </c>
      <c r="P38" s="1133">
        <v>0</v>
      </c>
      <c r="Q38" s="1133">
        <v>0</v>
      </c>
      <c r="R38" s="1133">
        <v>0</v>
      </c>
      <c r="S38" s="1133">
        <v>0</v>
      </c>
      <c r="T38" s="1133">
        <v>0</v>
      </c>
      <c r="U38" s="1133">
        <v>0</v>
      </c>
      <c r="V38" s="1133">
        <v>0</v>
      </c>
      <c r="W38" s="1133">
        <v>0</v>
      </c>
      <c r="X38" s="1133">
        <v>0</v>
      </c>
      <c r="Y38" s="1133">
        <v>0</v>
      </c>
      <c r="Z38" s="1133">
        <v>0</v>
      </c>
      <c r="AA38" s="743"/>
      <c r="AB38" s="1022" t="s">
        <v>899</v>
      </c>
      <c r="AC38" s="1022" t="s">
        <v>900</v>
      </c>
      <c r="AD38" s="1022" t="s">
        <v>901</v>
      </c>
      <c r="AE38" s="1130">
        <v>0</v>
      </c>
      <c r="AF38" s="1130">
        <v>0</v>
      </c>
      <c r="AG38" s="1130">
        <v>0</v>
      </c>
      <c r="AH38" s="1131">
        <v>0</v>
      </c>
      <c r="AI38" s="1131">
        <v>0</v>
      </c>
      <c r="AJ38" s="1131">
        <v>0</v>
      </c>
      <c r="AK38" s="1131">
        <v>0</v>
      </c>
      <c r="AL38" s="1131">
        <v>0</v>
      </c>
      <c r="AM38" s="1131">
        <v>0</v>
      </c>
      <c r="AN38" s="1131">
        <v>0</v>
      </c>
      <c r="AO38" s="1131">
        <v>0</v>
      </c>
      <c r="AP38" s="1131">
        <v>0</v>
      </c>
      <c r="AQ38" s="1131">
        <v>0</v>
      </c>
      <c r="AR38" s="1131">
        <v>0</v>
      </c>
      <c r="AS38" s="1131">
        <v>0</v>
      </c>
      <c r="AT38" s="1131">
        <v>0</v>
      </c>
      <c r="AU38" s="1131">
        <v>0</v>
      </c>
      <c r="AV38" s="1132">
        <v>0</v>
      </c>
      <c r="AW38" s="1019"/>
      <c r="AX38" s="1019"/>
      <c r="AY38" s="1019"/>
      <c r="AZ38" s="1019"/>
      <c r="BA38" s="1019"/>
      <c r="BB38" s="1019"/>
      <c r="BC38" s="1019"/>
      <c r="BD38" s="1019"/>
      <c r="BE38" s="1019"/>
      <c r="BF38" s="1019"/>
      <c r="BG38" s="1019"/>
      <c r="BH38" s="1019"/>
      <c r="BI38" s="1019"/>
      <c r="BJ38" s="1019"/>
      <c r="BK38" s="1019"/>
      <c r="BL38" s="1019"/>
      <c r="BM38" s="1019"/>
      <c r="BN38" s="1019"/>
      <c r="BO38" s="1019"/>
      <c r="BP38" s="1019"/>
      <c r="BQ38" s="1019"/>
      <c r="BR38" s="1019"/>
      <c r="BS38" s="1019"/>
      <c r="BT38" s="1019"/>
      <c r="BU38" s="1019"/>
      <c r="BV38" s="1019"/>
      <c r="BW38" s="1019"/>
      <c r="BX38" s="1019"/>
      <c r="BY38" s="1019"/>
      <c r="BZ38" s="1019"/>
      <c r="CA38" s="1019"/>
      <c r="CB38" s="1019"/>
      <c r="CC38" s="1019"/>
      <c r="CD38" s="1019"/>
      <c r="CE38" s="1019"/>
      <c r="CF38" s="1019"/>
      <c r="CG38" s="1019"/>
      <c r="CH38" s="1019"/>
      <c r="CI38" s="1019"/>
      <c r="CJ38" s="1019"/>
      <c r="CK38" s="1019"/>
      <c r="CL38" s="1019"/>
      <c r="CM38" s="1019"/>
      <c r="CN38" s="1019"/>
      <c r="CO38" s="1019"/>
      <c r="CP38" s="1019"/>
      <c r="CQ38" s="1019"/>
      <c r="CR38" s="1019"/>
      <c r="CS38" s="1019"/>
      <c r="CT38" s="1019"/>
      <c r="CU38" s="1019"/>
      <c r="CV38" s="1019"/>
      <c r="CW38" s="1019"/>
      <c r="CX38" s="1019"/>
      <c r="CY38" s="1019"/>
      <c r="CZ38" s="1019"/>
      <c r="DA38" s="1019"/>
      <c r="DB38" s="1019"/>
      <c r="DC38" s="1019"/>
      <c r="DD38" s="1019"/>
      <c r="DE38" s="1019"/>
      <c r="DF38" s="1019"/>
      <c r="DG38" s="1019"/>
      <c r="DH38" s="1019"/>
      <c r="DI38" s="1019"/>
      <c r="DJ38" s="1019"/>
      <c r="DK38" s="1019"/>
      <c r="DL38" s="1019"/>
      <c r="DM38" s="1019"/>
      <c r="DN38" s="1019"/>
      <c r="DO38" s="1019"/>
      <c r="DP38" s="1019"/>
      <c r="DQ38" s="1019"/>
      <c r="DR38" s="1019"/>
      <c r="DS38" s="1019"/>
      <c r="DT38" s="1019"/>
      <c r="DU38" s="1019"/>
      <c r="DV38" s="1019"/>
      <c r="DW38" s="1019"/>
      <c r="DX38" s="1019"/>
      <c r="DY38" s="1019"/>
      <c r="DZ38" s="1019"/>
      <c r="EA38" s="1019"/>
      <c r="EB38" s="1019"/>
      <c r="EC38" s="1019"/>
      <c r="ED38" s="1019"/>
      <c r="EE38" s="1019"/>
      <c r="EF38" s="1019"/>
      <c r="EG38" s="1019"/>
      <c r="EH38" s="1019"/>
      <c r="EI38" s="1019"/>
      <c r="EJ38" s="1019"/>
      <c r="EK38" s="1019"/>
      <c r="EL38" s="1019"/>
      <c r="EM38" s="1019"/>
      <c r="EN38" s="1019"/>
      <c r="EO38" s="1019"/>
      <c r="EP38" s="1019"/>
      <c r="EQ38" s="1019"/>
      <c r="ER38" s="1019"/>
      <c r="ES38" s="1019"/>
      <c r="ET38" s="1019"/>
      <c r="EU38" s="1019"/>
      <c r="EV38" s="1019"/>
      <c r="EW38" s="1019"/>
      <c r="EX38" s="1019"/>
      <c r="EY38" s="1019"/>
      <c r="EZ38" s="1019"/>
      <c r="FA38" s="1019"/>
      <c r="FB38" s="1019"/>
      <c r="FC38" s="1019"/>
      <c r="FD38" s="1019"/>
      <c r="FE38" s="1019"/>
      <c r="FF38" s="1019"/>
      <c r="FG38" s="1019"/>
      <c r="FH38" s="1019"/>
      <c r="FI38" s="1019"/>
      <c r="FJ38" s="1019"/>
      <c r="FK38" s="1019"/>
      <c r="FL38" s="1019"/>
      <c r="FM38" s="1019"/>
      <c r="FN38" s="1019"/>
      <c r="FO38" s="1019"/>
      <c r="FP38" s="1019"/>
      <c r="FQ38" s="1019"/>
      <c r="FR38" s="1019"/>
      <c r="FS38" s="1019"/>
      <c r="FT38" s="1019"/>
      <c r="FU38" s="1019"/>
      <c r="FV38" s="1019"/>
      <c r="FW38" s="1019"/>
      <c r="FX38" s="1019"/>
      <c r="FY38" s="1019"/>
      <c r="FZ38" s="1019"/>
      <c r="GA38" s="1019"/>
      <c r="GB38" s="1019"/>
      <c r="GC38" s="1019"/>
      <c r="GD38" s="1019"/>
      <c r="GE38" s="1019"/>
      <c r="GF38" s="1019"/>
      <c r="GG38" s="1019"/>
      <c r="GH38" s="1019"/>
      <c r="GI38" s="1019"/>
      <c r="GJ38" s="1019"/>
      <c r="GK38" s="1019"/>
      <c r="GL38" s="1019"/>
      <c r="GM38" s="1019"/>
      <c r="GN38" s="1019"/>
      <c r="GO38" s="1019"/>
      <c r="GP38" s="1019"/>
      <c r="GQ38" s="1019"/>
      <c r="GR38" s="1019"/>
      <c r="GS38" s="1019"/>
      <c r="GT38" s="1019"/>
      <c r="GU38" s="1019"/>
      <c r="GV38" s="1019"/>
      <c r="GW38" s="1019"/>
      <c r="GX38" s="744"/>
    </row>
    <row r="39" spans="1:206" ht="140.25" x14ac:dyDescent="0.2">
      <c r="A39" s="1019"/>
      <c r="B39" s="1144"/>
      <c r="C39" s="1124"/>
      <c r="D39" s="1022"/>
      <c r="E39" s="644"/>
      <c r="F39" s="1124"/>
      <c r="G39" s="780" t="s">
        <v>945</v>
      </c>
      <c r="H39" s="1147"/>
      <c r="I39" s="757"/>
      <c r="J39" s="1124"/>
      <c r="K39" s="1022"/>
      <c r="L39" s="1148" t="s">
        <v>946</v>
      </c>
      <c r="M39" s="1137">
        <v>1</v>
      </c>
      <c r="N39" s="1133">
        <v>0</v>
      </c>
      <c r="O39" s="1133">
        <v>0</v>
      </c>
      <c r="P39" s="1133">
        <v>0</v>
      </c>
      <c r="Q39" s="1133">
        <v>0</v>
      </c>
      <c r="R39" s="1133">
        <v>0</v>
      </c>
      <c r="S39" s="1133">
        <v>0</v>
      </c>
      <c r="T39" s="1133">
        <v>0</v>
      </c>
      <c r="U39" s="1133">
        <v>0</v>
      </c>
      <c r="V39" s="1133">
        <v>0</v>
      </c>
      <c r="W39" s="1133">
        <v>0</v>
      </c>
      <c r="X39" s="1133">
        <v>0</v>
      </c>
      <c r="Y39" s="1133">
        <v>0</v>
      </c>
      <c r="Z39" s="1133">
        <v>0</v>
      </c>
      <c r="AA39" s="743"/>
      <c r="AB39" s="1022" t="s">
        <v>899</v>
      </c>
      <c r="AC39" s="1022" t="s">
        <v>900</v>
      </c>
      <c r="AD39" s="1022" t="s">
        <v>901</v>
      </c>
      <c r="AE39" s="1130">
        <v>0</v>
      </c>
      <c r="AF39" s="1130">
        <v>0</v>
      </c>
      <c r="AG39" s="1130">
        <v>0</v>
      </c>
      <c r="AH39" s="1131">
        <v>0</v>
      </c>
      <c r="AI39" s="1131">
        <v>0</v>
      </c>
      <c r="AJ39" s="1131">
        <v>0</v>
      </c>
      <c r="AK39" s="1131">
        <v>0</v>
      </c>
      <c r="AL39" s="1131">
        <v>0</v>
      </c>
      <c r="AM39" s="1131">
        <v>0</v>
      </c>
      <c r="AN39" s="1131">
        <v>0</v>
      </c>
      <c r="AO39" s="1131">
        <v>0</v>
      </c>
      <c r="AP39" s="1131">
        <v>0</v>
      </c>
      <c r="AQ39" s="1131">
        <v>0</v>
      </c>
      <c r="AR39" s="1131">
        <v>0</v>
      </c>
      <c r="AS39" s="1131">
        <v>0</v>
      </c>
      <c r="AT39" s="1131">
        <v>0</v>
      </c>
      <c r="AU39" s="1131">
        <v>0</v>
      </c>
      <c r="AV39" s="1132">
        <v>0</v>
      </c>
      <c r="AW39" s="1019"/>
      <c r="AX39" s="1019"/>
      <c r="AY39" s="1019"/>
      <c r="AZ39" s="1019"/>
      <c r="BA39" s="1019"/>
      <c r="BB39" s="1019"/>
      <c r="BC39" s="1019"/>
      <c r="BD39" s="1019"/>
      <c r="BE39" s="1019"/>
      <c r="BF39" s="1019"/>
      <c r="BG39" s="1019"/>
      <c r="BH39" s="1019"/>
      <c r="BI39" s="1019"/>
      <c r="BJ39" s="1019"/>
      <c r="BK39" s="1019"/>
      <c r="BL39" s="1019"/>
      <c r="BM39" s="1019"/>
      <c r="BN39" s="1019"/>
      <c r="BO39" s="1019"/>
      <c r="BP39" s="1019"/>
      <c r="BQ39" s="1019"/>
      <c r="BR39" s="1019"/>
      <c r="BS39" s="1019"/>
      <c r="BT39" s="1019"/>
      <c r="BU39" s="1019"/>
      <c r="BV39" s="1019"/>
      <c r="BW39" s="1019"/>
      <c r="BX39" s="1019"/>
      <c r="BY39" s="1019"/>
      <c r="BZ39" s="1019"/>
      <c r="CA39" s="1019"/>
      <c r="CB39" s="1019"/>
      <c r="CC39" s="1019"/>
      <c r="CD39" s="1019"/>
      <c r="CE39" s="1019"/>
      <c r="CF39" s="1019"/>
      <c r="CG39" s="1019"/>
      <c r="CH39" s="1019"/>
      <c r="CI39" s="1019"/>
      <c r="CJ39" s="1019"/>
      <c r="CK39" s="1019"/>
      <c r="CL39" s="1019"/>
      <c r="CM39" s="1019"/>
      <c r="CN39" s="1019"/>
      <c r="CO39" s="1019"/>
      <c r="CP39" s="1019"/>
      <c r="CQ39" s="1019"/>
      <c r="CR39" s="1019"/>
      <c r="CS39" s="1019"/>
      <c r="CT39" s="1019"/>
      <c r="CU39" s="1019"/>
      <c r="CV39" s="1019"/>
      <c r="CW39" s="1019"/>
      <c r="CX39" s="1019"/>
      <c r="CY39" s="1019"/>
      <c r="CZ39" s="1019"/>
      <c r="DA39" s="1019"/>
      <c r="DB39" s="1019"/>
      <c r="DC39" s="1019"/>
      <c r="DD39" s="1019"/>
      <c r="DE39" s="1019"/>
      <c r="DF39" s="1019"/>
      <c r="DG39" s="1019"/>
      <c r="DH39" s="1019"/>
      <c r="DI39" s="1019"/>
      <c r="DJ39" s="1019"/>
      <c r="DK39" s="1019"/>
      <c r="DL39" s="1019"/>
      <c r="DM39" s="1019"/>
      <c r="DN39" s="1019"/>
      <c r="DO39" s="1019"/>
      <c r="DP39" s="1019"/>
      <c r="DQ39" s="1019"/>
      <c r="DR39" s="1019"/>
      <c r="DS39" s="1019"/>
      <c r="DT39" s="1019"/>
      <c r="DU39" s="1019"/>
      <c r="DV39" s="1019"/>
      <c r="DW39" s="1019"/>
      <c r="DX39" s="1019"/>
      <c r="DY39" s="1019"/>
      <c r="DZ39" s="1019"/>
      <c r="EA39" s="1019"/>
      <c r="EB39" s="1019"/>
      <c r="EC39" s="1019"/>
      <c r="ED39" s="1019"/>
      <c r="EE39" s="1019"/>
      <c r="EF39" s="1019"/>
      <c r="EG39" s="1019"/>
      <c r="EH39" s="1019"/>
      <c r="EI39" s="1019"/>
      <c r="EJ39" s="1019"/>
      <c r="EK39" s="1019"/>
      <c r="EL39" s="1019"/>
      <c r="EM39" s="1019"/>
      <c r="EN39" s="1019"/>
      <c r="EO39" s="1019"/>
      <c r="EP39" s="1019"/>
      <c r="EQ39" s="1019"/>
      <c r="ER39" s="1019"/>
      <c r="ES39" s="1019"/>
      <c r="ET39" s="1019"/>
      <c r="EU39" s="1019"/>
      <c r="EV39" s="1019"/>
      <c r="EW39" s="1019"/>
      <c r="EX39" s="1019"/>
      <c r="EY39" s="1019"/>
      <c r="EZ39" s="1019"/>
      <c r="FA39" s="1019"/>
      <c r="FB39" s="1019"/>
      <c r="FC39" s="1019"/>
      <c r="FD39" s="1019"/>
      <c r="FE39" s="1019"/>
      <c r="FF39" s="1019"/>
      <c r="FG39" s="1019"/>
      <c r="FH39" s="1019"/>
      <c r="FI39" s="1019"/>
      <c r="FJ39" s="1019"/>
      <c r="FK39" s="1019"/>
      <c r="FL39" s="1019"/>
      <c r="FM39" s="1019"/>
      <c r="FN39" s="1019"/>
      <c r="FO39" s="1019"/>
      <c r="FP39" s="1019"/>
      <c r="FQ39" s="1019"/>
      <c r="FR39" s="1019"/>
      <c r="FS39" s="1019"/>
      <c r="FT39" s="1019"/>
      <c r="FU39" s="1019"/>
      <c r="FV39" s="1019"/>
      <c r="FW39" s="1019"/>
      <c r="FX39" s="1019"/>
      <c r="FY39" s="1019"/>
      <c r="FZ39" s="1019"/>
      <c r="GA39" s="1019"/>
      <c r="GB39" s="1019"/>
      <c r="GC39" s="1019"/>
      <c r="GD39" s="1019"/>
      <c r="GE39" s="1019"/>
      <c r="GF39" s="1019"/>
      <c r="GG39" s="1019"/>
      <c r="GH39" s="1019"/>
      <c r="GI39" s="1019"/>
      <c r="GJ39" s="1019"/>
      <c r="GK39" s="1019"/>
      <c r="GL39" s="1019"/>
      <c r="GM39" s="1019"/>
      <c r="GN39" s="1019"/>
      <c r="GO39" s="1019"/>
      <c r="GP39" s="1019"/>
      <c r="GQ39" s="1019"/>
      <c r="GR39" s="1019"/>
      <c r="GS39" s="1019"/>
      <c r="GT39" s="1019"/>
      <c r="GU39" s="1019"/>
      <c r="GV39" s="1019"/>
      <c r="GW39" s="1019"/>
      <c r="GX39" s="744"/>
    </row>
    <row r="40" spans="1:206" ht="204" x14ac:dyDescent="0.2">
      <c r="A40" s="1019"/>
      <c r="B40" s="1144"/>
      <c r="C40" s="1124"/>
      <c r="D40" s="1022"/>
      <c r="E40" s="1149"/>
      <c r="F40" s="1139"/>
      <c r="G40" s="780" t="s">
        <v>945</v>
      </c>
      <c r="H40" s="1150"/>
      <c r="I40" s="757"/>
      <c r="J40" s="1139"/>
      <c r="K40" s="1022"/>
      <c r="L40" s="1148" t="s">
        <v>947</v>
      </c>
      <c r="M40" s="1137">
        <v>1</v>
      </c>
      <c r="N40" s="1133">
        <v>0</v>
      </c>
      <c r="O40" s="1133">
        <v>0</v>
      </c>
      <c r="P40" s="1133">
        <v>0</v>
      </c>
      <c r="Q40" s="1133">
        <v>0</v>
      </c>
      <c r="R40" s="1133">
        <v>0</v>
      </c>
      <c r="S40" s="1133">
        <v>0</v>
      </c>
      <c r="T40" s="1133">
        <v>0</v>
      </c>
      <c r="U40" s="1133">
        <v>0</v>
      </c>
      <c r="V40" s="1133">
        <v>0</v>
      </c>
      <c r="W40" s="1133">
        <v>0</v>
      </c>
      <c r="X40" s="1133">
        <v>0</v>
      </c>
      <c r="Y40" s="1133">
        <v>0</v>
      </c>
      <c r="Z40" s="1133">
        <v>0</v>
      </c>
      <c r="AA40" s="743"/>
      <c r="AB40" s="1022" t="s">
        <v>899</v>
      </c>
      <c r="AC40" s="1022" t="s">
        <v>900</v>
      </c>
      <c r="AD40" s="1022" t="s">
        <v>901</v>
      </c>
      <c r="AE40" s="1133">
        <v>100000000</v>
      </c>
      <c r="AF40" s="1135">
        <v>100000000</v>
      </c>
      <c r="AG40" s="1130">
        <v>0</v>
      </c>
      <c r="AH40" s="1131">
        <v>0</v>
      </c>
      <c r="AI40" s="1131">
        <v>0</v>
      </c>
      <c r="AJ40" s="1131">
        <v>0</v>
      </c>
      <c r="AK40" s="1131">
        <v>0</v>
      </c>
      <c r="AL40" s="1131">
        <v>0</v>
      </c>
      <c r="AM40" s="1131">
        <v>0</v>
      </c>
      <c r="AN40" s="1131">
        <v>0</v>
      </c>
      <c r="AO40" s="1131">
        <v>0</v>
      </c>
      <c r="AP40" s="1131">
        <v>0</v>
      </c>
      <c r="AQ40" s="1131">
        <v>0</v>
      </c>
      <c r="AR40" s="1131">
        <v>0</v>
      </c>
      <c r="AS40" s="1131">
        <v>0</v>
      </c>
      <c r="AT40" s="1131">
        <v>0</v>
      </c>
      <c r="AU40" s="1131">
        <v>0</v>
      </c>
      <c r="AV40" s="1132">
        <v>0</v>
      </c>
      <c r="AW40" s="1019"/>
      <c r="AX40" s="1019"/>
      <c r="AY40" s="1019"/>
      <c r="AZ40" s="1019"/>
      <c r="BA40" s="1019"/>
      <c r="BB40" s="1019"/>
      <c r="BC40" s="1019"/>
      <c r="BD40" s="1019"/>
      <c r="BE40" s="1019"/>
      <c r="BF40" s="1019"/>
      <c r="BG40" s="1019"/>
      <c r="BH40" s="1019"/>
      <c r="BI40" s="1019"/>
      <c r="BJ40" s="1019"/>
      <c r="BK40" s="1019"/>
      <c r="BL40" s="1019"/>
      <c r="BM40" s="1019"/>
      <c r="BN40" s="1019"/>
      <c r="BO40" s="1019"/>
      <c r="BP40" s="1019"/>
      <c r="BQ40" s="1019"/>
      <c r="BR40" s="1019"/>
      <c r="BS40" s="1019"/>
      <c r="BT40" s="1019"/>
      <c r="BU40" s="1019"/>
      <c r="BV40" s="1019"/>
      <c r="BW40" s="1019"/>
      <c r="BX40" s="1019"/>
      <c r="BY40" s="1019"/>
      <c r="BZ40" s="1019"/>
      <c r="CA40" s="1019"/>
      <c r="CB40" s="1019"/>
      <c r="CC40" s="1019"/>
      <c r="CD40" s="1019"/>
      <c r="CE40" s="1019"/>
      <c r="CF40" s="1019"/>
      <c r="CG40" s="1019"/>
      <c r="CH40" s="1019"/>
      <c r="CI40" s="1019"/>
      <c r="CJ40" s="1019"/>
      <c r="CK40" s="1019"/>
      <c r="CL40" s="1019"/>
      <c r="CM40" s="1019"/>
      <c r="CN40" s="1019"/>
      <c r="CO40" s="1019"/>
      <c r="CP40" s="1019"/>
      <c r="CQ40" s="1019"/>
      <c r="CR40" s="1019"/>
      <c r="CS40" s="1019"/>
      <c r="CT40" s="1019"/>
      <c r="CU40" s="1019"/>
      <c r="CV40" s="1019"/>
      <c r="CW40" s="1019"/>
      <c r="CX40" s="1019"/>
      <c r="CY40" s="1019"/>
      <c r="CZ40" s="1019"/>
      <c r="DA40" s="1019"/>
      <c r="DB40" s="1019"/>
      <c r="DC40" s="1019"/>
      <c r="DD40" s="1019"/>
      <c r="DE40" s="1019"/>
      <c r="DF40" s="1019"/>
      <c r="DG40" s="1019"/>
      <c r="DH40" s="1019"/>
      <c r="DI40" s="1019"/>
      <c r="DJ40" s="1019"/>
      <c r="DK40" s="1019"/>
      <c r="DL40" s="1019"/>
      <c r="DM40" s="1019"/>
      <c r="DN40" s="1019"/>
      <c r="DO40" s="1019"/>
      <c r="DP40" s="1019"/>
      <c r="DQ40" s="1019"/>
      <c r="DR40" s="1019"/>
      <c r="DS40" s="1019"/>
      <c r="DT40" s="1019"/>
      <c r="DU40" s="1019"/>
      <c r="DV40" s="1019"/>
      <c r="DW40" s="1019"/>
      <c r="DX40" s="1019"/>
      <c r="DY40" s="1019"/>
      <c r="DZ40" s="1019"/>
      <c r="EA40" s="1019"/>
      <c r="EB40" s="1019"/>
      <c r="EC40" s="1019"/>
      <c r="ED40" s="1019"/>
      <c r="EE40" s="1019"/>
      <c r="EF40" s="1019"/>
      <c r="EG40" s="1019"/>
      <c r="EH40" s="1019"/>
      <c r="EI40" s="1019"/>
      <c r="EJ40" s="1019"/>
      <c r="EK40" s="1019"/>
      <c r="EL40" s="1019"/>
      <c r="EM40" s="1019"/>
      <c r="EN40" s="1019"/>
      <c r="EO40" s="1019"/>
      <c r="EP40" s="1019"/>
      <c r="EQ40" s="1019"/>
      <c r="ER40" s="1019"/>
      <c r="ES40" s="1019"/>
      <c r="ET40" s="1019"/>
      <c r="EU40" s="1019"/>
      <c r="EV40" s="1019"/>
      <c r="EW40" s="1019"/>
      <c r="EX40" s="1019"/>
      <c r="EY40" s="1019"/>
      <c r="EZ40" s="1019"/>
      <c r="FA40" s="1019"/>
      <c r="FB40" s="1019"/>
      <c r="FC40" s="1019"/>
      <c r="FD40" s="1019"/>
      <c r="FE40" s="1019"/>
      <c r="FF40" s="1019"/>
      <c r="FG40" s="1019"/>
      <c r="FH40" s="1019"/>
      <c r="FI40" s="1019"/>
      <c r="FJ40" s="1019"/>
      <c r="FK40" s="1019"/>
      <c r="FL40" s="1019"/>
      <c r="FM40" s="1019"/>
      <c r="FN40" s="1019"/>
      <c r="FO40" s="1019"/>
      <c r="FP40" s="1019"/>
      <c r="FQ40" s="1019"/>
      <c r="FR40" s="1019"/>
      <c r="FS40" s="1019"/>
      <c r="FT40" s="1019"/>
      <c r="FU40" s="1019"/>
      <c r="FV40" s="1019"/>
      <c r="FW40" s="1019"/>
      <c r="FX40" s="1019"/>
      <c r="FY40" s="1019"/>
      <c r="FZ40" s="1019"/>
      <c r="GA40" s="1019"/>
      <c r="GB40" s="1019"/>
      <c r="GC40" s="1019"/>
      <c r="GD40" s="1019"/>
      <c r="GE40" s="1019"/>
      <c r="GF40" s="1019"/>
      <c r="GG40" s="1019"/>
      <c r="GH40" s="1019"/>
      <c r="GI40" s="1019"/>
      <c r="GJ40" s="1019"/>
      <c r="GK40" s="1019"/>
      <c r="GL40" s="1019"/>
      <c r="GM40" s="1019"/>
      <c r="GN40" s="1019"/>
      <c r="GO40" s="1019"/>
      <c r="GP40" s="1019"/>
      <c r="GQ40" s="1019"/>
      <c r="GR40" s="1019"/>
      <c r="GS40" s="1019"/>
      <c r="GT40" s="1019"/>
      <c r="GU40" s="1019"/>
      <c r="GV40" s="1019"/>
      <c r="GW40" s="1019"/>
      <c r="GX40" s="744"/>
    </row>
    <row r="41" spans="1:206" ht="140.25" x14ac:dyDescent="0.2">
      <c r="A41" s="1019"/>
      <c r="B41" s="1144"/>
      <c r="C41" s="1124"/>
      <c r="D41" s="1022"/>
      <c r="E41" s="1138" t="s">
        <v>948</v>
      </c>
      <c r="F41" s="1138" t="s">
        <v>949</v>
      </c>
      <c r="G41" s="1138" t="s">
        <v>127</v>
      </c>
      <c r="H41" s="1151">
        <v>2020730010019</v>
      </c>
      <c r="I41" s="757"/>
      <c r="J41" s="758"/>
      <c r="K41" s="1022"/>
      <c r="L41" s="1152" t="s">
        <v>950</v>
      </c>
      <c r="M41" s="1137">
        <v>0</v>
      </c>
      <c r="N41" s="1133">
        <v>570000000</v>
      </c>
      <c r="O41" s="1135">
        <v>0</v>
      </c>
      <c r="P41" s="1133">
        <v>0</v>
      </c>
      <c r="Q41" s="1133">
        <v>0</v>
      </c>
      <c r="R41" s="1133">
        <v>0</v>
      </c>
      <c r="S41" s="1153">
        <v>570000000</v>
      </c>
      <c r="T41" s="1133">
        <v>0</v>
      </c>
      <c r="U41" s="1133">
        <v>0</v>
      </c>
      <c r="V41" s="1133">
        <v>0</v>
      </c>
      <c r="W41" s="1133">
        <v>0</v>
      </c>
      <c r="X41" s="1133">
        <v>0</v>
      </c>
      <c r="Y41" s="1133">
        <v>0</v>
      </c>
      <c r="Z41" s="1133">
        <v>0</v>
      </c>
      <c r="AA41" s="743"/>
      <c r="AB41" s="1022" t="s">
        <v>899</v>
      </c>
      <c r="AC41" s="1022" t="s">
        <v>900</v>
      </c>
      <c r="AD41" s="1022" t="s">
        <v>901</v>
      </c>
      <c r="AE41" s="1133">
        <v>70000000</v>
      </c>
      <c r="AF41" s="1130">
        <v>0</v>
      </c>
      <c r="AG41" s="1130">
        <v>0</v>
      </c>
      <c r="AH41" s="1131">
        <v>0</v>
      </c>
      <c r="AI41" s="1131">
        <v>0</v>
      </c>
      <c r="AJ41" s="1131">
        <v>0</v>
      </c>
      <c r="AK41" s="1131">
        <v>0</v>
      </c>
      <c r="AL41" s="1154">
        <v>70000000</v>
      </c>
      <c r="AM41" s="1131">
        <v>0</v>
      </c>
      <c r="AN41" s="1131">
        <v>0</v>
      </c>
      <c r="AO41" s="1131">
        <v>0</v>
      </c>
      <c r="AP41" s="1131">
        <v>0</v>
      </c>
      <c r="AQ41" s="1131">
        <v>0</v>
      </c>
      <c r="AR41" s="1131">
        <v>0</v>
      </c>
      <c r="AS41" s="1131">
        <v>0</v>
      </c>
      <c r="AT41" s="1131">
        <v>0</v>
      </c>
      <c r="AU41" s="1131">
        <v>0</v>
      </c>
      <c r="AV41" s="1132">
        <v>0</v>
      </c>
      <c r="AW41" s="1019"/>
      <c r="AX41" s="1019"/>
      <c r="AY41" s="1019"/>
      <c r="AZ41" s="1019"/>
      <c r="BA41" s="1019"/>
      <c r="BB41" s="1019"/>
      <c r="BC41" s="1019"/>
      <c r="BD41" s="1019"/>
      <c r="BE41" s="1019"/>
      <c r="BF41" s="1019"/>
      <c r="BG41" s="1019"/>
      <c r="BH41" s="1019"/>
      <c r="BI41" s="1019"/>
      <c r="BJ41" s="1019"/>
      <c r="BK41" s="1019"/>
      <c r="BL41" s="1019"/>
      <c r="BM41" s="1019"/>
      <c r="BN41" s="1019"/>
      <c r="BO41" s="1019"/>
      <c r="BP41" s="1019"/>
      <c r="BQ41" s="1019"/>
      <c r="BR41" s="1019"/>
      <c r="BS41" s="1019"/>
      <c r="BT41" s="1019"/>
      <c r="BU41" s="1019"/>
      <c r="BV41" s="1019"/>
      <c r="BW41" s="1019"/>
      <c r="BX41" s="1019"/>
      <c r="BY41" s="1019"/>
      <c r="BZ41" s="1019"/>
      <c r="CA41" s="1019"/>
      <c r="CB41" s="1019"/>
      <c r="CC41" s="1019"/>
      <c r="CD41" s="1019"/>
      <c r="CE41" s="1019"/>
      <c r="CF41" s="1019"/>
      <c r="CG41" s="1019"/>
      <c r="CH41" s="1019"/>
      <c r="CI41" s="1019"/>
      <c r="CJ41" s="1019"/>
      <c r="CK41" s="1019"/>
      <c r="CL41" s="1019"/>
      <c r="CM41" s="1019"/>
      <c r="CN41" s="1019"/>
      <c r="CO41" s="1019"/>
      <c r="CP41" s="1019"/>
      <c r="CQ41" s="1019"/>
      <c r="CR41" s="1019"/>
      <c r="CS41" s="1019"/>
      <c r="CT41" s="1019"/>
      <c r="CU41" s="1019"/>
      <c r="CV41" s="1019"/>
      <c r="CW41" s="1019"/>
      <c r="CX41" s="1019"/>
      <c r="CY41" s="1019"/>
      <c r="CZ41" s="1019"/>
      <c r="DA41" s="1019"/>
      <c r="DB41" s="1019"/>
      <c r="DC41" s="1019"/>
      <c r="DD41" s="1019"/>
      <c r="DE41" s="1019"/>
      <c r="DF41" s="1019"/>
      <c r="DG41" s="1019"/>
      <c r="DH41" s="1019"/>
      <c r="DI41" s="1019"/>
      <c r="DJ41" s="1019"/>
      <c r="DK41" s="1019"/>
      <c r="DL41" s="1019"/>
      <c r="DM41" s="1019"/>
      <c r="DN41" s="1019"/>
      <c r="DO41" s="1019"/>
      <c r="DP41" s="1019"/>
      <c r="DQ41" s="1019"/>
      <c r="DR41" s="1019"/>
      <c r="DS41" s="1019"/>
      <c r="DT41" s="1019"/>
      <c r="DU41" s="1019"/>
      <c r="DV41" s="1019"/>
      <c r="DW41" s="1019"/>
      <c r="DX41" s="1019"/>
      <c r="DY41" s="1019"/>
      <c r="DZ41" s="1019"/>
      <c r="EA41" s="1019"/>
      <c r="EB41" s="1019"/>
      <c r="EC41" s="1019"/>
      <c r="ED41" s="1019"/>
      <c r="EE41" s="1019"/>
      <c r="EF41" s="1019"/>
      <c r="EG41" s="1019"/>
      <c r="EH41" s="1019"/>
      <c r="EI41" s="1019"/>
      <c r="EJ41" s="1019"/>
      <c r="EK41" s="1019"/>
      <c r="EL41" s="1019"/>
      <c r="EM41" s="1019"/>
      <c r="EN41" s="1019"/>
      <c r="EO41" s="1019"/>
      <c r="EP41" s="1019"/>
      <c r="EQ41" s="1019"/>
      <c r="ER41" s="1019"/>
      <c r="ES41" s="1019"/>
      <c r="ET41" s="1019"/>
      <c r="EU41" s="1019"/>
      <c r="EV41" s="1019"/>
      <c r="EW41" s="1019"/>
      <c r="EX41" s="1019"/>
      <c r="EY41" s="1019"/>
      <c r="EZ41" s="1019"/>
      <c r="FA41" s="1019"/>
      <c r="FB41" s="1019"/>
      <c r="FC41" s="1019"/>
      <c r="FD41" s="1019"/>
      <c r="FE41" s="1019"/>
      <c r="FF41" s="1019"/>
      <c r="FG41" s="1019"/>
      <c r="FH41" s="1019"/>
      <c r="FI41" s="1019"/>
      <c r="FJ41" s="1019"/>
      <c r="FK41" s="1019"/>
      <c r="FL41" s="1019"/>
      <c r="FM41" s="1019"/>
      <c r="FN41" s="1019"/>
      <c r="FO41" s="1019"/>
      <c r="FP41" s="1019"/>
      <c r="FQ41" s="1019"/>
      <c r="FR41" s="1019"/>
      <c r="FS41" s="1019"/>
      <c r="FT41" s="1019"/>
      <c r="FU41" s="1019"/>
      <c r="FV41" s="1019"/>
      <c r="FW41" s="1019"/>
      <c r="FX41" s="1019"/>
      <c r="FY41" s="1019"/>
      <c r="FZ41" s="1019"/>
      <c r="GA41" s="1019"/>
      <c r="GB41" s="1019"/>
      <c r="GC41" s="1019"/>
      <c r="GD41" s="1019"/>
      <c r="GE41" s="1019"/>
      <c r="GF41" s="1019"/>
      <c r="GG41" s="1019"/>
      <c r="GH41" s="1019"/>
      <c r="GI41" s="1019"/>
      <c r="GJ41" s="1019"/>
      <c r="GK41" s="1019"/>
      <c r="GL41" s="1019"/>
      <c r="GM41" s="1019"/>
      <c r="GN41" s="1019"/>
      <c r="GO41" s="1019"/>
      <c r="GP41" s="1019"/>
      <c r="GQ41" s="1019"/>
      <c r="GR41" s="1019"/>
      <c r="GS41" s="1019"/>
      <c r="GT41" s="1019"/>
      <c r="GU41" s="1019"/>
      <c r="GV41" s="1019"/>
      <c r="GW41" s="1019"/>
      <c r="GX41" s="744"/>
    </row>
    <row r="42" spans="1:206" ht="127.5" x14ac:dyDescent="0.2">
      <c r="A42" s="1019"/>
      <c r="B42" s="1144"/>
      <c r="C42" s="1124"/>
      <c r="D42" s="1022"/>
      <c r="E42" s="1124"/>
      <c r="F42" s="1124"/>
      <c r="G42" s="1124"/>
      <c r="H42" s="1155"/>
      <c r="I42" s="757"/>
      <c r="J42" s="758"/>
      <c r="K42" s="1022"/>
      <c r="L42" s="1152" t="s">
        <v>951</v>
      </c>
      <c r="M42" s="1137">
        <v>0</v>
      </c>
      <c r="N42" s="1133">
        <v>0</v>
      </c>
      <c r="O42" s="1133">
        <v>0</v>
      </c>
      <c r="P42" s="1133">
        <v>0</v>
      </c>
      <c r="Q42" s="1133">
        <v>0</v>
      </c>
      <c r="R42" s="1133">
        <v>0</v>
      </c>
      <c r="S42" s="1133">
        <v>0</v>
      </c>
      <c r="T42" s="1133">
        <v>0</v>
      </c>
      <c r="U42" s="1133">
        <v>0</v>
      </c>
      <c r="V42" s="1133">
        <v>0</v>
      </c>
      <c r="W42" s="1133">
        <v>0</v>
      </c>
      <c r="X42" s="1133">
        <v>0</v>
      </c>
      <c r="Y42" s="1133">
        <v>0</v>
      </c>
      <c r="Z42" s="1133">
        <v>0</v>
      </c>
      <c r="AA42" s="743"/>
      <c r="AB42" s="1022" t="s">
        <v>899</v>
      </c>
      <c r="AC42" s="1022" t="s">
        <v>900</v>
      </c>
      <c r="AD42" s="1022" t="s">
        <v>901</v>
      </c>
      <c r="AE42" s="1130">
        <v>0</v>
      </c>
      <c r="AF42" s="1130">
        <v>0</v>
      </c>
      <c r="AG42" s="1130">
        <v>0</v>
      </c>
      <c r="AH42" s="1131">
        <v>0</v>
      </c>
      <c r="AI42" s="1131">
        <v>0</v>
      </c>
      <c r="AJ42" s="1131">
        <v>0</v>
      </c>
      <c r="AK42" s="1131">
        <v>0</v>
      </c>
      <c r="AL42" s="1130">
        <v>0</v>
      </c>
      <c r="AM42" s="1131">
        <v>0</v>
      </c>
      <c r="AN42" s="1131">
        <v>0</v>
      </c>
      <c r="AO42" s="1131">
        <v>0</v>
      </c>
      <c r="AP42" s="1131">
        <v>0</v>
      </c>
      <c r="AQ42" s="1131">
        <v>0</v>
      </c>
      <c r="AR42" s="1131">
        <v>0</v>
      </c>
      <c r="AS42" s="1131">
        <v>0</v>
      </c>
      <c r="AT42" s="1131">
        <v>0</v>
      </c>
      <c r="AU42" s="1131">
        <v>0</v>
      </c>
      <c r="AV42" s="1132">
        <v>0</v>
      </c>
      <c r="AW42" s="1019"/>
      <c r="AX42" s="1019"/>
      <c r="AY42" s="1019"/>
      <c r="AZ42" s="1019"/>
      <c r="BA42" s="1019"/>
      <c r="BB42" s="1019"/>
      <c r="BC42" s="1019"/>
      <c r="BD42" s="1019"/>
      <c r="BE42" s="1019"/>
      <c r="BF42" s="1019"/>
      <c r="BG42" s="1019"/>
      <c r="BH42" s="1019"/>
      <c r="BI42" s="1019"/>
      <c r="BJ42" s="1019"/>
      <c r="BK42" s="1019"/>
      <c r="BL42" s="1019"/>
      <c r="BM42" s="1019"/>
      <c r="BN42" s="1019"/>
      <c r="BO42" s="1019"/>
      <c r="BP42" s="1019"/>
      <c r="BQ42" s="1019"/>
      <c r="BR42" s="1019"/>
      <c r="BS42" s="1019"/>
      <c r="BT42" s="1019"/>
      <c r="BU42" s="1019"/>
      <c r="BV42" s="1019"/>
      <c r="BW42" s="1019"/>
      <c r="BX42" s="1019"/>
      <c r="BY42" s="1019"/>
      <c r="BZ42" s="1019"/>
      <c r="CA42" s="1019"/>
      <c r="CB42" s="1019"/>
      <c r="CC42" s="1019"/>
      <c r="CD42" s="1019"/>
      <c r="CE42" s="1019"/>
      <c r="CF42" s="1019"/>
      <c r="CG42" s="1019"/>
      <c r="CH42" s="1019"/>
      <c r="CI42" s="1019"/>
      <c r="CJ42" s="1019"/>
      <c r="CK42" s="1019"/>
      <c r="CL42" s="1019"/>
      <c r="CM42" s="1019"/>
      <c r="CN42" s="1019"/>
      <c r="CO42" s="1019"/>
      <c r="CP42" s="1019"/>
      <c r="CQ42" s="1019"/>
      <c r="CR42" s="1019"/>
      <c r="CS42" s="1019"/>
      <c r="CT42" s="1019"/>
      <c r="CU42" s="1019"/>
      <c r="CV42" s="1019"/>
      <c r="CW42" s="1019"/>
      <c r="CX42" s="1019"/>
      <c r="CY42" s="1019"/>
      <c r="CZ42" s="1019"/>
      <c r="DA42" s="1019"/>
      <c r="DB42" s="1019"/>
      <c r="DC42" s="1019"/>
      <c r="DD42" s="1019"/>
      <c r="DE42" s="1019"/>
      <c r="DF42" s="1019"/>
      <c r="DG42" s="1019"/>
      <c r="DH42" s="1019"/>
      <c r="DI42" s="1019"/>
      <c r="DJ42" s="1019"/>
      <c r="DK42" s="1019"/>
      <c r="DL42" s="1019"/>
      <c r="DM42" s="1019"/>
      <c r="DN42" s="1019"/>
      <c r="DO42" s="1019"/>
      <c r="DP42" s="1019"/>
      <c r="DQ42" s="1019"/>
      <c r="DR42" s="1019"/>
      <c r="DS42" s="1019"/>
      <c r="DT42" s="1019"/>
      <c r="DU42" s="1019"/>
      <c r="DV42" s="1019"/>
      <c r="DW42" s="1019"/>
      <c r="DX42" s="1019"/>
      <c r="DY42" s="1019"/>
      <c r="DZ42" s="1019"/>
      <c r="EA42" s="1019"/>
      <c r="EB42" s="1019"/>
      <c r="EC42" s="1019"/>
      <c r="ED42" s="1019"/>
      <c r="EE42" s="1019"/>
      <c r="EF42" s="1019"/>
      <c r="EG42" s="1019"/>
      <c r="EH42" s="1019"/>
      <c r="EI42" s="1019"/>
      <c r="EJ42" s="1019"/>
      <c r="EK42" s="1019"/>
      <c r="EL42" s="1019"/>
      <c r="EM42" s="1019"/>
      <c r="EN42" s="1019"/>
      <c r="EO42" s="1019"/>
      <c r="EP42" s="1019"/>
      <c r="EQ42" s="1019"/>
      <c r="ER42" s="1019"/>
      <c r="ES42" s="1019"/>
      <c r="ET42" s="1019"/>
      <c r="EU42" s="1019"/>
      <c r="EV42" s="1019"/>
      <c r="EW42" s="1019"/>
      <c r="EX42" s="1019"/>
      <c r="EY42" s="1019"/>
      <c r="EZ42" s="1019"/>
      <c r="FA42" s="1019"/>
      <c r="FB42" s="1019"/>
      <c r="FC42" s="1019"/>
      <c r="FD42" s="1019"/>
      <c r="FE42" s="1019"/>
      <c r="FF42" s="1019"/>
      <c r="FG42" s="1019"/>
      <c r="FH42" s="1019"/>
      <c r="FI42" s="1019"/>
      <c r="FJ42" s="1019"/>
      <c r="FK42" s="1019"/>
      <c r="FL42" s="1019"/>
      <c r="FM42" s="1019"/>
      <c r="FN42" s="1019"/>
      <c r="FO42" s="1019"/>
      <c r="FP42" s="1019"/>
      <c r="FQ42" s="1019"/>
      <c r="FR42" s="1019"/>
      <c r="FS42" s="1019"/>
      <c r="FT42" s="1019"/>
      <c r="FU42" s="1019"/>
      <c r="FV42" s="1019"/>
      <c r="FW42" s="1019"/>
      <c r="FX42" s="1019"/>
      <c r="FY42" s="1019"/>
      <c r="FZ42" s="1019"/>
      <c r="GA42" s="1019"/>
      <c r="GB42" s="1019"/>
      <c r="GC42" s="1019"/>
      <c r="GD42" s="1019"/>
      <c r="GE42" s="1019"/>
      <c r="GF42" s="1019"/>
      <c r="GG42" s="1019"/>
      <c r="GH42" s="1019"/>
      <c r="GI42" s="1019"/>
      <c r="GJ42" s="1019"/>
      <c r="GK42" s="1019"/>
      <c r="GL42" s="1019"/>
      <c r="GM42" s="1019"/>
      <c r="GN42" s="1019"/>
      <c r="GO42" s="1019"/>
      <c r="GP42" s="1019"/>
      <c r="GQ42" s="1019"/>
      <c r="GR42" s="1019"/>
      <c r="GS42" s="1019"/>
      <c r="GT42" s="1019"/>
      <c r="GU42" s="1019"/>
      <c r="GV42" s="1019"/>
      <c r="GW42" s="1019"/>
      <c r="GX42" s="744"/>
    </row>
    <row r="43" spans="1:206" ht="102" x14ac:dyDescent="0.2">
      <c r="A43" s="1019"/>
      <c r="B43" s="1144"/>
      <c r="C43" s="1124"/>
      <c r="D43" s="1022"/>
      <c r="E43" s="1124"/>
      <c r="F43" s="1124"/>
      <c r="G43" s="1139"/>
      <c r="H43" s="1155"/>
      <c r="I43" s="1156" t="s">
        <v>952</v>
      </c>
      <c r="J43" s="758"/>
      <c r="K43" s="1022"/>
      <c r="L43" s="1152" t="s">
        <v>953</v>
      </c>
      <c r="M43" s="1137">
        <v>13</v>
      </c>
      <c r="N43" s="1133">
        <v>8617000000</v>
      </c>
      <c r="O43" s="1135">
        <v>0</v>
      </c>
      <c r="P43" s="1133">
        <v>0</v>
      </c>
      <c r="Q43" s="1133">
        <v>0</v>
      </c>
      <c r="R43" s="1133">
        <v>0</v>
      </c>
      <c r="S43" s="1153">
        <v>8617000000</v>
      </c>
      <c r="T43" s="1133">
        <v>0</v>
      </c>
      <c r="U43" s="1133">
        <v>0</v>
      </c>
      <c r="V43" s="1133">
        <v>0</v>
      </c>
      <c r="W43" s="1133">
        <v>0</v>
      </c>
      <c r="X43" s="1133">
        <v>0</v>
      </c>
      <c r="Y43" s="1133">
        <v>0</v>
      </c>
      <c r="Z43" s="1133">
        <v>0</v>
      </c>
      <c r="AA43" s="743"/>
      <c r="AB43" s="1022" t="s">
        <v>899</v>
      </c>
      <c r="AC43" s="1022" t="s">
        <v>900</v>
      </c>
      <c r="AD43" s="1022" t="s">
        <v>901</v>
      </c>
      <c r="AE43" s="1157">
        <v>6959020637</v>
      </c>
      <c r="AF43" s="1130">
        <v>0</v>
      </c>
      <c r="AG43" s="1130">
        <v>0</v>
      </c>
      <c r="AH43" s="1131">
        <v>0</v>
      </c>
      <c r="AI43" s="1131">
        <v>0</v>
      </c>
      <c r="AJ43" s="1131">
        <v>0</v>
      </c>
      <c r="AK43" s="1131">
        <v>0</v>
      </c>
      <c r="AL43" s="1158">
        <v>6959020637</v>
      </c>
      <c r="AM43" s="1131">
        <v>0</v>
      </c>
      <c r="AN43" s="1131">
        <v>0</v>
      </c>
      <c r="AO43" s="1131">
        <v>0</v>
      </c>
      <c r="AP43" s="1131">
        <v>0</v>
      </c>
      <c r="AQ43" s="1131">
        <v>0</v>
      </c>
      <c r="AR43" s="1131">
        <v>0</v>
      </c>
      <c r="AS43" s="1131">
        <v>0</v>
      </c>
      <c r="AT43" s="1131">
        <v>0</v>
      </c>
      <c r="AU43" s="1131">
        <v>0</v>
      </c>
      <c r="AV43" s="1132">
        <v>0</v>
      </c>
      <c r="AW43" s="1019"/>
      <c r="AX43" s="1019"/>
      <c r="AY43" s="1019"/>
      <c r="AZ43" s="1019"/>
      <c r="BA43" s="1019"/>
      <c r="BB43" s="1019"/>
      <c r="BC43" s="1019"/>
      <c r="BD43" s="1019"/>
      <c r="BE43" s="1019"/>
      <c r="BF43" s="1019"/>
      <c r="BG43" s="1019"/>
      <c r="BH43" s="1019"/>
      <c r="BI43" s="1019"/>
      <c r="BJ43" s="1019"/>
      <c r="BK43" s="1019"/>
      <c r="BL43" s="1019"/>
      <c r="BM43" s="1019"/>
      <c r="BN43" s="1019"/>
      <c r="BO43" s="1019"/>
      <c r="BP43" s="1019"/>
      <c r="BQ43" s="1019"/>
      <c r="BR43" s="1019"/>
      <c r="BS43" s="1019"/>
      <c r="BT43" s="1019"/>
      <c r="BU43" s="1019"/>
      <c r="BV43" s="1019"/>
      <c r="BW43" s="1019"/>
      <c r="BX43" s="1019"/>
      <c r="BY43" s="1019"/>
      <c r="BZ43" s="1019"/>
      <c r="CA43" s="1019"/>
      <c r="CB43" s="1019"/>
      <c r="CC43" s="1019"/>
      <c r="CD43" s="1019"/>
      <c r="CE43" s="1019"/>
      <c r="CF43" s="1019"/>
      <c r="CG43" s="1019"/>
      <c r="CH43" s="1019"/>
      <c r="CI43" s="1019"/>
      <c r="CJ43" s="1019"/>
      <c r="CK43" s="1019"/>
      <c r="CL43" s="1019"/>
      <c r="CM43" s="1019"/>
      <c r="CN43" s="1019"/>
      <c r="CO43" s="1019"/>
      <c r="CP43" s="1019"/>
      <c r="CQ43" s="1019"/>
      <c r="CR43" s="1019"/>
      <c r="CS43" s="1019"/>
      <c r="CT43" s="1019"/>
      <c r="CU43" s="1019"/>
      <c r="CV43" s="1019"/>
      <c r="CW43" s="1019"/>
      <c r="CX43" s="1019"/>
      <c r="CY43" s="1019"/>
      <c r="CZ43" s="1019"/>
      <c r="DA43" s="1019"/>
      <c r="DB43" s="1019"/>
      <c r="DC43" s="1019"/>
      <c r="DD43" s="1019"/>
      <c r="DE43" s="1019"/>
      <c r="DF43" s="1019"/>
      <c r="DG43" s="1019"/>
      <c r="DH43" s="1019"/>
      <c r="DI43" s="1019"/>
      <c r="DJ43" s="1019"/>
      <c r="DK43" s="1019"/>
      <c r="DL43" s="1019"/>
      <c r="DM43" s="1019"/>
      <c r="DN43" s="1019"/>
      <c r="DO43" s="1019"/>
      <c r="DP43" s="1019"/>
      <c r="DQ43" s="1019"/>
      <c r="DR43" s="1019"/>
      <c r="DS43" s="1019"/>
      <c r="DT43" s="1019"/>
      <c r="DU43" s="1019"/>
      <c r="DV43" s="1019"/>
      <c r="DW43" s="1019"/>
      <c r="DX43" s="1019"/>
      <c r="DY43" s="1019"/>
      <c r="DZ43" s="1019"/>
      <c r="EA43" s="1019"/>
      <c r="EB43" s="1019"/>
      <c r="EC43" s="1019"/>
      <c r="ED43" s="1019"/>
      <c r="EE43" s="1019"/>
      <c r="EF43" s="1019"/>
      <c r="EG43" s="1019"/>
      <c r="EH43" s="1019"/>
      <c r="EI43" s="1019"/>
      <c r="EJ43" s="1019"/>
      <c r="EK43" s="1019"/>
      <c r="EL43" s="1019"/>
      <c r="EM43" s="1019"/>
      <c r="EN43" s="1019"/>
      <c r="EO43" s="1019"/>
      <c r="EP43" s="1019"/>
      <c r="EQ43" s="1019"/>
      <c r="ER43" s="1019"/>
      <c r="ES43" s="1019"/>
      <c r="ET43" s="1019"/>
      <c r="EU43" s="1019"/>
      <c r="EV43" s="1019"/>
      <c r="EW43" s="1019"/>
      <c r="EX43" s="1019"/>
      <c r="EY43" s="1019"/>
      <c r="EZ43" s="1019"/>
      <c r="FA43" s="1019"/>
      <c r="FB43" s="1019"/>
      <c r="FC43" s="1019"/>
      <c r="FD43" s="1019"/>
      <c r="FE43" s="1019"/>
      <c r="FF43" s="1019"/>
      <c r="FG43" s="1019"/>
      <c r="FH43" s="1019"/>
      <c r="FI43" s="1019"/>
      <c r="FJ43" s="1019"/>
      <c r="FK43" s="1019"/>
      <c r="FL43" s="1019"/>
      <c r="FM43" s="1019"/>
      <c r="FN43" s="1019"/>
      <c r="FO43" s="1019"/>
      <c r="FP43" s="1019"/>
      <c r="FQ43" s="1019"/>
      <c r="FR43" s="1019"/>
      <c r="FS43" s="1019"/>
      <c r="FT43" s="1019"/>
      <c r="FU43" s="1019"/>
      <c r="FV43" s="1019"/>
      <c r="FW43" s="1019"/>
      <c r="FX43" s="1019"/>
      <c r="FY43" s="1019"/>
      <c r="FZ43" s="1019"/>
      <c r="GA43" s="1019"/>
      <c r="GB43" s="1019"/>
      <c r="GC43" s="1019"/>
      <c r="GD43" s="1019"/>
      <c r="GE43" s="1019"/>
      <c r="GF43" s="1019"/>
      <c r="GG43" s="1019"/>
      <c r="GH43" s="1019"/>
      <c r="GI43" s="1019"/>
      <c r="GJ43" s="1019"/>
      <c r="GK43" s="1019"/>
      <c r="GL43" s="1019"/>
      <c r="GM43" s="1019"/>
      <c r="GN43" s="1019"/>
      <c r="GO43" s="1019"/>
      <c r="GP43" s="1019"/>
      <c r="GQ43" s="1019"/>
      <c r="GR43" s="1019"/>
      <c r="GS43" s="1019"/>
      <c r="GT43" s="1019"/>
      <c r="GU43" s="1019"/>
      <c r="GV43" s="1019"/>
      <c r="GW43" s="1019"/>
      <c r="GX43" s="744"/>
    </row>
    <row r="44" spans="1:206" ht="102" x14ac:dyDescent="0.2">
      <c r="A44" s="1019"/>
      <c r="B44" s="1144"/>
      <c r="C44" s="1124"/>
      <c r="D44" s="1022"/>
      <c r="E44" s="1124"/>
      <c r="F44" s="1124"/>
      <c r="G44" s="1138" t="s">
        <v>131</v>
      </c>
      <c r="H44" s="1155"/>
      <c r="I44" s="757"/>
      <c r="J44" s="758"/>
      <c r="K44" s="1022"/>
      <c r="L44" s="1152" t="s">
        <v>954</v>
      </c>
      <c r="M44" s="1137">
        <v>0</v>
      </c>
      <c r="N44" s="1133">
        <v>1000000000</v>
      </c>
      <c r="O44" s="1135">
        <v>0</v>
      </c>
      <c r="P44" s="1133">
        <v>0</v>
      </c>
      <c r="Q44" s="1133">
        <v>0</v>
      </c>
      <c r="R44" s="1133">
        <v>0</v>
      </c>
      <c r="S44" s="1153">
        <v>1000000000</v>
      </c>
      <c r="T44" s="1133">
        <v>0</v>
      </c>
      <c r="U44" s="1133">
        <v>0</v>
      </c>
      <c r="V44" s="1133">
        <v>0</v>
      </c>
      <c r="W44" s="1133">
        <v>0</v>
      </c>
      <c r="X44" s="1133">
        <v>0</v>
      </c>
      <c r="Y44" s="1133">
        <v>0</v>
      </c>
      <c r="Z44" s="1133">
        <v>0</v>
      </c>
      <c r="AA44" s="743"/>
      <c r="AB44" s="1022" t="s">
        <v>899</v>
      </c>
      <c r="AC44" s="1022" t="s">
        <v>900</v>
      </c>
      <c r="AD44" s="1022" t="s">
        <v>901</v>
      </c>
      <c r="AE44" s="1130">
        <v>0</v>
      </c>
      <c r="AF44" s="1130">
        <v>0</v>
      </c>
      <c r="AG44" s="1130">
        <v>0</v>
      </c>
      <c r="AH44" s="1131">
        <v>0</v>
      </c>
      <c r="AI44" s="1131">
        <v>0</v>
      </c>
      <c r="AJ44" s="1131">
        <v>0</v>
      </c>
      <c r="AK44" s="1131">
        <v>0</v>
      </c>
      <c r="AL44" s="1131">
        <v>0</v>
      </c>
      <c r="AM44" s="1131">
        <v>0</v>
      </c>
      <c r="AN44" s="1131">
        <v>0</v>
      </c>
      <c r="AO44" s="1131">
        <v>0</v>
      </c>
      <c r="AP44" s="1131">
        <v>0</v>
      </c>
      <c r="AQ44" s="1131">
        <v>0</v>
      </c>
      <c r="AR44" s="1131">
        <v>0</v>
      </c>
      <c r="AS44" s="1131">
        <v>0</v>
      </c>
      <c r="AT44" s="1131">
        <v>0</v>
      </c>
      <c r="AU44" s="1131">
        <v>0</v>
      </c>
      <c r="AV44" s="1132">
        <v>0</v>
      </c>
      <c r="AW44" s="1019"/>
      <c r="AX44" s="1019"/>
      <c r="AY44" s="1019"/>
      <c r="AZ44" s="1019"/>
      <c r="BA44" s="1019"/>
      <c r="BB44" s="1019"/>
      <c r="BC44" s="1019"/>
      <c r="BD44" s="1019"/>
      <c r="BE44" s="1019"/>
      <c r="BF44" s="1019"/>
      <c r="BG44" s="1019"/>
      <c r="BH44" s="1019"/>
      <c r="BI44" s="1019"/>
      <c r="BJ44" s="1019"/>
      <c r="BK44" s="1019"/>
      <c r="BL44" s="1019"/>
      <c r="BM44" s="1019"/>
      <c r="BN44" s="1019"/>
      <c r="BO44" s="1019"/>
      <c r="BP44" s="1019"/>
      <c r="BQ44" s="1019"/>
      <c r="BR44" s="1019"/>
      <c r="BS44" s="1019"/>
      <c r="BT44" s="1019"/>
      <c r="BU44" s="1019"/>
      <c r="BV44" s="1019"/>
      <c r="BW44" s="1019"/>
      <c r="BX44" s="1019"/>
      <c r="BY44" s="1019"/>
      <c r="BZ44" s="1019"/>
      <c r="CA44" s="1019"/>
      <c r="CB44" s="1019"/>
      <c r="CC44" s="1019"/>
      <c r="CD44" s="1019"/>
      <c r="CE44" s="1019"/>
      <c r="CF44" s="1019"/>
      <c r="CG44" s="1019"/>
      <c r="CH44" s="1019"/>
      <c r="CI44" s="1019"/>
      <c r="CJ44" s="1019"/>
      <c r="CK44" s="1019"/>
      <c r="CL44" s="1019"/>
      <c r="CM44" s="1019"/>
      <c r="CN44" s="1019"/>
      <c r="CO44" s="1019"/>
      <c r="CP44" s="1019"/>
      <c r="CQ44" s="1019"/>
      <c r="CR44" s="1019"/>
      <c r="CS44" s="1019"/>
      <c r="CT44" s="1019"/>
      <c r="CU44" s="1019"/>
      <c r="CV44" s="1019"/>
      <c r="CW44" s="1019"/>
      <c r="CX44" s="1019"/>
      <c r="CY44" s="1019"/>
      <c r="CZ44" s="1019"/>
      <c r="DA44" s="1019"/>
      <c r="DB44" s="1019"/>
      <c r="DC44" s="1019"/>
      <c r="DD44" s="1019"/>
      <c r="DE44" s="1019"/>
      <c r="DF44" s="1019"/>
      <c r="DG44" s="1019"/>
      <c r="DH44" s="1019"/>
      <c r="DI44" s="1019"/>
      <c r="DJ44" s="1019"/>
      <c r="DK44" s="1019"/>
      <c r="DL44" s="1019"/>
      <c r="DM44" s="1019"/>
      <c r="DN44" s="1019"/>
      <c r="DO44" s="1019"/>
      <c r="DP44" s="1019"/>
      <c r="DQ44" s="1019"/>
      <c r="DR44" s="1019"/>
      <c r="DS44" s="1019"/>
      <c r="DT44" s="1019"/>
      <c r="DU44" s="1019"/>
      <c r="DV44" s="1019"/>
      <c r="DW44" s="1019"/>
      <c r="DX44" s="1019"/>
      <c r="DY44" s="1019"/>
      <c r="DZ44" s="1019"/>
      <c r="EA44" s="1019"/>
      <c r="EB44" s="1019"/>
      <c r="EC44" s="1019"/>
      <c r="ED44" s="1019"/>
      <c r="EE44" s="1019"/>
      <c r="EF44" s="1019"/>
      <c r="EG44" s="1019"/>
      <c r="EH44" s="1019"/>
      <c r="EI44" s="1019"/>
      <c r="EJ44" s="1019"/>
      <c r="EK44" s="1019"/>
      <c r="EL44" s="1019"/>
      <c r="EM44" s="1019"/>
      <c r="EN44" s="1019"/>
      <c r="EO44" s="1019"/>
      <c r="EP44" s="1019"/>
      <c r="EQ44" s="1019"/>
      <c r="ER44" s="1019"/>
      <c r="ES44" s="1019"/>
      <c r="ET44" s="1019"/>
      <c r="EU44" s="1019"/>
      <c r="EV44" s="1019"/>
      <c r="EW44" s="1019"/>
      <c r="EX44" s="1019"/>
      <c r="EY44" s="1019"/>
      <c r="EZ44" s="1019"/>
      <c r="FA44" s="1019"/>
      <c r="FB44" s="1019"/>
      <c r="FC44" s="1019"/>
      <c r="FD44" s="1019"/>
      <c r="FE44" s="1019"/>
      <c r="FF44" s="1019"/>
      <c r="FG44" s="1019"/>
      <c r="FH44" s="1019"/>
      <c r="FI44" s="1019"/>
      <c r="FJ44" s="1019"/>
      <c r="FK44" s="1019"/>
      <c r="FL44" s="1019"/>
      <c r="FM44" s="1019"/>
      <c r="FN44" s="1019"/>
      <c r="FO44" s="1019"/>
      <c r="FP44" s="1019"/>
      <c r="FQ44" s="1019"/>
      <c r="FR44" s="1019"/>
      <c r="FS44" s="1019"/>
      <c r="FT44" s="1019"/>
      <c r="FU44" s="1019"/>
      <c r="FV44" s="1019"/>
      <c r="FW44" s="1019"/>
      <c r="FX44" s="1019"/>
      <c r="FY44" s="1019"/>
      <c r="FZ44" s="1019"/>
      <c r="GA44" s="1019"/>
      <c r="GB44" s="1019"/>
      <c r="GC44" s="1019"/>
      <c r="GD44" s="1019"/>
      <c r="GE44" s="1019"/>
      <c r="GF44" s="1019"/>
      <c r="GG44" s="1019"/>
      <c r="GH44" s="1019"/>
      <c r="GI44" s="1019"/>
      <c r="GJ44" s="1019"/>
      <c r="GK44" s="1019"/>
      <c r="GL44" s="1019"/>
      <c r="GM44" s="1019"/>
      <c r="GN44" s="1019"/>
      <c r="GO44" s="1019"/>
      <c r="GP44" s="1019"/>
      <c r="GQ44" s="1019"/>
      <c r="GR44" s="1019"/>
      <c r="GS44" s="1019"/>
      <c r="GT44" s="1019"/>
      <c r="GU44" s="1019"/>
      <c r="GV44" s="1019"/>
      <c r="GW44" s="1019"/>
      <c r="GX44" s="744"/>
    </row>
    <row r="45" spans="1:206" ht="63.75" x14ac:dyDescent="0.2">
      <c r="A45" s="1019"/>
      <c r="B45" s="1144"/>
      <c r="C45" s="1124"/>
      <c r="D45" s="1022"/>
      <c r="E45" s="1124"/>
      <c r="F45" s="1124"/>
      <c r="G45" s="1124"/>
      <c r="H45" s="1155"/>
      <c r="I45" s="757"/>
      <c r="J45" s="758"/>
      <c r="K45" s="1022"/>
      <c r="L45" s="1152" t="s">
        <v>955</v>
      </c>
      <c r="M45" s="1137">
        <v>3</v>
      </c>
      <c r="N45" s="1133">
        <v>560000000</v>
      </c>
      <c r="O45" s="1135">
        <v>0</v>
      </c>
      <c r="P45" s="1137">
        <v>560000000</v>
      </c>
      <c r="Q45" s="1133">
        <v>0</v>
      </c>
      <c r="R45" s="1133">
        <v>0</v>
      </c>
      <c r="S45" s="1133">
        <v>0</v>
      </c>
      <c r="T45" s="1133">
        <v>0</v>
      </c>
      <c r="U45" s="1133">
        <v>0</v>
      </c>
      <c r="V45" s="1133">
        <v>0</v>
      </c>
      <c r="W45" s="1133">
        <v>0</v>
      </c>
      <c r="X45" s="1133">
        <v>0</v>
      </c>
      <c r="Y45" s="1133">
        <v>0</v>
      </c>
      <c r="Z45" s="1133">
        <v>0</v>
      </c>
      <c r="AA45" s="743"/>
      <c r="AB45" s="1022" t="s">
        <v>899</v>
      </c>
      <c r="AC45" s="1022" t="s">
        <v>900</v>
      </c>
      <c r="AD45" s="1022" t="s">
        <v>901</v>
      </c>
      <c r="AE45" s="1130">
        <v>0</v>
      </c>
      <c r="AF45" s="1130">
        <v>0</v>
      </c>
      <c r="AG45" s="1130">
        <v>0</v>
      </c>
      <c r="AH45" s="1131">
        <v>0</v>
      </c>
      <c r="AI45" s="1131">
        <v>0</v>
      </c>
      <c r="AJ45" s="1131">
        <v>0</v>
      </c>
      <c r="AK45" s="1131">
        <v>0</v>
      </c>
      <c r="AL45" s="1131">
        <v>0</v>
      </c>
      <c r="AM45" s="1131">
        <v>0</v>
      </c>
      <c r="AN45" s="1131">
        <v>0</v>
      </c>
      <c r="AO45" s="1131">
        <v>0</v>
      </c>
      <c r="AP45" s="1131">
        <v>0</v>
      </c>
      <c r="AQ45" s="1131">
        <v>0</v>
      </c>
      <c r="AR45" s="1131">
        <v>0</v>
      </c>
      <c r="AS45" s="1131">
        <v>0</v>
      </c>
      <c r="AT45" s="1131">
        <v>0</v>
      </c>
      <c r="AU45" s="1131">
        <v>0</v>
      </c>
      <c r="AV45" s="1132">
        <v>0</v>
      </c>
      <c r="AW45" s="1019"/>
      <c r="AX45" s="1019"/>
      <c r="AY45" s="1019"/>
      <c r="AZ45" s="1019"/>
      <c r="BA45" s="1019"/>
      <c r="BB45" s="1019"/>
      <c r="BC45" s="1019"/>
      <c r="BD45" s="1019"/>
      <c r="BE45" s="1019"/>
      <c r="BF45" s="1019"/>
      <c r="BG45" s="1019"/>
      <c r="BH45" s="1019"/>
      <c r="BI45" s="1019"/>
      <c r="BJ45" s="1019"/>
      <c r="BK45" s="1019"/>
      <c r="BL45" s="1019"/>
      <c r="BM45" s="1019"/>
      <c r="BN45" s="1019"/>
      <c r="BO45" s="1019"/>
      <c r="BP45" s="1019"/>
      <c r="BQ45" s="1019"/>
      <c r="BR45" s="1019"/>
      <c r="BS45" s="1019"/>
      <c r="BT45" s="1019"/>
      <c r="BU45" s="1019"/>
      <c r="BV45" s="1019"/>
      <c r="BW45" s="1019"/>
      <c r="BX45" s="1019"/>
      <c r="BY45" s="1019"/>
      <c r="BZ45" s="1019"/>
      <c r="CA45" s="1019"/>
      <c r="CB45" s="1019"/>
      <c r="CC45" s="1019"/>
      <c r="CD45" s="1019"/>
      <c r="CE45" s="1019"/>
      <c r="CF45" s="1019"/>
      <c r="CG45" s="1019"/>
      <c r="CH45" s="1019"/>
      <c r="CI45" s="1019"/>
      <c r="CJ45" s="1019"/>
      <c r="CK45" s="1019"/>
      <c r="CL45" s="1019"/>
      <c r="CM45" s="1019"/>
      <c r="CN45" s="1019"/>
      <c r="CO45" s="1019"/>
      <c r="CP45" s="1019"/>
      <c r="CQ45" s="1019"/>
      <c r="CR45" s="1019"/>
      <c r="CS45" s="1019"/>
      <c r="CT45" s="1019"/>
      <c r="CU45" s="1019"/>
      <c r="CV45" s="1019"/>
      <c r="CW45" s="1019"/>
      <c r="CX45" s="1019"/>
      <c r="CY45" s="1019"/>
      <c r="CZ45" s="1019"/>
      <c r="DA45" s="1019"/>
      <c r="DB45" s="1019"/>
      <c r="DC45" s="1019"/>
      <c r="DD45" s="1019"/>
      <c r="DE45" s="1019"/>
      <c r="DF45" s="1019"/>
      <c r="DG45" s="1019"/>
      <c r="DH45" s="1019"/>
      <c r="DI45" s="1019"/>
      <c r="DJ45" s="1019"/>
      <c r="DK45" s="1019"/>
      <c r="DL45" s="1019"/>
      <c r="DM45" s="1019"/>
      <c r="DN45" s="1019"/>
      <c r="DO45" s="1019"/>
      <c r="DP45" s="1019"/>
      <c r="DQ45" s="1019"/>
      <c r="DR45" s="1019"/>
      <c r="DS45" s="1019"/>
      <c r="DT45" s="1019"/>
      <c r="DU45" s="1019"/>
      <c r="DV45" s="1019"/>
      <c r="DW45" s="1019"/>
      <c r="DX45" s="1019"/>
      <c r="DY45" s="1019"/>
      <c r="DZ45" s="1019"/>
      <c r="EA45" s="1019"/>
      <c r="EB45" s="1019"/>
      <c r="EC45" s="1019"/>
      <c r="ED45" s="1019"/>
      <c r="EE45" s="1019"/>
      <c r="EF45" s="1019"/>
      <c r="EG45" s="1019"/>
      <c r="EH45" s="1019"/>
      <c r="EI45" s="1019"/>
      <c r="EJ45" s="1019"/>
      <c r="EK45" s="1019"/>
      <c r="EL45" s="1019"/>
      <c r="EM45" s="1019"/>
      <c r="EN45" s="1019"/>
      <c r="EO45" s="1019"/>
      <c r="EP45" s="1019"/>
      <c r="EQ45" s="1019"/>
      <c r="ER45" s="1019"/>
      <c r="ES45" s="1019"/>
      <c r="ET45" s="1019"/>
      <c r="EU45" s="1019"/>
      <c r="EV45" s="1019"/>
      <c r="EW45" s="1019"/>
      <c r="EX45" s="1019"/>
      <c r="EY45" s="1019"/>
      <c r="EZ45" s="1019"/>
      <c r="FA45" s="1019"/>
      <c r="FB45" s="1019"/>
      <c r="FC45" s="1019"/>
      <c r="FD45" s="1019"/>
      <c r="FE45" s="1019"/>
      <c r="FF45" s="1019"/>
      <c r="FG45" s="1019"/>
      <c r="FH45" s="1019"/>
      <c r="FI45" s="1019"/>
      <c r="FJ45" s="1019"/>
      <c r="FK45" s="1019"/>
      <c r="FL45" s="1019"/>
      <c r="FM45" s="1019"/>
      <c r="FN45" s="1019"/>
      <c r="FO45" s="1019"/>
      <c r="FP45" s="1019"/>
      <c r="FQ45" s="1019"/>
      <c r="FR45" s="1019"/>
      <c r="FS45" s="1019"/>
      <c r="FT45" s="1019"/>
      <c r="FU45" s="1019"/>
      <c r="FV45" s="1019"/>
      <c r="FW45" s="1019"/>
      <c r="FX45" s="1019"/>
      <c r="FY45" s="1019"/>
      <c r="FZ45" s="1019"/>
      <c r="GA45" s="1019"/>
      <c r="GB45" s="1019"/>
      <c r="GC45" s="1019"/>
      <c r="GD45" s="1019"/>
      <c r="GE45" s="1019"/>
      <c r="GF45" s="1019"/>
      <c r="GG45" s="1019"/>
      <c r="GH45" s="1019"/>
      <c r="GI45" s="1019"/>
      <c r="GJ45" s="1019"/>
      <c r="GK45" s="1019"/>
      <c r="GL45" s="1019"/>
      <c r="GM45" s="1019"/>
      <c r="GN45" s="1019"/>
      <c r="GO45" s="1019"/>
      <c r="GP45" s="1019"/>
      <c r="GQ45" s="1019"/>
      <c r="GR45" s="1019"/>
      <c r="GS45" s="1019"/>
      <c r="GT45" s="1019"/>
      <c r="GU45" s="1019"/>
      <c r="GV45" s="1019"/>
      <c r="GW45" s="1019"/>
      <c r="GX45" s="744"/>
    </row>
    <row r="46" spans="1:206" ht="76.5" x14ac:dyDescent="0.2">
      <c r="A46" s="1019"/>
      <c r="B46" s="1144"/>
      <c r="C46" s="1124"/>
      <c r="D46" s="1022"/>
      <c r="E46" s="1124"/>
      <c r="F46" s="1124"/>
      <c r="G46" s="1124"/>
      <c r="H46" s="1155"/>
      <c r="I46" s="757"/>
      <c r="J46" s="758"/>
      <c r="K46" s="1022"/>
      <c r="L46" s="1152" t="s">
        <v>956</v>
      </c>
      <c r="M46" s="1137">
        <v>50</v>
      </c>
      <c r="N46" s="1133">
        <v>241851000</v>
      </c>
      <c r="O46" s="1135">
        <v>0</v>
      </c>
      <c r="P46" s="1135">
        <v>0</v>
      </c>
      <c r="Q46" s="1133">
        <v>0</v>
      </c>
      <c r="R46" s="1133">
        <v>0</v>
      </c>
      <c r="S46" s="1159">
        <v>241851000</v>
      </c>
      <c r="T46" s="1133">
        <v>0</v>
      </c>
      <c r="U46" s="1133">
        <v>0</v>
      </c>
      <c r="V46" s="1133">
        <v>0</v>
      </c>
      <c r="W46" s="1133">
        <v>0</v>
      </c>
      <c r="X46" s="1133">
        <v>0</v>
      </c>
      <c r="Y46" s="1133">
        <v>0</v>
      </c>
      <c r="Z46" s="1133">
        <v>0</v>
      </c>
      <c r="AA46" s="743"/>
      <c r="AB46" s="1022" t="s">
        <v>899</v>
      </c>
      <c r="AC46" s="1022" t="s">
        <v>900</v>
      </c>
      <c r="AD46" s="1022" t="s">
        <v>901</v>
      </c>
      <c r="AE46" s="1130">
        <v>0</v>
      </c>
      <c r="AF46" s="1130">
        <v>0</v>
      </c>
      <c r="AG46" s="1130">
        <v>0</v>
      </c>
      <c r="AH46" s="1131">
        <v>0</v>
      </c>
      <c r="AI46" s="1131">
        <v>0</v>
      </c>
      <c r="AJ46" s="1131">
        <v>0</v>
      </c>
      <c r="AK46" s="1131">
        <v>0</v>
      </c>
      <c r="AL46" s="1131">
        <v>0</v>
      </c>
      <c r="AM46" s="1131">
        <v>0</v>
      </c>
      <c r="AN46" s="1131">
        <v>0</v>
      </c>
      <c r="AO46" s="1131">
        <v>0</v>
      </c>
      <c r="AP46" s="1131">
        <v>0</v>
      </c>
      <c r="AQ46" s="1131">
        <v>0</v>
      </c>
      <c r="AR46" s="1131">
        <v>0</v>
      </c>
      <c r="AS46" s="1131">
        <v>0</v>
      </c>
      <c r="AT46" s="1131">
        <v>0</v>
      </c>
      <c r="AU46" s="1131">
        <v>0</v>
      </c>
      <c r="AV46" s="1132">
        <v>0</v>
      </c>
      <c r="AW46" s="1019"/>
      <c r="AX46" s="1019"/>
      <c r="AY46" s="1019"/>
      <c r="AZ46" s="1019"/>
      <c r="BA46" s="1019"/>
      <c r="BB46" s="1019"/>
      <c r="BC46" s="1019"/>
      <c r="BD46" s="1019"/>
      <c r="BE46" s="1019"/>
      <c r="BF46" s="1019"/>
      <c r="BG46" s="1019"/>
      <c r="BH46" s="1019"/>
      <c r="BI46" s="1019"/>
      <c r="BJ46" s="1019"/>
      <c r="BK46" s="1019"/>
      <c r="BL46" s="1019"/>
      <c r="BM46" s="1019"/>
      <c r="BN46" s="1019"/>
      <c r="BO46" s="1019"/>
      <c r="BP46" s="1019"/>
      <c r="BQ46" s="1019"/>
      <c r="BR46" s="1019"/>
      <c r="BS46" s="1019"/>
      <c r="BT46" s="1019"/>
      <c r="BU46" s="1019"/>
      <c r="BV46" s="1019"/>
      <c r="BW46" s="1019"/>
      <c r="BX46" s="1019"/>
      <c r="BY46" s="1019"/>
      <c r="BZ46" s="1019"/>
      <c r="CA46" s="1019"/>
      <c r="CB46" s="1019"/>
      <c r="CC46" s="1019"/>
      <c r="CD46" s="1019"/>
      <c r="CE46" s="1019"/>
      <c r="CF46" s="1019"/>
      <c r="CG46" s="1019"/>
      <c r="CH46" s="1019"/>
      <c r="CI46" s="1019"/>
      <c r="CJ46" s="1019"/>
      <c r="CK46" s="1019"/>
      <c r="CL46" s="1019"/>
      <c r="CM46" s="1019"/>
      <c r="CN46" s="1019"/>
      <c r="CO46" s="1019"/>
      <c r="CP46" s="1019"/>
      <c r="CQ46" s="1019"/>
      <c r="CR46" s="1019"/>
      <c r="CS46" s="1019"/>
      <c r="CT46" s="1019"/>
      <c r="CU46" s="1019"/>
      <c r="CV46" s="1019"/>
      <c r="CW46" s="1019"/>
      <c r="CX46" s="1019"/>
      <c r="CY46" s="1019"/>
      <c r="CZ46" s="1019"/>
      <c r="DA46" s="1019"/>
      <c r="DB46" s="1019"/>
      <c r="DC46" s="1019"/>
      <c r="DD46" s="1019"/>
      <c r="DE46" s="1019"/>
      <c r="DF46" s="1019"/>
      <c r="DG46" s="1019"/>
      <c r="DH46" s="1019"/>
      <c r="DI46" s="1019"/>
      <c r="DJ46" s="1019"/>
      <c r="DK46" s="1019"/>
      <c r="DL46" s="1019"/>
      <c r="DM46" s="1019"/>
      <c r="DN46" s="1019"/>
      <c r="DO46" s="1019"/>
      <c r="DP46" s="1019"/>
      <c r="DQ46" s="1019"/>
      <c r="DR46" s="1019"/>
      <c r="DS46" s="1019"/>
      <c r="DT46" s="1019"/>
      <c r="DU46" s="1019"/>
      <c r="DV46" s="1019"/>
      <c r="DW46" s="1019"/>
      <c r="DX46" s="1019"/>
      <c r="DY46" s="1019"/>
      <c r="DZ46" s="1019"/>
      <c r="EA46" s="1019"/>
      <c r="EB46" s="1019"/>
      <c r="EC46" s="1019"/>
      <c r="ED46" s="1019"/>
      <c r="EE46" s="1019"/>
      <c r="EF46" s="1019"/>
      <c r="EG46" s="1019"/>
      <c r="EH46" s="1019"/>
      <c r="EI46" s="1019"/>
      <c r="EJ46" s="1019"/>
      <c r="EK46" s="1019"/>
      <c r="EL46" s="1019"/>
      <c r="EM46" s="1019"/>
      <c r="EN46" s="1019"/>
      <c r="EO46" s="1019"/>
      <c r="EP46" s="1019"/>
      <c r="EQ46" s="1019"/>
      <c r="ER46" s="1019"/>
      <c r="ES46" s="1019"/>
      <c r="ET46" s="1019"/>
      <c r="EU46" s="1019"/>
      <c r="EV46" s="1019"/>
      <c r="EW46" s="1019"/>
      <c r="EX46" s="1019"/>
      <c r="EY46" s="1019"/>
      <c r="EZ46" s="1019"/>
      <c r="FA46" s="1019"/>
      <c r="FB46" s="1019"/>
      <c r="FC46" s="1019"/>
      <c r="FD46" s="1019"/>
      <c r="FE46" s="1019"/>
      <c r="FF46" s="1019"/>
      <c r="FG46" s="1019"/>
      <c r="FH46" s="1019"/>
      <c r="FI46" s="1019"/>
      <c r="FJ46" s="1019"/>
      <c r="FK46" s="1019"/>
      <c r="FL46" s="1019"/>
      <c r="FM46" s="1019"/>
      <c r="FN46" s="1019"/>
      <c r="FO46" s="1019"/>
      <c r="FP46" s="1019"/>
      <c r="FQ46" s="1019"/>
      <c r="FR46" s="1019"/>
      <c r="FS46" s="1019"/>
      <c r="FT46" s="1019"/>
      <c r="FU46" s="1019"/>
      <c r="FV46" s="1019"/>
      <c r="FW46" s="1019"/>
      <c r="FX46" s="1019"/>
      <c r="FY46" s="1019"/>
      <c r="FZ46" s="1019"/>
      <c r="GA46" s="1019"/>
      <c r="GB46" s="1019"/>
      <c r="GC46" s="1019"/>
      <c r="GD46" s="1019"/>
      <c r="GE46" s="1019"/>
      <c r="GF46" s="1019"/>
      <c r="GG46" s="1019"/>
      <c r="GH46" s="1019"/>
      <c r="GI46" s="1019"/>
      <c r="GJ46" s="1019"/>
      <c r="GK46" s="1019"/>
      <c r="GL46" s="1019"/>
      <c r="GM46" s="1019"/>
      <c r="GN46" s="1019"/>
      <c r="GO46" s="1019"/>
      <c r="GP46" s="1019"/>
      <c r="GQ46" s="1019"/>
      <c r="GR46" s="1019"/>
      <c r="GS46" s="1019"/>
      <c r="GT46" s="1019"/>
      <c r="GU46" s="1019"/>
      <c r="GV46" s="1019"/>
      <c r="GW46" s="1019"/>
      <c r="GX46" s="744"/>
    </row>
    <row r="47" spans="1:206" ht="89.25" x14ac:dyDescent="0.2">
      <c r="A47" s="1019"/>
      <c r="B47" s="1144"/>
      <c r="C47" s="1124"/>
      <c r="D47" s="1022"/>
      <c r="E47" s="1124"/>
      <c r="F47" s="1124"/>
      <c r="G47" s="1139"/>
      <c r="H47" s="1160"/>
      <c r="I47" s="757"/>
      <c r="J47" s="758"/>
      <c r="K47" s="1022"/>
      <c r="L47" s="1161" t="s">
        <v>957</v>
      </c>
      <c r="M47" s="1137">
        <v>0</v>
      </c>
      <c r="N47" s="1133">
        <v>0</v>
      </c>
      <c r="O47" s="1133">
        <v>0</v>
      </c>
      <c r="P47" s="1133">
        <v>0</v>
      </c>
      <c r="Q47" s="1133">
        <v>0</v>
      </c>
      <c r="R47" s="1133">
        <v>0</v>
      </c>
      <c r="S47" s="1133">
        <v>0</v>
      </c>
      <c r="T47" s="1133">
        <v>0</v>
      </c>
      <c r="U47" s="1133">
        <v>0</v>
      </c>
      <c r="V47" s="1133">
        <v>0</v>
      </c>
      <c r="W47" s="1133">
        <v>0</v>
      </c>
      <c r="X47" s="1133">
        <v>0</v>
      </c>
      <c r="Y47" s="1133">
        <v>0</v>
      </c>
      <c r="Z47" s="1133">
        <v>0</v>
      </c>
      <c r="AA47" s="743"/>
      <c r="AB47" s="1022" t="s">
        <v>899</v>
      </c>
      <c r="AC47" s="1022" t="s">
        <v>900</v>
      </c>
      <c r="AD47" s="1022" t="s">
        <v>901</v>
      </c>
      <c r="AE47" s="1130">
        <v>0</v>
      </c>
      <c r="AF47" s="1130">
        <v>0</v>
      </c>
      <c r="AG47" s="1130">
        <v>0</v>
      </c>
      <c r="AH47" s="1131">
        <v>0</v>
      </c>
      <c r="AI47" s="1131">
        <v>0</v>
      </c>
      <c r="AJ47" s="1131">
        <v>0</v>
      </c>
      <c r="AK47" s="1131">
        <v>0</v>
      </c>
      <c r="AL47" s="1131">
        <v>0</v>
      </c>
      <c r="AM47" s="1131">
        <v>0</v>
      </c>
      <c r="AN47" s="1131">
        <v>0</v>
      </c>
      <c r="AO47" s="1131">
        <v>0</v>
      </c>
      <c r="AP47" s="1131">
        <v>0</v>
      </c>
      <c r="AQ47" s="1131">
        <v>0</v>
      </c>
      <c r="AR47" s="1131">
        <v>0</v>
      </c>
      <c r="AS47" s="1131">
        <v>0</v>
      </c>
      <c r="AT47" s="1131">
        <v>0</v>
      </c>
      <c r="AU47" s="1131">
        <v>0</v>
      </c>
      <c r="AV47" s="1132">
        <v>0</v>
      </c>
      <c r="AW47" s="1019"/>
      <c r="AX47" s="1019"/>
      <c r="AY47" s="1019"/>
      <c r="AZ47" s="1019"/>
      <c r="BA47" s="1019"/>
      <c r="BB47" s="1019"/>
      <c r="BC47" s="1019"/>
      <c r="BD47" s="1019"/>
      <c r="BE47" s="1019"/>
      <c r="BF47" s="1019"/>
      <c r="BG47" s="1019"/>
      <c r="BH47" s="1019"/>
      <c r="BI47" s="1019"/>
      <c r="BJ47" s="1019"/>
      <c r="BK47" s="1019"/>
      <c r="BL47" s="1019"/>
      <c r="BM47" s="1019"/>
      <c r="BN47" s="1019"/>
      <c r="BO47" s="1019"/>
      <c r="BP47" s="1019"/>
      <c r="BQ47" s="1019"/>
      <c r="BR47" s="1019"/>
      <c r="BS47" s="1019"/>
      <c r="BT47" s="1019"/>
      <c r="BU47" s="1019"/>
      <c r="BV47" s="1019"/>
      <c r="BW47" s="1019"/>
      <c r="BX47" s="1019"/>
      <c r="BY47" s="1019"/>
      <c r="BZ47" s="1019"/>
      <c r="CA47" s="1019"/>
      <c r="CB47" s="1019"/>
      <c r="CC47" s="1019"/>
      <c r="CD47" s="1019"/>
      <c r="CE47" s="1019"/>
      <c r="CF47" s="1019"/>
      <c r="CG47" s="1019"/>
      <c r="CH47" s="1019"/>
      <c r="CI47" s="1019"/>
      <c r="CJ47" s="1019"/>
      <c r="CK47" s="1019"/>
      <c r="CL47" s="1019"/>
      <c r="CM47" s="1019"/>
      <c r="CN47" s="1019"/>
      <c r="CO47" s="1019"/>
      <c r="CP47" s="1019"/>
      <c r="CQ47" s="1019"/>
      <c r="CR47" s="1019"/>
      <c r="CS47" s="1019"/>
      <c r="CT47" s="1019"/>
      <c r="CU47" s="1019"/>
      <c r="CV47" s="1019"/>
      <c r="CW47" s="1019"/>
      <c r="CX47" s="1019"/>
      <c r="CY47" s="1019"/>
      <c r="CZ47" s="1019"/>
      <c r="DA47" s="1019"/>
      <c r="DB47" s="1019"/>
      <c r="DC47" s="1019"/>
      <c r="DD47" s="1019"/>
      <c r="DE47" s="1019"/>
      <c r="DF47" s="1019"/>
      <c r="DG47" s="1019"/>
      <c r="DH47" s="1019"/>
      <c r="DI47" s="1019"/>
      <c r="DJ47" s="1019"/>
      <c r="DK47" s="1019"/>
      <c r="DL47" s="1019"/>
      <c r="DM47" s="1019"/>
      <c r="DN47" s="1019"/>
      <c r="DO47" s="1019"/>
      <c r="DP47" s="1019"/>
      <c r="DQ47" s="1019"/>
      <c r="DR47" s="1019"/>
      <c r="DS47" s="1019"/>
      <c r="DT47" s="1019"/>
      <c r="DU47" s="1019"/>
      <c r="DV47" s="1019"/>
      <c r="DW47" s="1019"/>
      <c r="DX47" s="1019"/>
      <c r="DY47" s="1019"/>
      <c r="DZ47" s="1019"/>
      <c r="EA47" s="1019"/>
      <c r="EB47" s="1019"/>
      <c r="EC47" s="1019"/>
      <c r="ED47" s="1019"/>
      <c r="EE47" s="1019"/>
      <c r="EF47" s="1019"/>
      <c r="EG47" s="1019"/>
      <c r="EH47" s="1019"/>
      <c r="EI47" s="1019"/>
      <c r="EJ47" s="1019"/>
      <c r="EK47" s="1019"/>
      <c r="EL47" s="1019"/>
      <c r="EM47" s="1019"/>
      <c r="EN47" s="1019"/>
      <c r="EO47" s="1019"/>
      <c r="EP47" s="1019"/>
      <c r="EQ47" s="1019"/>
      <c r="ER47" s="1019"/>
      <c r="ES47" s="1019"/>
      <c r="ET47" s="1019"/>
      <c r="EU47" s="1019"/>
      <c r="EV47" s="1019"/>
      <c r="EW47" s="1019"/>
      <c r="EX47" s="1019"/>
      <c r="EY47" s="1019"/>
      <c r="EZ47" s="1019"/>
      <c r="FA47" s="1019"/>
      <c r="FB47" s="1019"/>
      <c r="FC47" s="1019"/>
      <c r="FD47" s="1019"/>
      <c r="FE47" s="1019"/>
      <c r="FF47" s="1019"/>
      <c r="FG47" s="1019"/>
      <c r="FH47" s="1019"/>
      <c r="FI47" s="1019"/>
      <c r="FJ47" s="1019"/>
      <c r="FK47" s="1019"/>
      <c r="FL47" s="1019"/>
      <c r="FM47" s="1019"/>
      <c r="FN47" s="1019"/>
      <c r="FO47" s="1019"/>
      <c r="FP47" s="1019"/>
      <c r="FQ47" s="1019"/>
      <c r="FR47" s="1019"/>
      <c r="FS47" s="1019"/>
      <c r="FT47" s="1019"/>
      <c r="FU47" s="1019"/>
      <c r="FV47" s="1019"/>
      <c r="FW47" s="1019"/>
      <c r="FX47" s="1019"/>
      <c r="FY47" s="1019"/>
      <c r="FZ47" s="1019"/>
      <c r="GA47" s="1019"/>
      <c r="GB47" s="1019"/>
      <c r="GC47" s="1019"/>
      <c r="GD47" s="1019"/>
      <c r="GE47" s="1019"/>
      <c r="GF47" s="1019"/>
      <c r="GG47" s="1019"/>
      <c r="GH47" s="1019"/>
      <c r="GI47" s="1019"/>
      <c r="GJ47" s="1019"/>
      <c r="GK47" s="1019"/>
      <c r="GL47" s="1019"/>
      <c r="GM47" s="1019"/>
      <c r="GN47" s="1019"/>
      <c r="GO47" s="1019"/>
      <c r="GP47" s="1019"/>
      <c r="GQ47" s="1019"/>
      <c r="GR47" s="1019"/>
      <c r="GS47" s="1019"/>
      <c r="GT47" s="1019"/>
      <c r="GU47" s="1019"/>
      <c r="GV47" s="1019"/>
      <c r="GW47" s="1019"/>
      <c r="GX47" s="744"/>
    </row>
    <row r="48" spans="1:206" ht="127.5" x14ac:dyDescent="0.2">
      <c r="A48" s="1019"/>
      <c r="B48" s="1144"/>
      <c r="C48" s="1124"/>
      <c r="D48" s="1022"/>
      <c r="E48" s="1124"/>
      <c r="F48" s="1124"/>
      <c r="G48" s="1138" t="s">
        <v>958</v>
      </c>
      <c r="H48" s="757">
        <v>2020730010011</v>
      </c>
      <c r="I48" s="757" t="s">
        <v>959</v>
      </c>
      <c r="J48" s="758"/>
      <c r="K48" s="1022"/>
      <c r="L48" s="1152" t="s">
        <v>960</v>
      </c>
      <c r="M48" s="1137">
        <v>1</v>
      </c>
      <c r="N48" s="1133">
        <v>45000000</v>
      </c>
      <c r="O48" s="1135">
        <v>0</v>
      </c>
      <c r="P48" s="1133">
        <v>45000000</v>
      </c>
      <c r="Q48" s="1133">
        <v>0</v>
      </c>
      <c r="R48" s="1133">
        <v>0</v>
      </c>
      <c r="S48" s="1133">
        <v>0</v>
      </c>
      <c r="T48" s="1133">
        <v>0</v>
      </c>
      <c r="U48" s="1133">
        <v>0</v>
      </c>
      <c r="V48" s="1133">
        <v>0</v>
      </c>
      <c r="W48" s="1133">
        <v>0</v>
      </c>
      <c r="X48" s="1133">
        <v>0</v>
      </c>
      <c r="Y48" s="1133">
        <v>0</v>
      </c>
      <c r="Z48" s="1133">
        <v>0</v>
      </c>
      <c r="AA48" s="743"/>
      <c r="AB48" s="1022" t="s">
        <v>899</v>
      </c>
      <c r="AC48" s="1022" t="s">
        <v>900</v>
      </c>
      <c r="AD48" s="1022" t="s">
        <v>901</v>
      </c>
      <c r="AE48" s="1133">
        <v>25500000</v>
      </c>
      <c r="AF48" s="1130">
        <v>0</v>
      </c>
      <c r="AG48" s="1135">
        <v>25500000</v>
      </c>
      <c r="AH48" s="1131">
        <v>0</v>
      </c>
      <c r="AI48" s="1131">
        <v>0</v>
      </c>
      <c r="AJ48" s="1131">
        <v>0</v>
      </c>
      <c r="AK48" s="1131">
        <v>0</v>
      </c>
      <c r="AL48" s="1131">
        <v>0</v>
      </c>
      <c r="AM48" s="1131">
        <v>0</v>
      </c>
      <c r="AN48" s="1131">
        <v>0</v>
      </c>
      <c r="AO48" s="1131">
        <v>0</v>
      </c>
      <c r="AP48" s="1131">
        <v>0</v>
      </c>
      <c r="AQ48" s="1131">
        <v>0</v>
      </c>
      <c r="AR48" s="1131">
        <v>0</v>
      </c>
      <c r="AS48" s="1131">
        <v>0</v>
      </c>
      <c r="AT48" s="1131">
        <v>0</v>
      </c>
      <c r="AU48" s="1131">
        <v>0</v>
      </c>
      <c r="AV48" s="1132">
        <v>0</v>
      </c>
      <c r="AW48" s="1019"/>
      <c r="AX48" s="1019"/>
      <c r="AY48" s="1019"/>
      <c r="AZ48" s="1019"/>
      <c r="BA48" s="1019"/>
      <c r="BB48" s="1019"/>
      <c r="BC48" s="1019"/>
      <c r="BD48" s="1019"/>
      <c r="BE48" s="1019"/>
      <c r="BF48" s="1019"/>
      <c r="BG48" s="1019"/>
      <c r="BH48" s="1019"/>
      <c r="BI48" s="1019"/>
      <c r="BJ48" s="1019"/>
      <c r="BK48" s="1019"/>
      <c r="BL48" s="1019"/>
      <c r="BM48" s="1019"/>
      <c r="BN48" s="1019"/>
      <c r="BO48" s="1019"/>
      <c r="BP48" s="1019"/>
      <c r="BQ48" s="1019"/>
      <c r="BR48" s="1019"/>
      <c r="BS48" s="1019"/>
      <c r="BT48" s="1019"/>
      <c r="BU48" s="1019"/>
      <c r="BV48" s="1019"/>
      <c r="BW48" s="1019"/>
      <c r="BX48" s="1019"/>
      <c r="BY48" s="1019"/>
      <c r="BZ48" s="1019"/>
      <c r="CA48" s="1019"/>
      <c r="CB48" s="1019"/>
      <c r="CC48" s="1019"/>
      <c r="CD48" s="1019"/>
      <c r="CE48" s="1019"/>
      <c r="CF48" s="1019"/>
      <c r="CG48" s="1019"/>
      <c r="CH48" s="1019"/>
      <c r="CI48" s="1019"/>
      <c r="CJ48" s="1019"/>
      <c r="CK48" s="1019"/>
      <c r="CL48" s="1019"/>
      <c r="CM48" s="1019"/>
      <c r="CN48" s="1019"/>
      <c r="CO48" s="1019"/>
      <c r="CP48" s="1019"/>
      <c r="CQ48" s="1019"/>
      <c r="CR48" s="1019"/>
      <c r="CS48" s="1019"/>
      <c r="CT48" s="1019"/>
      <c r="CU48" s="1019"/>
      <c r="CV48" s="1019"/>
      <c r="CW48" s="1019"/>
      <c r="CX48" s="1019"/>
      <c r="CY48" s="1019"/>
      <c r="CZ48" s="1019"/>
      <c r="DA48" s="1019"/>
      <c r="DB48" s="1019"/>
      <c r="DC48" s="1019"/>
      <c r="DD48" s="1019"/>
      <c r="DE48" s="1019"/>
      <c r="DF48" s="1019"/>
      <c r="DG48" s="1019"/>
      <c r="DH48" s="1019"/>
      <c r="DI48" s="1019"/>
      <c r="DJ48" s="1019"/>
      <c r="DK48" s="1019"/>
      <c r="DL48" s="1019"/>
      <c r="DM48" s="1019"/>
      <c r="DN48" s="1019"/>
      <c r="DO48" s="1019"/>
      <c r="DP48" s="1019"/>
      <c r="DQ48" s="1019"/>
      <c r="DR48" s="1019"/>
      <c r="DS48" s="1019"/>
      <c r="DT48" s="1019"/>
      <c r="DU48" s="1019"/>
      <c r="DV48" s="1019"/>
      <c r="DW48" s="1019"/>
      <c r="DX48" s="1019"/>
      <c r="DY48" s="1019"/>
      <c r="DZ48" s="1019"/>
      <c r="EA48" s="1019"/>
      <c r="EB48" s="1019"/>
      <c r="EC48" s="1019"/>
      <c r="ED48" s="1019"/>
      <c r="EE48" s="1019"/>
      <c r="EF48" s="1019"/>
      <c r="EG48" s="1019"/>
      <c r="EH48" s="1019"/>
      <c r="EI48" s="1019"/>
      <c r="EJ48" s="1019"/>
      <c r="EK48" s="1019"/>
      <c r="EL48" s="1019"/>
      <c r="EM48" s="1019"/>
      <c r="EN48" s="1019"/>
      <c r="EO48" s="1019"/>
      <c r="EP48" s="1019"/>
      <c r="EQ48" s="1019"/>
      <c r="ER48" s="1019"/>
      <c r="ES48" s="1019"/>
      <c r="ET48" s="1019"/>
      <c r="EU48" s="1019"/>
      <c r="EV48" s="1019"/>
      <c r="EW48" s="1019"/>
      <c r="EX48" s="1019"/>
      <c r="EY48" s="1019"/>
      <c r="EZ48" s="1019"/>
      <c r="FA48" s="1019"/>
      <c r="FB48" s="1019"/>
      <c r="FC48" s="1019"/>
      <c r="FD48" s="1019"/>
      <c r="FE48" s="1019"/>
      <c r="FF48" s="1019"/>
      <c r="FG48" s="1019"/>
      <c r="FH48" s="1019"/>
      <c r="FI48" s="1019"/>
      <c r="FJ48" s="1019"/>
      <c r="FK48" s="1019"/>
      <c r="FL48" s="1019"/>
      <c r="FM48" s="1019"/>
      <c r="FN48" s="1019"/>
      <c r="FO48" s="1019"/>
      <c r="FP48" s="1019"/>
      <c r="FQ48" s="1019"/>
      <c r="FR48" s="1019"/>
      <c r="FS48" s="1019"/>
      <c r="FT48" s="1019"/>
      <c r="FU48" s="1019"/>
      <c r="FV48" s="1019"/>
      <c r="FW48" s="1019"/>
      <c r="FX48" s="1019"/>
      <c r="FY48" s="1019"/>
      <c r="FZ48" s="1019"/>
      <c r="GA48" s="1019"/>
      <c r="GB48" s="1019"/>
      <c r="GC48" s="1019"/>
      <c r="GD48" s="1019"/>
      <c r="GE48" s="1019"/>
      <c r="GF48" s="1019"/>
      <c r="GG48" s="1019"/>
      <c r="GH48" s="1019"/>
      <c r="GI48" s="1019"/>
      <c r="GJ48" s="1019"/>
      <c r="GK48" s="1019"/>
      <c r="GL48" s="1019"/>
      <c r="GM48" s="1019"/>
      <c r="GN48" s="1019"/>
      <c r="GO48" s="1019"/>
      <c r="GP48" s="1019"/>
      <c r="GQ48" s="1019"/>
      <c r="GR48" s="1019"/>
      <c r="GS48" s="1019"/>
      <c r="GT48" s="1019"/>
      <c r="GU48" s="1019"/>
      <c r="GV48" s="1019"/>
      <c r="GW48" s="1019"/>
      <c r="GX48" s="744"/>
    </row>
    <row r="49" spans="1:206" ht="114.75" x14ac:dyDescent="0.2">
      <c r="A49" s="1019"/>
      <c r="B49" s="1144"/>
      <c r="C49" s="1124"/>
      <c r="D49" s="1022"/>
      <c r="E49" s="1124"/>
      <c r="F49" s="1124"/>
      <c r="G49" s="1124"/>
      <c r="H49" s="757"/>
      <c r="I49" s="757"/>
      <c r="J49" s="758"/>
      <c r="K49" s="1022"/>
      <c r="L49" s="1152" t="s">
        <v>961</v>
      </c>
      <c r="M49" s="1137">
        <v>1</v>
      </c>
      <c r="N49" s="1133">
        <v>0</v>
      </c>
      <c r="O49" s="1133">
        <v>0</v>
      </c>
      <c r="P49" s="1133">
        <v>0</v>
      </c>
      <c r="Q49" s="1133">
        <v>0</v>
      </c>
      <c r="R49" s="1133">
        <v>0</v>
      </c>
      <c r="S49" s="1133">
        <v>0</v>
      </c>
      <c r="T49" s="1133">
        <v>0</v>
      </c>
      <c r="U49" s="1133">
        <v>0</v>
      </c>
      <c r="V49" s="1133">
        <v>0</v>
      </c>
      <c r="W49" s="1133">
        <v>0</v>
      </c>
      <c r="X49" s="1133">
        <v>0</v>
      </c>
      <c r="Y49" s="1133">
        <v>0</v>
      </c>
      <c r="Z49" s="1133">
        <v>0</v>
      </c>
      <c r="AA49" s="743"/>
      <c r="AB49" s="1022" t="s">
        <v>899</v>
      </c>
      <c r="AC49" s="1022" t="s">
        <v>900</v>
      </c>
      <c r="AD49" s="1022" t="s">
        <v>901</v>
      </c>
      <c r="AE49" s="1130">
        <v>0</v>
      </c>
      <c r="AF49" s="1130">
        <v>0</v>
      </c>
      <c r="AG49" s="1130">
        <v>0</v>
      </c>
      <c r="AH49" s="1131">
        <v>0</v>
      </c>
      <c r="AI49" s="1131">
        <v>0</v>
      </c>
      <c r="AJ49" s="1131">
        <v>0</v>
      </c>
      <c r="AK49" s="1131">
        <v>0</v>
      </c>
      <c r="AL49" s="1131">
        <v>0</v>
      </c>
      <c r="AM49" s="1131">
        <v>0</v>
      </c>
      <c r="AN49" s="1131">
        <v>0</v>
      </c>
      <c r="AO49" s="1131">
        <v>0</v>
      </c>
      <c r="AP49" s="1131">
        <v>0</v>
      </c>
      <c r="AQ49" s="1131">
        <v>0</v>
      </c>
      <c r="AR49" s="1131">
        <v>0</v>
      </c>
      <c r="AS49" s="1131">
        <v>0</v>
      </c>
      <c r="AT49" s="1131">
        <v>0</v>
      </c>
      <c r="AU49" s="1131">
        <v>0</v>
      </c>
      <c r="AV49" s="1132">
        <v>0</v>
      </c>
      <c r="AW49" s="1019"/>
      <c r="AX49" s="1019"/>
      <c r="AY49" s="1019"/>
      <c r="AZ49" s="1019"/>
      <c r="BA49" s="1019"/>
      <c r="BB49" s="1019"/>
      <c r="BC49" s="1019"/>
      <c r="BD49" s="1019"/>
      <c r="BE49" s="1019"/>
      <c r="BF49" s="1019"/>
      <c r="BG49" s="1019"/>
      <c r="BH49" s="1019"/>
      <c r="BI49" s="1019"/>
      <c r="BJ49" s="1019"/>
      <c r="BK49" s="1019"/>
      <c r="BL49" s="1019"/>
      <c r="BM49" s="1019"/>
      <c r="BN49" s="1019"/>
      <c r="BO49" s="1019"/>
      <c r="BP49" s="1019"/>
      <c r="BQ49" s="1019"/>
      <c r="BR49" s="1019"/>
      <c r="BS49" s="1019"/>
      <c r="BT49" s="1019"/>
      <c r="BU49" s="1019"/>
      <c r="BV49" s="1019"/>
      <c r="BW49" s="1019"/>
      <c r="BX49" s="1019"/>
      <c r="BY49" s="1019"/>
      <c r="BZ49" s="1019"/>
      <c r="CA49" s="1019"/>
      <c r="CB49" s="1019"/>
      <c r="CC49" s="1019"/>
      <c r="CD49" s="1019"/>
      <c r="CE49" s="1019"/>
      <c r="CF49" s="1019"/>
      <c r="CG49" s="1019"/>
      <c r="CH49" s="1019"/>
      <c r="CI49" s="1019"/>
      <c r="CJ49" s="1019"/>
      <c r="CK49" s="1019"/>
      <c r="CL49" s="1019"/>
      <c r="CM49" s="1019"/>
      <c r="CN49" s="1019"/>
      <c r="CO49" s="1019"/>
      <c r="CP49" s="1019"/>
      <c r="CQ49" s="1019"/>
      <c r="CR49" s="1019"/>
      <c r="CS49" s="1019"/>
      <c r="CT49" s="1019"/>
      <c r="CU49" s="1019"/>
      <c r="CV49" s="1019"/>
      <c r="CW49" s="1019"/>
      <c r="CX49" s="1019"/>
      <c r="CY49" s="1019"/>
      <c r="CZ49" s="1019"/>
      <c r="DA49" s="1019"/>
      <c r="DB49" s="1019"/>
      <c r="DC49" s="1019"/>
      <c r="DD49" s="1019"/>
      <c r="DE49" s="1019"/>
      <c r="DF49" s="1019"/>
      <c r="DG49" s="1019"/>
      <c r="DH49" s="1019"/>
      <c r="DI49" s="1019"/>
      <c r="DJ49" s="1019"/>
      <c r="DK49" s="1019"/>
      <c r="DL49" s="1019"/>
      <c r="DM49" s="1019"/>
      <c r="DN49" s="1019"/>
      <c r="DO49" s="1019"/>
      <c r="DP49" s="1019"/>
      <c r="DQ49" s="1019"/>
      <c r="DR49" s="1019"/>
      <c r="DS49" s="1019"/>
      <c r="DT49" s="1019"/>
      <c r="DU49" s="1019"/>
      <c r="DV49" s="1019"/>
      <c r="DW49" s="1019"/>
      <c r="DX49" s="1019"/>
      <c r="DY49" s="1019"/>
      <c r="DZ49" s="1019"/>
      <c r="EA49" s="1019"/>
      <c r="EB49" s="1019"/>
      <c r="EC49" s="1019"/>
      <c r="ED49" s="1019"/>
      <c r="EE49" s="1019"/>
      <c r="EF49" s="1019"/>
      <c r="EG49" s="1019"/>
      <c r="EH49" s="1019"/>
      <c r="EI49" s="1019"/>
      <c r="EJ49" s="1019"/>
      <c r="EK49" s="1019"/>
      <c r="EL49" s="1019"/>
      <c r="EM49" s="1019"/>
      <c r="EN49" s="1019"/>
      <c r="EO49" s="1019"/>
      <c r="EP49" s="1019"/>
      <c r="EQ49" s="1019"/>
      <c r="ER49" s="1019"/>
      <c r="ES49" s="1019"/>
      <c r="ET49" s="1019"/>
      <c r="EU49" s="1019"/>
      <c r="EV49" s="1019"/>
      <c r="EW49" s="1019"/>
      <c r="EX49" s="1019"/>
      <c r="EY49" s="1019"/>
      <c r="EZ49" s="1019"/>
      <c r="FA49" s="1019"/>
      <c r="FB49" s="1019"/>
      <c r="FC49" s="1019"/>
      <c r="FD49" s="1019"/>
      <c r="FE49" s="1019"/>
      <c r="FF49" s="1019"/>
      <c r="FG49" s="1019"/>
      <c r="FH49" s="1019"/>
      <c r="FI49" s="1019"/>
      <c r="FJ49" s="1019"/>
      <c r="FK49" s="1019"/>
      <c r="FL49" s="1019"/>
      <c r="FM49" s="1019"/>
      <c r="FN49" s="1019"/>
      <c r="FO49" s="1019"/>
      <c r="FP49" s="1019"/>
      <c r="FQ49" s="1019"/>
      <c r="FR49" s="1019"/>
      <c r="FS49" s="1019"/>
      <c r="FT49" s="1019"/>
      <c r="FU49" s="1019"/>
      <c r="FV49" s="1019"/>
      <c r="FW49" s="1019"/>
      <c r="FX49" s="1019"/>
      <c r="FY49" s="1019"/>
      <c r="FZ49" s="1019"/>
      <c r="GA49" s="1019"/>
      <c r="GB49" s="1019"/>
      <c r="GC49" s="1019"/>
      <c r="GD49" s="1019"/>
      <c r="GE49" s="1019"/>
      <c r="GF49" s="1019"/>
      <c r="GG49" s="1019"/>
      <c r="GH49" s="1019"/>
      <c r="GI49" s="1019"/>
      <c r="GJ49" s="1019"/>
      <c r="GK49" s="1019"/>
      <c r="GL49" s="1019"/>
      <c r="GM49" s="1019"/>
      <c r="GN49" s="1019"/>
      <c r="GO49" s="1019"/>
      <c r="GP49" s="1019"/>
      <c r="GQ49" s="1019"/>
      <c r="GR49" s="1019"/>
      <c r="GS49" s="1019"/>
      <c r="GT49" s="1019"/>
      <c r="GU49" s="1019"/>
      <c r="GV49" s="1019"/>
      <c r="GW49" s="1019"/>
      <c r="GX49" s="744"/>
    </row>
    <row r="50" spans="1:206" ht="153" x14ac:dyDescent="0.2">
      <c r="A50" s="1019"/>
      <c r="B50" s="1144"/>
      <c r="C50" s="1124"/>
      <c r="D50" s="1022"/>
      <c r="E50" s="1124"/>
      <c r="F50" s="1124"/>
      <c r="G50" s="1124"/>
      <c r="H50" s="757"/>
      <c r="I50" s="757"/>
      <c r="J50" s="758"/>
      <c r="K50" s="1022"/>
      <c r="L50" s="1152" t="s">
        <v>962</v>
      </c>
      <c r="M50" s="1137">
        <v>0.01</v>
      </c>
      <c r="N50" s="1133">
        <v>0</v>
      </c>
      <c r="O50" s="1133">
        <v>0</v>
      </c>
      <c r="P50" s="1133">
        <v>0</v>
      </c>
      <c r="Q50" s="1133">
        <v>0</v>
      </c>
      <c r="R50" s="1133">
        <v>0</v>
      </c>
      <c r="S50" s="1133">
        <v>0</v>
      </c>
      <c r="T50" s="1133">
        <v>0</v>
      </c>
      <c r="U50" s="1133">
        <v>0</v>
      </c>
      <c r="V50" s="1133">
        <v>0</v>
      </c>
      <c r="W50" s="1133">
        <v>0</v>
      </c>
      <c r="X50" s="1133">
        <v>0</v>
      </c>
      <c r="Y50" s="1133">
        <v>0</v>
      </c>
      <c r="Z50" s="1133">
        <v>0</v>
      </c>
      <c r="AA50" s="743"/>
      <c r="AB50" s="1022" t="s">
        <v>899</v>
      </c>
      <c r="AC50" s="1022" t="s">
        <v>900</v>
      </c>
      <c r="AD50" s="1022" t="s">
        <v>901</v>
      </c>
      <c r="AE50" s="1130">
        <v>0</v>
      </c>
      <c r="AF50" s="1130">
        <v>0</v>
      </c>
      <c r="AG50" s="1130">
        <v>0</v>
      </c>
      <c r="AH50" s="1131">
        <v>0</v>
      </c>
      <c r="AI50" s="1131">
        <v>0</v>
      </c>
      <c r="AJ50" s="1131">
        <v>0</v>
      </c>
      <c r="AK50" s="1131">
        <v>0</v>
      </c>
      <c r="AL50" s="1131">
        <v>0</v>
      </c>
      <c r="AM50" s="1131">
        <v>0</v>
      </c>
      <c r="AN50" s="1131">
        <v>0</v>
      </c>
      <c r="AO50" s="1131">
        <v>0</v>
      </c>
      <c r="AP50" s="1131">
        <v>0</v>
      </c>
      <c r="AQ50" s="1131">
        <v>0</v>
      </c>
      <c r="AR50" s="1131">
        <v>0</v>
      </c>
      <c r="AS50" s="1131">
        <v>0</v>
      </c>
      <c r="AT50" s="1131">
        <v>0</v>
      </c>
      <c r="AU50" s="1131">
        <v>0</v>
      </c>
      <c r="AV50" s="1132">
        <v>0</v>
      </c>
      <c r="AW50" s="1019"/>
      <c r="AX50" s="1019"/>
      <c r="AY50" s="1019"/>
      <c r="AZ50" s="1019"/>
      <c r="BA50" s="1019"/>
      <c r="BB50" s="1019"/>
      <c r="BC50" s="1019"/>
      <c r="BD50" s="1019"/>
      <c r="BE50" s="1019"/>
      <c r="BF50" s="1019"/>
      <c r="BG50" s="1019"/>
      <c r="BH50" s="1019"/>
      <c r="BI50" s="1019"/>
      <c r="BJ50" s="1019"/>
      <c r="BK50" s="1019"/>
      <c r="BL50" s="1019"/>
      <c r="BM50" s="1019"/>
      <c r="BN50" s="1019"/>
      <c r="BO50" s="1019"/>
      <c r="BP50" s="1019"/>
      <c r="BQ50" s="1019"/>
      <c r="BR50" s="1019"/>
      <c r="BS50" s="1019"/>
      <c r="BT50" s="1019"/>
      <c r="BU50" s="1019"/>
      <c r="BV50" s="1019"/>
      <c r="BW50" s="1019"/>
      <c r="BX50" s="1019"/>
      <c r="BY50" s="1019"/>
      <c r="BZ50" s="1019"/>
      <c r="CA50" s="1019"/>
      <c r="CB50" s="1019"/>
      <c r="CC50" s="1019"/>
      <c r="CD50" s="1019"/>
      <c r="CE50" s="1019"/>
      <c r="CF50" s="1019"/>
      <c r="CG50" s="1019"/>
      <c r="CH50" s="1019"/>
      <c r="CI50" s="1019"/>
      <c r="CJ50" s="1019"/>
      <c r="CK50" s="1019"/>
      <c r="CL50" s="1019"/>
      <c r="CM50" s="1019"/>
      <c r="CN50" s="1019"/>
      <c r="CO50" s="1019"/>
      <c r="CP50" s="1019"/>
      <c r="CQ50" s="1019"/>
      <c r="CR50" s="1019"/>
      <c r="CS50" s="1019"/>
      <c r="CT50" s="1019"/>
      <c r="CU50" s="1019"/>
      <c r="CV50" s="1019"/>
      <c r="CW50" s="1019"/>
      <c r="CX50" s="1019"/>
      <c r="CY50" s="1019"/>
      <c r="CZ50" s="1019"/>
      <c r="DA50" s="1019"/>
      <c r="DB50" s="1019"/>
      <c r="DC50" s="1019"/>
      <c r="DD50" s="1019"/>
      <c r="DE50" s="1019"/>
      <c r="DF50" s="1019"/>
      <c r="DG50" s="1019"/>
      <c r="DH50" s="1019"/>
      <c r="DI50" s="1019"/>
      <c r="DJ50" s="1019"/>
      <c r="DK50" s="1019"/>
      <c r="DL50" s="1019"/>
      <c r="DM50" s="1019"/>
      <c r="DN50" s="1019"/>
      <c r="DO50" s="1019"/>
      <c r="DP50" s="1019"/>
      <c r="DQ50" s="1019"/>
      <c r="DR50" s="1019"/>
      <c r="DS50" s="1019"/>
      <c r="DT50" s="1019"/>
      <c r="DU50" s="1019"/>
      <c r="DV50" s="1019"/>
      <c r="DW50" s="1019"/>
      <c r="DX50" s="1019"/>
      <c r="DY50" s="1019"/>
      <c r="DZ50" s="1019"/>
      <c r="EA50" s="1019"/>
      <c r="EB50" s="1019"/>
      <c r="EC50" s="1019"/>
      <c r="ED50" s="1019"/>
      <c r="EE50" s="1019"/>
      <c r="EF50" s="1019"/>
      <c r="EG50" s="1019"/>
      <c r="EH50" s="1019"/>
      <c r="EI50" s="1019"/>
      <c r="EJ50" s="1019"/>
      <c r="EK50" s="1019"/>
      <c r="EL50" s="1019"/>
      <c r="EM50" s="1019"/>
      <c r="EN50" s="1019"/>
      <c r="EO50" s="1019"/>
      <c r="EP50" s="1019"/>
      <c r="EQ50" s="1019"/>
      <c r="ER50" s="1019"/>
      <c r="ES50" s="1019"/>
      <c r="ET50" s="1019"/>
      <c r="EU50" s="1019"/>
      <c r="EV50" s="1019"/>
      <c r="EW50" s="1019"/>
      <c r="EX50" s="1019"/>
      <c r="EY50" s="1019"/>
      <c r="EZ50" s="1019"/>
      <c r="FA50" s="1019"/>
      <c r="FB50" s="1019"/>
      <c r="FC50" s="1019"/>
      <c r="FD50" s="1019"/>
      <c r="FE50" s="1019"/>
      <c r="FF50" s="1019"/>
      <c r="FG50" s="1019"/>
      <c r="FH50" s="1019"/>
      <c r="FI50" s="1019"/>
      <c r="FJ50" s="1019"/>
      <c r="FK50" s="1019"/>
      <c r="FL50" s="1019"/>
      <c r="FM50" s="1019"/>
      <c r="FN50" s="1019"/>
      <c r="FO50" s="1019"/>
      <c r="FP50" s="1019"/>
      <c r="FQ50" s="1019"/>
      <c r="FR50" s="1019"/>
      <c r="FS50" s="1019"/>
      <c r="FT50" s="1019"/>
      <c r="FU50" s="1019"/>
      <c r="FV50" s="1019"/>
      <c r="FW50" s="1019"/>
      <c r="FX50" s="1019"/>
      <c r="FY50" s="1019"/>
      <c r="FZ50" s="1019"/>
      <c r="GA50" s="1019"/>
      <c r="GB50" s="1019"/>
      <c r="GC50" s="1019"/>
      <c r="GD50" s="1019"/>
      <c r="GE50" s="1019"/>
      <c r="GF50" s="1019"/>
      <c r="GG50" s="1019"/>
      <c r="GH50" s="1019"/>
      <c r="GI50" s="1019"/>
      <c r="GJ50" s="1019"/>
      <c r="GK50" s="1019"/>
      <c r="GL50" s="1019"/>
      <c r="GM50" s="1019"/>
      <c r="GN50" s="1019"/>
      <c r="GO50" s="1019"/>
      <c r="GP50" s="1019"/>
      <c r="GQ50" s="1019"/>
      <c r="GR50" s="1019"/>
      <c r="GS50" s="1019"/>
      <c r="GT50" s="1019"/>
      <c r="GU50" s="1019"/>
      <c r="GV50" s="1019"/>
      <c r="GW50" s="1019"/>
      <c r="GX50" s="744"/>
    </row>
    <row r="51" spans="1:206" ht="178.5" x14ac:dyDescent="0.2">
      <c r="A51" s="1019"/>
      <c r="B51" s="1144"/>
      <c r="C51" s="1124"/>
      <c r="D51" s="1022"/>
      <c r="E51" s="1124"/>
      <c r="F51" s="1124"/>
      <c r="G51" s="1124"/>
      <c r="H51" s="757"/>
      <c r="I51" s="757"/>
      <c r="J51" s="758"/>
      <c r="K51" s="1022"/>
      <c r="L51" s="1152" t="s">
        <v>963</v>
      </c>
      <c r="M51" s="1137">
        <v>5</v>
      </c>
      <c r="N51" s="1133">
        <v>100000000</v>
      </c>
      <c r="O51" s="1135">
        <v>0</v>
      </c>
      <c r="P51" s="1133">
        <v>100000000</v>
      </c>
      <c r="Q51" s="1133">
        <v>0</v>
      </c>
      <c r="R51" s="1133">
        <v>0</v>
      </c>
      <c r="S51" s="1133">
        <v>0</v>
      </c>
      <c r="T51" s="1133">
        <v>0</v>
      </c>
      <c r="U51" s="1133">
        <v>0</v>
      </c>
      <c r="V51" s="1133">
        <v>0</v>
      </c>
      <c r="W51" s="1133">
        <v>0</v>
      </c>
      <c r="X51" s="1133">
        <v>0</v>
      </c>
      <c r="Y51" s="1133">
        <v>0</v>
      </c>
      <c r="Z51" s="1133">
        <v>0</v>
      </c>
      <c r="AA51" s="743"/>
      <c r="AB51" s="1022" t="s">
        <v>899</v>
      </c>
      <c r="AC51" s="1022" t="s">
        <v>900</v>
      </c>
      <c r="AD51" s="1022" t="s">
        <v>901</v>
      </c>
      <c r="AE51" s="1130">
        <v>0</v>
      </c>
      <c r="AF51" s="1130">
        <v>0</v>
      </c>
      <c r="AG51" s="1130">
        <v>0</v>
      </c>
      <c r="AH51" s="1131">
        <v>0</v>
      </c>
      <c r="AI51" s="1131">
        <v>0</v>
      </c>
      <c r="AJ51" s="1131">
        <v>0</v>
      </c>
      <c r="AK51" s="1131">
        <v>0</v>
      </c>
      <c r="AL51" s="1131">
        <v>0</v>
      </c>
      <c r="AM51" s="1131">
        <v>0</v>
      </c>
      <c r="AN51" s="1131">
        <v>0</v>
      </c>
      <c r="AO51" s="1131">
        <v>0</v>
      </c>
      <c r="AP51" s="1131">
        <v>0</v>
      </c>
      <c r="AQ51" s="1131">
        <v>0</v>
      </c>
      <c r="AR51" s="1131">
        <v>0</v>
      </c>
      <c r="AS51" s="1131">
        <v>0</v>
      </c>
      <c r="AT51" s="1131">
        <v>0</v>
      </c>
      <c r="AU51" s="1131">
        <v>0</v>
      </c>
      <c r="AV51" s="1132">
        <v>0</v>
      </c>
      <c r="AW51" s="1019"/>
      <c r="AX51" s="1019"/>
      <c r="AY51" s="1019"/>
      <c r="AZ51" s="1019"/>
      <c r="BA51" s="1019"/>
      <c r="BB51" s="1019"/>
      <c r="BC51" s="1019"/>
      <c r="BD51" s="1019"/>
      <c r="BE51" s="1019"/>
      <c r="BF51" s="1019"/>
      <c r="BG51" s="1019"/>
      <c r="BH51" s="1019"/>
      <c r="BI51" s="1019"/>
      <c r="BJ51" s="1019"/>
      <c r="BK51" s="1019"/>
      <c r="BL51" s="1019"/>
      <c r="BM51" s="1019"/>
      <c r="BN51" s="1019"/>
      <c r="BO51" s="1019"/>
      <c r="BP51" s="1019"/>
      <c r="BQ51" s="1019"/>
      <c r="BR51" s="1019"/>
      <c r="BS51" s="1019"/>
      <c r="BT51" s="1019"/>
      <c r="BU51" s="1019"/>
      <c r="BV51" s="1019"/>
      <c r="BW51" s="1019"/>
      <c r="BX51" s="1019"/>
      <c r="BY51" s="1019"/>
      <c r="BZ51" s="1019"/>
      <c r="CA51" s="1019"/>
      <c r="CB51" s="1019"/>
      <c r="CC51" s="1019"/>
      <c r="CD51" s="1019"/>
      <c r="CE51" s="1019"/>
      <c r="CF51" s="1019"/>
      <c r="CG51" s="1019"/>
      <c r="CH51" s="1019"/>
      <c r="CI51" s="1019"/>
      <c r="CJ51" s="1019"/>
      <c r="CK51" s="1019"/>
      <c r="CL51" s="1019"/>
      <c r="CM51" s="1019"/>
      <c r="CN51" s="1019"/>
      <c r="CO51" s="1019"/>
      <c r="CP51" s="1019"/>
      <c r="CQ51" s="1019"/>
      <c r="CR51" s="1019"/>
      <c r="CS51" s="1019"/>
      <c r="CT51" s="1019"/>
      <c r="CU51" s="1019"/>
      <c r="CV51" s="1019"/>
      <c r="CW51" s="1019"/>
      <c r="CX51" s="1019"/>
      <c r="CY51" s="1019"/>
      <c r="CZ51" s="1019"/>
      <c r="DA51" s="1019"/>
      <c r="DB51" s="1019"/>
      <c r="DC51" s="1019"/>
      <c r="DD51" s="1019"/>
      <c r="DE51" s="1019"/>
      <c r="DF51" s="1019"/>
      <c r="DG51" s="1019"/>
      <c r="DH51" s="1019"/>
      <c r="DI51" s="1019"/>
      <c r="DJ51" s="1019"/>
      <c r="DK51" s="1019"/>
      <c r="DL51" s="1019"/>
      <c r="DM51" s="1019"/>
      <c r="DN51" s="1019"/>
      <c r="DO51" s="1019"/>
      <c r="DP51" s="1019"/>
      <c r="DQ51" s="1019"/>
      <c r="DR51" s="1019"/>
      <c r="DS51" s="1019"/>
      <c r="DT51" s="1019"/>
      <c r="DU51" s="1019"/>
      <c r="DV51" s="1019"/>
      <c r="DW51" s="1019"/>
      <c r="DX51" s="1019"/>
      <c r="DY51" s="1019"/>
      <c r="DZ51" s="1019"/>
      <c r="EA51" s="1019"/>
      <c r="EB51" s="1019"/>
      <c r="EC51" s="1019"/>
      <c r="ED51" s="1019"/>
      <c r="EE51" s="1019"/>
      <c r="EF51" s="1019"/>
      <c r="EG51" s="1019"/>
      <c r="EH51" s="1019"/>
      <c r="EI51" s="1019"/>
      <c r="EJ51" s="1019"/>
      <c r="EK51" s="1019"/>
      <c r="EL51" s="1019"/>
      <c r="EM51" s="1019"/>
      <c r="EN51" s="1019"/>
      <c r="EO51" s="1019"/>
      <c r="EP51" s="1019"/>
      <c r="EQ51" s="1019"/>
      <c r="ER51" s="1019"/>
      <c r="ES51" s="1019"/>
      <c r="ET51" s="1019"/>
      <c r="EU51" s="1019"/>
      <c r="EV51" s="1019"/>
      <c r="EW51" s="1019"/>
      <c r="EX51" s="1019"/>
      <c r="EY51" s="1019"/>
      <c r="EZ51" s="1019"/>
      <c r="FA51" s="1019"/>
      <c r="FB51" s="1019"/>
      <c r="FC51" s="1019"/>
      <c r="FD51" s="1019"/>
      <c r="FE51" s="1019"/>
      <c r="FF51" s="1019"/>
      <c r="FG51" s="1019"/>
      <c r="FH51" s="1019"/>
      <c r="FI51" s="1019"/>
      <c r="FJ51" s="1019"/>
      <c r="FK51" s="1019"/>
      <c r="FL51" s="1019"/>
      <c r="FM51" s="1019"/>
      <c r="FN51" s="1019"/>
      <c r="FO51" s="1019"/>
      <c r="FP51" s="1019"/>
      <c r="FQ51" s="1019"/>
      <c r="FR51" s="1019"/>
      <c r="FS51" s="1019"/>
      <c r="FT51" s="1019"/>
      <c r="FU51" s="1019"/>
      <c r="FV51" s="1019"/>
      <c r="FW51" s="1019"/>
      <c r="FX51" s="1019"/>
      <c r="FY51" s="1019"/>
      <c r="FZ51" s="1019"/>
      <c r="GA51" s="1019"/>
      <c r="GB51" s="1019"/>
      <c r="GC51" s="1019"/>
      <c r="GD51" s="1019"/>
      <c r="GE51" s="1019"/>
      <c r="GF51" s="1019"/>
      <c r="GG51" s="1019"/>
      <c r="GH51" s="1019"/>
      <c r="GI51" s="1019"/>
      <c r="GJ51" s="1019"/>
      <c r="GK51" s="1019"/>
      <c r="GL51" s="1019"/>
      <c r="GM51" s="1019"/>
      <c r="GN51" s="1019"/>
      <c r="GO51" s="1019"/>
      <c r="GP51" s="1019"/>
      <c r="GQ51" s="1019"/>
      <c r="GR51" s="1019"/>
      <c r="GS51" s="1019"/>
      <c r="GT51" s="1019"/>
      <c r="GU51" s="1019"/>
      <c r="GV51" s="1019"/>
      <c r="GW51" s="1019"/>
      <c r="GX51" s="744"/>
    </row>
    <row r="52" spans="1:206" ht="63.75" x14ac:dyDescent="0.2">
      <c r="A52" s="1019"/>
      <c r="B52" s="1144"/>
      <c r="C52" s="1124"/>
      <c r="D52" s="1022"/>
      <c r="E52" s="1124"/>
      <c r="F52" s="1124"/>
      <c r="G52" s="1124"/>
      <c r="H52" s="757"/>
      <c r="I52" s="757"/>
      <c r="J52" s="758"/>
      <c r="K52" s="1022"/>
      <c r="L52" s="1152" t="s">
        <v>964</v>
      </c>
      <c r="M52" s="1137">
        <v>0</v>
      </c>
      <c r="N52" s="1133">
        <v>0</v>
      </c>
      <c r="O52" s="1133">
        <v>0</v>
      </c>
      <c r="P52" s="1133">
        <v>0</v>
      </c>
      <c r="Q52" s="1133">
        <v>0</v>
      </c>
      <c r="R52" s="1133">
        <v>0</v>
      </c>
      <c r="S52" s="1133">
        <v>0</v>
      </c>
      <c r="T52" s="1133">
        <v>0</v>
      </c>
      <c r="U52" s="1133">
        <v>0</v>
      </c>
      <c r="V52" s="1133">
        <v>0</v>
      </c>
      <c r="W52" s="1133">
        <v>0</v>
      </c>
      <c r="X52" s="1133">
        <v>0</v>
      </c>
      <c r="Y52" s="1133">
        <v>0</v>
      </c>
      <c r="Z52" s="1133">
        <v>0</v>
      </c>
      <c r="AA52" s="743"/>
      <c r="AB52" s="1022" t="s">
        <v>899</v>
      </c>
      <c r="AC52" s="1022" t="s">
        <v>900</v>
      </c>
      <c r="AD52" s="1022" t="s">
        <v>901</v>
      </c>
      <c r="AE52" s="1130">
        <v>0</v>
      </c>
      <c r="AF52" s="1130">
        <v>0</v>
      </c>
      <c r="AG52" s="1130">
        <v>0</v>
      </c>
      <c r="AH52" s="1131">
        <v>0</v>
      </c>
      <c r="AI52" s="1131">
        <v>0</v>
      </c>
      <c r="AJ52" s="1131">
        <v>0</v>
      </c>
      <c r="AK52" s="1131">
        <v>0</v>
      </c>
      <c r="AL52" s="1131">
        <v>0</v>
      </c>
      <c r="AM52" s="1131">
        <v>0</v>
      </c>
      <c r="AN52" s="1131">
        <v>0</v>
      </c>
      <c r="AO52" s="1131">
        <v>0</v>
      </c>
      <c r="AP52" s="1131">
        <v>0</v>
      </c>
      <c r="AQ52" s="1131">
        <v>0</v>
      </c>
      <c r="AR52" s="1131">
        <v>0</v>
      </c>
      <c r="AS52" s="1131">
        <v>0</v>
      </c>
      <c r="AT52" s="1131">
        <v>0</v>
      </c>
      <c r="AU52" s="1131">
        <v>0</v>
      </c>
      <c r="AV52" s="1132">
        <v>0</v>
      </c>
      <c r="AW52" s="1019"/>
      <c r="AX52" s="1019"/>
      <c r="AY52" s="1019"/>
      <c r="AZ52" s="1019"/>
      <c r="BA52" s="1019"/>
      <c r="BB52" s="1019"/>
      <c r="BC52" s="1019"/>
      <c r="BD52" s="1019"/>
      <c r="BE52" s="1019"/>
      <c r="BF52" s="1019"/>
      <c r="BG52" s="1019"/>
      <c r="BH52" s="1019"/>
      <c r="BI52" s="1019"/>
      <c r="BJ52" s="1019"/>
      <c r="BK52" s="1019"/>
      <c r="BL52" s="1019"/>
      <c r="BM52" s="1019"/>
      <c r="BN52" s="1019"/>
      <c r="BO52" s="1019"/>
      <c r="BP52" s="1019"/>
      <c r="BQ52" s="1019"/>
      <c r="BR52" s="1019"/>
      <c r="BS52" s="1019"/>
      <c r="BT52" s="1019"/>
      <c r="BU52" s="1019"/>
      <c r="BV52" s="1019"/>
      <c r="BW52" s="1019"/>
      <c r="BX52" s="1019"/>
      <c r="BY52" s="1019"/>
      <c r="BZ52" s="1019"/>
      <c r="CA52" s="1019"/>
      <c r="CB52" s="1019"/>
      <c r="CC52" s="1019"/>
      <c r="CD52" s="1019"/>
      <c r="CE52" s="1019"/>
      <c r="CF52" s="1019"/>
      <c r="CG52" s="1019"/>
      <c r="CH52" s="1019"/>
      <c r="CI52" s="1019"/>
      <c r="CJ52" s="1019"/>
      <c r="CK52" s="1019"/>
      <c r="CL52" s="1019"/>
      <c r="CM52" s="1019"/>
      <c r="CN52" s="1019"/>
      <c r="CO52" s="1019"/>
      <c r="CP52" s="1019"/>
      <c r="CQ52" s="1019"/>
      <c r="CR52" s="1019"/>
      <c r="CS52" s="1019"/>
      <c r="CT52" s="1019"/>
      <c r="CU52" s="1019"/>
      <c r="CV52" s="1019"/>
      <c r="CW52" s="1019"/>
      <c r="CX52" s="1019"/>
      <c r="CY52" s="1019"/>
      <c r="CZ52" s="1019"/>
      <c r="DA52" s="1019"/>
      <c r="DB52" s="1019"/>
      <c r="DC52" s="1019"/>
      <c r="DD52" s="1019"/>
      <c r="DE52" s="1019"/>
      <c r="DF52" s="1019"/>
      <c r="DG52" s="1019"/>
      <c r="DH52" s="1019"/>
      <c r="DI52" s="1019"/>
      <c r="DJ52" s="1019"/>
      <c r="DK52" s="1019"/>
      <c r="DL52" s="1019"/>
      <c r="DM52" s="1019"/>
      <c r="DN52" s="1019"/>
      <c r="DO52" s="1019"/>
      <c r="DP52" s="1019"/>
      <c r="DQ52" s="1019"/>
      <c r="DR52" s="1019"/>
      <c r="DS52" s="1019"/>
      <c r="DT52" s="1019"/>
      <c r="DU52" s="1019"/>
      <c r="DV52" s="1019"/>
      <c r="DW52" s="1019"/>
      <c r="DX52" s="1019"/>
      <c r="DY52" s="1019"/>
      <c r="DZ52" s="1019"/>
      <c r="EA52" s="1019"/>
      <c r="EB52" s="1019"/>
      <c r="EC52" s="1019"/>
      <c r="ED52" s="1019"/>
      <c r="EE52" s="1019"/>
      <c r="EF52" s="1019"/>
      <c r="EG52" s="1019"/>
      <c r="EH52" s="1019"/>
      <c r="EI52" s="1019"/>
      <c r="EJ52" s="1019"/>
      <c r="EK52" s="1019"/>
      <c r="EL52" s="1019"/>
      <c r="EM52" s="1019"/>
      <c r="EN52" s="1019"/>
      <c r="EO52" s="1019"/>
      <c r="EP52" s="1019"/>
      <c r="EQ52" s="1019"/>
      <c r="ER52" s="1019"/>
      <c r="ES52" s="1019"/>
      <c r="ET52" s="1019"/>
      <c r="EU52" s="1019"/>
      <c r="EV52" s="1019"/>
      <c r="EW52" s="1019"/>
      <c r="EX52" s="1019"/>
      <c r="EY52" s="1019"/>
      <c r="EZ52" s="1019"/>
      <c r="FA52" s="1019"/>
      <c r="FB52" s="1019"/>
      <c r="FC52" s="1019"/>
      <c r="FD52" s="1019"/>
      <c r="FE52" s="1019"/>
      <c r="FF52" s="1019"/>
      <c r="FG52" s="1019"/>
      <c r="FH52" s="1019"/>
      <c r="FI52" s="1019"/>
      <c r="FJ52" s="1019"/>
      <c r="FK52" s="1019"/>
      <c r="FL52" s="1019"/>
      <c r="FM52" s="1019"/>
      <c r="FN52" s="1019"/>
      <c r="FO52" s="1019"/>
      <c r="FP52" s="1019"/>
      <c r="FQ52" s="1019"/>
      <c r="FR52" s="1019"/>
      <c r="FS52" s="1019"/>
      <c r="FT52" s="1019"/>
      <c r="FU52" s="1019"/>
      <c r="FV52" s="1019"/>
      <c r="FW52" s="1019"/>
      <c r="FX52" s="1019"/>
      <c r="FY52" s="1019"/>
      <c r="FZ52" s="1019"/>
      <c r="GA52" s="1019"/>
      <c r="GB52" s="1019"/>
      <c r="GC52" s="1019"/>
      <c r="GD52" s="1019"/>
      <c r="GE52" s="1019"/>
      <c r="GF52" s="1019"/>
      <c r="GG52" s="1019"/>
      <c r="GH52" s="1019"/>
      <c r="GI52" s="1019"/>
      <c r="GJ52" s="1019"/>
      <c r="GK52" s="1019"/>
      <c r="GL52" s="1019"/>
      <c r="GM52" s="1019"/>
      <c r="GN52" s="1019"/>
      <c r="GO52" s="1019"/>
      <c r="GP52" s="1019"/>
      <c r="GQ52" s="1019"/>
      <c r="GR52" s="1019"/>
      <c r="GS52" s="1019"/>
      <c r="GT52" s="1019"/>
      <c r="GU52" s="1019"/>
      <c r="GV52" s="1019"/>
      <c r="GW52" s="1019"/>
      <c r="GX52" s="744"/>
    </row>
    <row r="53" spans="1:206" ht="153" x14ac:dyDescent="0.2">
      <c r="A53" s="1019"/>
      <c r="B53" s="1144"/>
      <c r="C53" s="1124"/>
      <c r="D53" s="1022"/>
      <c r="E53" s="1124"/>
      <c r="F53" s="1124"/>
      <c r="G53" s="1124"/>
      <c r="H53" s="757"/>
      <c r="I53" s="757"/>
      <c r="J53" s="758"/>
      <c r="K53" s="1022"/>
      <c r="L53" s="1152" t="s">
        <v>965</v>
      </c>
      <c r="M53" s="1137">
        <v>0</v>
      </c>
      <c r="N53" s="1133">
        <v>0</v>
      </c>
      <c r="O53" s="1133">
        <v>0</v>
      </c>
      <c r="P53" s="1133">
        <v>0</v>
      </c>
      <c r="Q53" s="1133">
        <v>0</v>
      </c>
      <c r="R53" s="1133">
        <v>0</v>
      </c>
      <c r="S53" s="1133">
        <v>0</v>
      </c>
      <c r="T53" s="1133">
        <v>0</v>
      </c>
      <c r="U53" s="1133">
        <v>0</v>
      </c>
      <c r="V53" s="1133">
        <v>0</v>
      </c>
      <c r="W53" s="1133">
        <v>0</v>
      </c>
      <c r="X53" s="1133">
        <v>0</v>
      </c>
      <c r="Y53" s="1133">
        <v>0</v>
      </c>
      <c r="Z53" s="1133">
        <v>0</v>
      </c>
      <c r="AA53" s="743"/>
      <c r="AB53" s="1022" t="s">
        <v>899</v>
      </c>
      <c r="AC53" s="1022" t="s">
        <v>900</v>
      </c>
      <c r="AD53" s="1022" t="s">
        <v>901</v>
      </c>
      <c r="AE53" s="1130">
        <v>0</v>
      </c>
      <c r="AF53" s="1130">
        <v>0</v>
      </c>
      <c r="AG53" s="1130">
        <v>0</v>
      </c>
      <c r="AH53" s="1131">
        <v>0</v>
      </c>
      <c r="AI53" s="1131">
        <v>0</v>
      </c>
      <c r="AJ53" s="1131">
        <v>0</v>
      </c>
      <c r="AK53" s="1131">
        <v>0</v>
      </c>
      <c r="AL53" s="1131">
        <v>0</v>
      </c>
      <c r="AM53" s="1131">
        <v>0</v>
      </c>
      <c r="AN53" s="1131">
        <v>0</v>
      </c>
      <c r="AO53" s="1131">
        <v>0</v>
      </c>
      <c r="AP53" s="1131">
        <v>0</v>
      </c>
      <c r="AQ53" s="1131">
        <v>0</v>
      </c>
      <c r="AR53" s="1131">
        <v>0</v>
      </c>
      <c r="AS53" s="1131">
        <v>0</v>
      </c>
      <c r="AT53" s="1131">
        <v>0</v>
      </c>
      <c r="AU53" s="1131">
        <v>0</v>
      </c>
      <c r="AV53" s="1132">
        <v>0</v>
      </c>
      <c r="AW53" s="1019"/>
      <c r="AX53" s="1019"/>
      <c r="AY53" s="1019"/>
      <c r="AZ53" s="1019"/>
      <c r="BA53" s="1019"/>
      <c r="BB53" s="1019"/>
      <c r="BC53" s="1019"/>
      <c r="BD53" s="1019"/>
      <c r="BE53" s="1019"/>
      <c r="BF53" s="1019"/>
      <c r="BG53" s="1019"/>
      <c r="BH53" s="1019"/>
      <c r="BI53" s="1019"/>
      <c r="BJ53" s="1019"/>
      <c r="BK53" s="1019"/>
      <c r="BL53" s="1019"/>
      <c r="BM53" s="1019"/>
      <c r="BN53" s="1019"/>
      <c r="BO53" s="1019"/>
      <c r="BP53" s="1019"/>
      <c r="BQ53" s="1019"/>
      <c r="BR53" s="1019"/>
      <c r="BS53" s="1019"/>
      <c r="BT53" s="1019"/>
      <c r="BU53" s="1019"/>
      <c r="BV53" s="1019"/>
      <c r="BW53" s="1019"/>
      <c r="BX53" s="1019"/>
      <c r="BY53" s="1019"/>
      <c r="BZ53" s="1019"/>
      <c r="CA53" s="1019"/>
      <c r="CB53" s="1019"/>
      <c r="CC53" s="1019"/>
      <c r="CD53" s="1019"/>
      <c r="CE53" s="1019"/>
      <c r="CF53" s="1019"/>
      <c r="CG53" s="1019"/>
      <c r="CH53" s="1019"/>
      <c r="CI53" s="1019"/>
      <c r="CJ53" s="1019"/>
      <c r="CK53" s="1019"/>
      <c r="CL53" s="1019"/>
      <c r="CM53" s="1019"/>
      <c r="CN53" s="1019"/>
      <c r="CO53" s="1019"/>
      <c r="CP53" s="1019"/>
      <c r="CQ53" s="1019"/>
      <c r="CR53" s="1019"/>
      <c r="CS53" s="1019"/>
      <c r="CT53" s="1019"/>
      <c r="CU53" s="1019"/>
      <c r="CV53" s="1019"/>
      <c r="CW53" s="1019"/>
      <c r="CX53" s="1019"/>
      <c r="CY53" s="1019"/>
      <c r="CZ53" s="1019"/>
      <c r="DA53" s="1019"/>
      <c r="DB53" s="1019"/>
      <c r="DC53" s="1019"/>
      <c r="DD53" s="1019"/>
      <c r="DE53" s="1019"/>
      <c r="DF53" s="1019"/>
      <c r="DG53" s="1019"/>
      <c r="DH53" s="1019"/>
      <c r="DI53" s="1019"/>
      <c r="DJ53" s="1019"/>
      <c r="DK53" s="1019"/>
      <c r="DL53" s="1019"/>
      <c r="DM53" s="1019"/>
      <c r="DN53" s="1019"/>
      <c r="DO53" s="1019"/>
      <c r="DP53" s="1019"/>
      <c r="DQ53" s="1019"/>
      <c r="DR53" s="1019"/>
      <c r="DS53" s="1019"/>
      <c r="DT53" s="1019"/>
      <c r="DU53" s="1019"/>
      <c r="DV53" s="1019"/>
      <c r="DW53" s="1019"/>
      <c r="DX53" s="1019"/>
      <c r="DY53" s="1019"/>
      <c r="DZ53" s="1019"/>
      <c r="EA53" s="1019"/>
      <c r="EB53" s="1019"/>
      <c r="EC53" s="1019"/>
      <c r="ED53" s="1019"/>
      <c r="EE53" s="1019"/>
      <c r="EF53" s="1019"/>
      <c r="EG53" s="1019"/>
      <c r="EH53" s="1019"/>
      <c r="EI53" s="1019"/>
      <c r="EJ53" s="1019"/>
      <c r="EK53" s="1019"/>
      <c r="EL53" s="1019"/>
      <c r="EM53" s="1019"/>
      <c r="EN53" s="1019"/>
      <c r="EO53" s="1019"/>
      <c r="EP53" s="1019"/>
      <c r="EQ53" s="1019"/>
      <c r="ER53" s="1019"/>
      <c r="ES53" s="1019"/>
      <c r="ET53" s="1019"/>
      <c r="EU53" s="1019"/>
      <c r="EV53" s="1019"/>
      <c r="EW53" s="1019"/>
      <c r="EX53" s="1019"/>
      <c r="EY53" s="1019"/>
      <c r="EZ53" s="1019"/>
      <c r="FA53" s="1019"/>
      <c r="FB53" s="1019"/>
      <c r="FC53" s="1019"/>
      <c r="FD53" s="1019"/>
      <c r="FE53" s="1019"/>
      <c r="FF53" s="1019"/>
      <c r="FG53" s="1019"/>
      <c r="FH53" s="1019"/>
      <c r="FI53" s="1019"/>
      <c r="FJ53" s="1019"/>
      <c r="FK53" s="1019"/>
      <c r="FL53" s="1019"/>
      <c r="FM53" s="1019"/>
      <c r="FN53" s="1019"/>
      <c r="FO53" s="1019"/>
      <c r="FP53" s="1019"/>
      <c r="FQ53" s="1019"/>
      <c r="FR53" s="1019"/>
      <c r="FS53" s="1019"/>
      <c r="FT53" s="1019"/>
      <c r="FU53" s="1019"/>
      <c r="FV53" s="1019"/>
      <c r="FW53" s="1019"/>
      <c r="FX53" s="1019"/>
      <c r="FY53" s="1019"/>
      <c r="FZ53" s="1019"/>
      <c r="GA53" s="1019"/>
      <c r="GB53" s="1019"/>
      <c r="GC53" s="1019"/>
      <c r="GD53" s="1019"/>
      <c r="GE53" s="1019"/>
      <c r="GF53" s="1019"/>
      <c r="GG53" s="1019"/>
      <c r="GH53" s="1019"/>
      <c r="GI53" s="1019"/>
      <c r="GJ53" s="1019"/>
      <c r="GK53" s="1019"/>
      <c r="GL53" s="1019"/>
      <c r="GM53" s="1019"/>
      <c r="GN53" s="1019"/>
      <c r="GO53" s="1019"/>
      <c r="GP53" s="1019"/>
      <c r="GQ53" s="1019"/>
      <c r="GR53" s="1019"/>
      <c r="GS53" s="1019"/>
      <c r="GT53" s="1019"/>
      <c r="GU53" s="1019"/>
      <c r="GV53" s="1019"/>
      <c r="GW53" s="1019"/>
      <c r="GX53" s="744"/>
    </row>
    <row r="54" spans="1:206" ht="141" thickBot="1" x14ac:dyDescent="0.25">
      <c r="A54" s="1019"/>
      <c r="B54" s="1144"/>
      <c r="C54" s="1124"/>
      <c r="D54" s="745"/>
      <c r="E54" s="1124"/>
      <c r="F54" s="1124"/>
      <c r="G54" s="1124"/>
      <c r="H54" s="757"/>
      <c r="I54" s="757"/>
      <c r="J54" s="758"/>
      <c r="K54" s="1022"/>
      <c r="L54" s="1022" t="s">
        <v>966</v>
      </c>
      <c r="M54" s="1137">
        <v>0.01</v>
      </c>
      <c r="N54" s="1133">
        <v>30000000</v>
      </c>
      <c r="O54" s="1135">
        <v>0</v>
      </c>
      <c r="P54" s="1133">
        <v>30000000</v>
      </c>
      <c r="Q54" s="1133">
        <v>0</v>
      </c>
      <c r="R54" s="1133">
        <v>0</v>
      </c>
      <c r="S54" s="1162">
        <v>0</v>
      </c>
      <c r="T54" s="1133">
        <v>0</v>
      </c>
      <c r="U54" s="1133">
        <v>0</v>
      </c>
      <c r="V54" s="1133">
        <v>0</v>
      </c>
      <c r="W54" s="1133">
        <v>0</v>
      </c>
      <c r="X54" s="1133">
        <v>0</v>
      </c>
      <c r="Y54" s="1133">
        <v>0</v>
      </c>
      <c r="Z54" s="1133">
        <v>0</v>
      </c>
      <c r="AA54" s="743"/>
      <c r="AB54" s="1022" t="s">
        <v>899</v>
      </c>
      <c r="AC54" s="1022" t="s">
        <v>900</v>
      </c>
      <c r="AD54" s="1022" t="s">
        <v>901</v>
      </c>
      <c r="AE54" s="1130">
        <v>0</v>
      </c>
      <c r="AF54" s="1130">
        <v>0</v>
      </c>
      <c r="AG54" s="1130">
        <v>0</v>
      </c>
      <c r="AH54" s="1131">
        <v>0</v>
      </c>
      <c r="AI54" s="1131">
        <v>0</v>
      </c>
      <c r="AJ54" s="1131">
        <v>0</v>
      </c>
      <c r="AK54" s="1131">
        <v>0</v>
      </c>
      <c r="AL54" s="1131">
        <v>0</v>
      </c>
      <c r="AM54" s="1131">
        <v>0</v>
      </c>
      <c r="AN54" s="1131">
        <v>0</v>
      </c>
      <c r="AO54" s="1131">
        <v>0</v>
      </c>
      <c r="AP54" s="1131">
        <v>0</v>
      </c>
      <c r="AQ54" s="1131">
        <v>0</v>
      </c>
      <c r="AR54" s="1131">
        <v>0</v>
      </c>
      <c r="AS54" s="1131">
        <v>0</v>
      </c>
      <c r="AT54" s="1131">
        <v>0</v>
      </c>
      <c r="AU54" s="1131">
        <v>0</v>
      </c>
      <c r="AV54" s="1132">
        <v>0</v>
      </c>
      <c r="AW54" s="1019"/>
      <c r="AX54" s="1019"/>
      <c r="AY54" s="1019"/>
      <c r="AZ54" s="1019"/>
      <c r="BA54" s="1019"/>
      <c r="BB54" s="1019"/>
      <c r="BC54" s="1019"/>
      <c r="BD54" s="1019"/>
      <c r="BE54" s="1019"/>
      <c r="BF54" s="1019"/>
      <c r="BG54" s="1019"/>
      <c r="BH54" s="1019"/>
      <c r="BI54" s="1019"/>
      <c r="BJ54" s="1019"/>
      <c r="BK54" s="1019"/>
      <c r="BL54" s="1019"/>
      <c r="BM54" s="1019"/>
      <c r="BN54" s="1019"/>
      <c r="BO54" s="1019"/>
      <c r="BP54" s="1019"/>
      <c r="BQ54" s="1019"/>
      <c r="BR54" s="1019"/>
      <c r="BS54" s="1019"/>
      <c r="BT54" s="1019"/>
      <c r="BU54" s="1019"/>
      <c r="BV54" s="1019"/>
      <c r="BW54" s="1019"/>
      <c r="BX54" s="1019"/>
      <c r="BY54" s="1019"/>
      <c r="BZ54" s="1019"/>
      <c r="CA54" s="1019"/>
      <c r="CB54" s="1019"/>
      <c r="CC54" s="1019"/>
      <c r="CD54" s="1019"/>
      <c r="CE54" s="1019"/>
      <c r="CF54" s="1019"/>
      <c r="CG54" s="1019"/>
      <c r="CH54" s="1019"/>
      <c r="CI54" s="1019"/>
      <c r="CJ54" s="1019"/>
      <c r="CK54" s="1019"/>
      <c r="CL54" s="1019"/>
      <c r="CM54" s="1019"/>
      <c r="CN54" s="1019"/>
      <c r="CO54" s="1019"/>
      <c r="CP54" s="1019"/>
      <c r="CQ54" s="1019"/>
      <c r="CR54" s="1019"/>
      <c r="CS54" s="1019"/>
      <c r="CT54" s="1019"/>
      <c r="CU54" s="1019"/>
      <c r="CV54" s="1019"/>
      <c r="CW54" s="1019"/>
      <c r="CX54" s="1019"/>
      <c r="CY54" s="1019"/>
      <c r="CZ54" s="1019"/>
      <c r="DA54" s="1019"/>
      <c r="DB54" s="1019"/>
      <c r="DC54" s="1019"/>
      <c r="DD54" s="1019"/>
      <c r="DE54" s="1019"/>
      <c r="DF54" s="1019"/>
      <c r="DG54" s="1019"/>
      <c r="DH54" s="1019"/>
      <c r="DI54" s="1019"/>
      <c r="DJ54" s="1019"/>
      <c r="DK54" s="1019"/>
      <c r="DL54" s="1019"/>
      <c r="DM54" s="1019"/>
      <c r="DN54" s="1019"/>
      <c r="DO54" s="1019"/>
      <c r="DP54" s="1019"/>
      <c r="DQ54" s="1019"/>
      <c r="DR54" s="1019"/>
      <c r="DS54" s="1019"/>
      <c r="DT54" s="1019"/>
      <c r="DU54" s="1019"/>
      <c r="DV54" s="1019"/>
      <c r="DW54" s="1019"/>
      <c r="DX54" s="1019"/>
      <c r="DY54" s="1019"/>
      <c r="DZ54" s="1019"/>
      <c r="EA54" s="1019"/>
      <c r="EB54" s="1019"/>
      <c r="EC54" s="1019"/>
      <c r="ED54" s="1019"/>
      <c r="EE54" s="1019"/>
      <c r="EF54" s="1019"/>
      <c r="EG54" s="1019"/>
      <c r="EH54" s="1019"/>
      <c r="EI54" s="1019"/>
      <c r="EJ54" s="1019"/>
      <c r="EK54" s="1019"/>
      <c r="EL54" s="1019"/>
      <c r="EM54" s="1019"/>
      <c r="EN54" s="1019"/>
      <c r="EO54" s="1019"/>
      <c r="EP54" s="1019"/>
      <c r="EQ54" s="1019"/>
      <c r="ER54" s="1019"/>
      <c r="ES54" s="1019"/>
      <c r="ET54" s="1019"/>
      <c r="EU54" s="1019"/>
      <c r="EV54" s="1019"/>
      <c r="EW54" s="1019"/>
      <c r="EX54" s="1019"/>
      <c r="EY54" s="1019"/>
      <c r="EZ54" s="1019"/>
      <c r="FA54" s="1019"/>
      <c r="FB54" s="1019"/>
      <c r="FC54" s="1019"/>
      <c r="FD54" s="1019"/>
      <c r="FE54" s="1019"/>
      <c r="FF54" s="1019"/>
      <c r="FG54" s="1019"/>
      <c r="FH54" s="1019"/>
      <c r="FI54" s="1019"/>
      <c r="FJ54" s="1019"/>
      <c r="FK54" s="1019"/>
      <c r="FL54" s="1019"/>
      <c r="FM54" s="1019"/>
      <c r="FN54" s="1019"/>
      <c r="FO54" s="1019"/>
      <c r="FP54" s="1019"/>
      <c r="FQ54" s="1019"/>
      <c r="FR54" s="1019"/>
      <c r="FS54" s="1019"/>
      <c r="FT54" s="1019"/>
      <c r="FU54" s="1019"/>
      <c r="FV54" s="1019"/>
      <c r="FW54" s="1019"/>
      <c r="FX54" s="1019"/>
      <c r="FY54" s="1019"/>
      <c r="FZ54" s="1019"/>
      <c r="GA54" s="1019"/>
      <c r="GB54" s="1019"/>
      <c r="GC54" s="1019"/>
      <c r="GD54" s="1019"/>
      <c r="GE54" s="1019"/>
      <c r="GF54" s="1019"/>
      <c r="GG54" s="1019"/>
      <c r="GH54" s="1019"/>
      <c r="GI54" s="1019"/>
      <c r="GJ54" s="1019"/>
      <c r="GK54" s="1019"/>
      <c r="GL54" s="1019"/>
      <c r="GM54" s="1019"/>
      <c r="GN54" s="1019"/>
      <c r="GO54" s="1019"/>
      <c r="GP54" s="1019"/>
      <c r="GQ54" s="1019"/>
      <c r="GR54" s="1019"/>
      <c r="GS54" s="1019"/>
      <c r="GT54" s="1019"/>
      <c r="GU54" s="1019"/>
      <c r="GV54" s="1019"/>
      <c r="GW54" s="1019"/>
      <c r="GX54" s="744"/>
    </row>
    <row r="55" spans="1:206" ht="13.5" thickBot="1" x14ac:dyDescent="0.25">
      <c r="A55" s="1006"/>
      <c r="B55" s="614"/>
      <c r="C55" s="625"/>
      <c r="D55" s="625"/>
      <c r="E55" s="625"/>
      <c r="F55" s="625"/>
      <c r="G55" s="625"/>
      <c r="H55" s="625"/>
      <c r="I55" s="625"/>
      <c r="J55" s="625"/>
      <c r="K55" s="625"/>
      <c r="L55" s="625"/>
      <c r="M55" s="626"/>
      <c r="N55" s="1034">
        <v>15571351000</v>
      </c>
      <c r="O55" s="1163">
        <v>0</v>
      </c>
      <c r="P55" s="1034">
        <v>5142500000</v>
      </c>
      <c r="Q55" s="1034">
        <v>0</v>
      </c>
      <c r="R55" s="1034">
        <v>0</v>
      </c>
      <c r="S55" s="1034">
        <v>10428851000</v>
      </c>
      <c r="T55" s="1034">
        <v>0</v>
      </c>
      <c r="U55" s="1034">
        <v>0</v>
      </c>
      <c r="V55" s="1034">
        <v>0</v>
      </c>
      <c r="W55" s="1034">
        <v>0</v>
      </c>
      <c r="X55" s="1034">
        <v>0</v>
      </c>
      <c r="Y55" s="1034">
        <v>0</v>
      </c>
      <c r="Z55" s="1034">
        <v>0</v>
      </c>
      <c r="AA55" s="1035"/>
      <c r="AB55" s="147"/>
      <c r="AC55" s="1043"/>
      <c r="AD55" s="147"/>
      <c r="AE55" s="1164">
        <v>7785545637</v>
      </c>
      <c r="AF55" s="1164">
        <v>100000000</v>
      </c>
      <c r="AG55" s="1164">
        <v>656525000</v>
      </c>
      <c r="AH55" s="1165">
        <v>0</v>
      </c>
      <c r="AI55" s="1165">
        <v>0</v>
      </c>
      <c r="AJ55" s="1165">
        <v>0</v>
      </c>
      <c r="AK55" s="1165">
        <v>0</v>
      </c>
      <c r="AL55" s="1165">
        <v>7029020637</v>
      </c>
      <c r="AM55" s="1166"/>
      <c r="AN55" s="1166"/>
      <c r="AO55" s="1166"/>
      <c r="AP55" s="1166"/>
      <c r="AQ55" s="1166"/>
      <c r="AR55" s="1166"/>
      <c r="AS55" s="1166"/>
      <c r="AT55" s="1166"/>
      <c r="AU55" s="1166"/>
      <c r="AV55" s="1167"/>
      <c r="AW55" s="1006"/>
      <c r="AX55" s="1006"/>
      <c r="AY55" s="1006"/>
      <c r="AZ55" s="1006"/>
      <c r="BA55" s="1006"/>
      <c r="BB55" s="1006"/>
      <c r="BC55" s="1006"/>
      <c r="BD55" s="1006"/>
      <c r="BE55" s="1006"/>
      <c r="BF55" s="1006"/>
      <c r="BG55" s="1006"/>
      <c r="BH55" s="1006"/>
      <c r="BI55" s="1006"/>
      <c r="BJ55" s="1006"/>
      <c r="BK55" s="1006"/>
      <c r="BL55" s="1006"/>
      <c r="BM55" s="1006"/>
      <c r="BN55" s="1006"/>
      <c r="BO55" s="1006"/>
      <c r="BP55" s="1006"/>
      <c r="BQ55" s="1006"/>
      <c r="BR55" s="1006"/>
      <c r="BS55" s="1006"/>
      <c r="BT55" s="1006"/>
      <c r="BU55" s="1006"/>
      <c r="BV55" s="1006"/>
      <c r="BW55" s="1006"/>
      <c r="BX55" s="1006"/>
      <c r="BY55" s="1006"/>
      <c r="BZ55" s="1006"/>
      <c r="CA55" s="1006"/>
      <c r="CB55" s="1006"/>
      <c r="CC55" s="1006"/>
      <c r="CD55" s="1006"/>
      <c r="CE55" s="1006"/>
      <c r="CF55" s="1006"/>
      <c r="CG55" s="1006"/>
      <c r="CH55" s="1006"/>
      <c r="CI55" s="1006"/>
      <c r="CJ55" s="1006"/>
      <c r="CK55" s="1006"/>
      <c r="CL55" s="1006"/>
      <c r="CM55" s="1006"/>
      <c r="CN55" s="1006"/>
      <c r="CO55" s="1006"/>
      <c r="CP55" s="1006"/>
      <c r="CQ55" s="1006"/>
      <c r="CR55" s="1006"/>
      <c r="CS55" s="1006"/>
      <c r="CT55" s="1006"/>
      <c r="CU55" s="1006"/>
      <c r="CV55" s="1006"/>
      <c r="CW55" s="1006"/>
      <c r="CX55" s="1006"/>
      <c r="CY55" s="1006"/>
      <c r="CZ55" s="1006"/>
      <c r="DA55" s="1006"/>
      <c r="DB55" s="1006"/>
      <c r="DC55" s="1006"/>
      <c r="DD55" s="1006"/>
      <c r="DE55" s="1006"/>
      <c r="DF55" s="1006"/>
      <c r="DG55" s="1006"/>
      <c r="DH55" s="1006"/>
      <c r="DI55" s="1006"/>
      <c r="DJ55" s="1006"/>
      <c r="DK55" s="1006"/>
      <c r="DL55" s="1006"/>
      <c r="DM55" s="1006"/>
      <c r="DN55" s="1006"/>
      <c r="DO55" s="1006"/>
      <c r="DP55" s="1006"/>
      <c r="DQ55" s="1006"/>
      <c r="DR55" s="1006"/>
      <c r="DS55" s="1006"/>
      <c r="DT55" s="1006"/>
      <c r="DU55" s="1006"/>
      <c r="DV55" s="1006"/>
      <c r="DW55" s="1006"/>
      <c r="DX55" s="1006"/>
      <c r="DY55" s="1006"/>
      <c r="DZ55" s="1006"/>
      <c r="EA55" s="1006"/>
      <c r="EB55" s="1006"/>
      <c r="EC55" s="1006"/>
      <c r="ED55" s="1006"/>
      <c r="EE55" s="1006"/>
      <c r="EF55" s="1006"/>
      <c r="EG55" s="1006"/>
      <c r="EH55" s="1006"/>
      <c r="EI55" s="1006"/>
      <c r="EJ55" s="1006"/>
      <c r="EK55" s="1006"/>
      <c r="EL55" s="1006"/>
      <c r="EM55" s="1006"/>
      <c r="EN55" s="1006"/>
      <c r="EO55" s="1006"/>
      <c r="EP55" s="1006"/>
      <c r="EQ55" s="1006"/>
      <c r="ER55" s="1006"/>
      <c r="ES55" s="1006"/>
      <c r="ET55" s="1006"/>
      <c r="EU55" s="1006"/>
      <c r="EV55" s="1006"/>
      <c r="EW55" s="1006"/>
      <c r="EX55" s="1006"/>
      <c r="EY55" s="1006"/>
      <c r="EZ55" s="1006"/>
      <c r="FA55" s="1006"/>
      <c r="FB55" s="1006"/>
      <c r="FC55" s="1006"/>
      <c r="FD55" s="1006"/>
      <c r="FE55" s="1006"/>
      <c r="FF55" s="1006"/>
      <c r="FG55" s="1006"/>
      <c r="FH55" s="1006"/>
      <c r="FI55" s="1006"/>
      <c r="FJ55" s="1006"/>
      <c r="FK55" s="1006"/>
      <c r="FL55" s="1006"/>
      <c r="FM55" s="1006"/>
      <c r="FN55" s="1006"/>
      <c r="FO55" s="1006"/>
      <c r="FP55" s="1006"/>
      <c r="FQ55" s="1006"/>
      <c r="FR55" s="1006"/>
      <c r="FS55" s="1006"/>
      <c r="FT55" s="1006"/>
      <c r="FU55" s="1006"/>
      <c r="FV55" s="1006"/>
      <c r="FW55" s="1006"/>
      <c r="FX55" s="1006"/>
      <c r="FY55" s="1006"/>
      <c r="FZ55" s="1006"/>
      <c r="GA55" s="1006"/>
      <c r="GB55" s="1006"/>
      <c r="GC55" s="1006"/>
      <c r="GD55" s="1006"/>
      <c r="GE55" s="1006"/>
      <c r="GF55" s="1006"/>
      <c r="GG55" s="1006"/>
      <c r="GH55" s="1006"/>
      <c r="GI55" s="1006"/>
      <c r="GJ55" s="1006"/>
      <c r="GK55" s="1006"/>
      <c r="GL55" s="1006"/>
      <c r="GM55" s="1006"/>
      <c r="GN55" s="1006"/>
      <c r="GO55" s="1006"/>
      <c r="GP55" s="1006"/>
      <c r="GQ55" s="1006"/>
      <c r="GR55" s="1006"/>
      <c r="GS55" s="1006"/>
      <c r="GT55" s="1006"/>
      <c r="GU55" s="1006"/>
      <c r="GV55" s="1006"/>
      <c r="GW55" s="1006"/>
      <c r="GX55" s="1006"/>
    </row>
    <row r="56" spans="1:206" ht="13.5" thickBot="1" x14ac:dyDescent="0.25">
      <c r="A56" s="1006"/>
      <c r="B56" s="1019"/>
      <c r="C56" s="1006"/>
      <c r="D56" s="1006"/>
      <c r="E56" s="1006"/>
      <c r="F56" s="1006"/>
      <c r="G56" s="1006"/>
      <c r="H56" s="1006"/>
      <c r="I56" s="1006"/>
      <c r="J56" s="1006"/>
      <c r="K56" s="1006"/>
      <c r="L56" s="1006"/>
      <c r="M56" s="1168"/>
      <c r="N56" s="1014"/>
      <c r="O56" s="1014"/>
      <c r="P56" s="1015"/>
      <c r="Q56" s="1006"/>
      <c r="R56" s="1006"/>
      <c r="S56" s="1006"/>
      <c r="T56" s="1006"/>
      <c r="U56" s="1006"/>
      <c r="V56" s="1006"/>
      <c r="W56" s="1006"/>
      <c r="X56" s="1006"/>
      <c r="Y56" s="1006"/>
      <c r="Z56" s="1006"/>
      <c r="AA56" s="1006"/>
      <c r="AB56" s="1006"/>
      <c r="AC56" s="1030"/>
      <c r="AD56" s="1006"/>
      <c r="AE56" s="1006"/>
      <c r="AF56" s="1006"/>
      <c r="AG56" s="1006"/>
      <c r="AH56" s="1006"/>
      <c r="AI56" s="1006"/>
      <c r="AJ56" s="1006"/>
      <c r="AK56" s="1006"/>
      <c r="AL56" s="1006"/>
      <c r="AM56" s="1006"/>
      <c r="AN56" s="1006"/>
      <c r="AO56" s="1006"/>
      <c r="AP56" s="1006"/>
      <c r="AQ56" s="1006"/>
      <c r="AR56" s="1006"/>
      <c r="AS56" s="1006"/>
      <c r="AT56" s="1006"/>
      <c r="AU56" s="1006"/>
      <c r="AV56" s="1006"/>
      <c r="AW56" s="1006"/>
      <c r="AX56" s="1006"/>
      <c r="AY56" s="1006"/>
      <c r="AZ56" s="1006"/>
      <c r="BA56" s="1006"/>
      <c r="BB56" s="1006"/>
      <c r="BC56" s="1006"/>
      <c r="BD56" s="1006"/>
      <c r="BE56" s="1006"/>
      <c r="BF56" s="1006"/>
      <c r="BG56" s="1006"/>
      <c r="BH56" s="1006"/>
      <c r="BI56" s="1006"/>
      <c r="BJ56" s="1006"/>
      <c r="BK56" s="1006"/>
      <c r="BL56" s="1006"/>
      <c r="BM56" s="1006"/>
      <c r="BN56" s="1006"/>
      <c r="BO56" s="1006"/>
      <c r="BP56" s="1006"/>
      <c r="BQ56" s="1006"/>
      <c r="BR56" s="1006"/>
      <c r="BS56" s="1006"/>
      <c r="BT56" s="1006"/>
      <c r="BU56" s="1006"/>
      <c r="BV56" s="1006"/>
      <c r="BW56" s="1006"/>
      <c r="BX56" s="1006"/>
      <c r="BY56" s="1006"/>
      <c r="BZ56" s="1006"/>
      <c r="CA56" s="1006"/>
      <c r="CB56" s="1006"/>
      <c r="CC56" s="1006"/>
      <c r="CD56" s="1006"/>
      <c r="CE56" s="1006"/>
      <c r="CF56" s="1006"/>
      <c r="CG56" s="1006"/>
      <c r="CH56" s="1006"/>
      <c r="CI56" s="1006"/>
      <c r="CJ56" s="1006"/>
      <c r="CK56" s="1006"/>
      <c r="CL56" s="1006"/>
      <c r="CM56" s="1006"/>
      <c r="CN56" s="1006"/>
      <c r="CO56" s="1006"/>
      <c r="CP56" s="1006"/>
      <c r="CQ56" s="1006"/>
      <c r="CR56" s="1006"/>
      <c r="CS56" s="1006"/>
      <c r="CT56" s="1006"/>
      <c r="CU56" s="1006"/>
      <c r="CV56" s="1006"/>
      <c r="CW56" s="1006"/>
      <c r="CX56" s="1006"/>
      <c r="CY56" s="1006"/>
      <c r="CZ56" s="1006"/>
      <c r="DA56" s="1006"/>
      <c r="DB56" s="1006"/>
      <c r="DC56" s="1006"/>
      <c r="DD56" s="1006"/>
      <c r="DE56" s="1006"/>
      <c r="DF56" s="1006"/>
      <c r="DG56" s="1006"/>
      <c r="DH56" s="1006"/>
      <c r="DI56" s="1006"/>
      <c r="DJ56" s="1006"/>
      <c r="DK56" s="1006"/>
      <c r="DL56" s="1006"/>
      <c r="DM56" s="1006"/>
      <c r="DN56" s="1006"/>
      <c r="DO56" s="1006"/>
      <c r="DP56" s="1006"/>
      <c r="DQ56" s="1006"/>
      <c r="DR56" s="1006"/>
      <c r="DS56" s="1006"/>
      <c r="DT56" s="1006"/>
      <c r="DU56" s="1006"/>
      <c r="DV56" s="1006"/>
      <c r="DW56" s="1006"/>
      <c r="DX56" s="1006"/>
      <c r="DY56" s="1006"/>
      <c r="DZ56" s="1006"/>
      <c r="EA56" s="1006"/>
      <c r="EB56" s="1006"/>
      <c r="EC56" s="1006"/>
      <c r="ED56" s="1006"/>
      <c r="EE56" s="1006"/>
      <c r="EF56" s="1006"/>
      <c r="EG56" s="1006"/>
      <c r="EH56" s="1006"/>
      <c r="EI56" s="1006"/>
      <c r="EJ56" s="1006"/>
      <c r="EK56" s="1006"/>
      <c r="EL56" s="1006"/>
      <c r="EM56" s="1006"/>
      <c r="EN56" s="1006"/>
      <c r="EO56" s="1006"/>
      <c r="EP56" s="1006"/>
      <c r="EQ56" s="1006"/>
      <c r="ER56" s="1006"/>
      <c r="ES56" s="1006"/>
      <c r="ET56" s="1006"/>
      <c r="EU56" s="1006"/>
      <c r="EV56" s="1006"/>
      <c r="EW56" s="1006"/>
      <c r="EX56" s="1006"/>
      <c r="EY56" s="1006"/>
      <c r="EZ56" s="1006"/>
      <c r="FA56" s="1006"/>
      <c r="FB56" s="1006"/>
      <c r="FC56" s="1006"/>
      <c r="FD56" s="1006"/>
      <c r="FE56" s="1006"/>
      <c r="FF56" s="1006"/>
      <c r="FG56" s="1006"/>
      <c r="FH56" s="1006"/>
      <c r="FI56" s="1006"/>
      <c r="FJ56" s="1006"/>
      <c r="FK56" s="1006"/>
      <c r="FL56" s="1006"/>
      <c r="FM56" s="1006"/>
      <c r="FN56" s="1006"/>
      <c r="FO56" s="1006"/>
      <c r="FP56" s="1006"/>
      <c r="FQ56" s="1006"/>
      <c r="FR56" s="1006"/>
      <c r="FS56" s="1006"/>
      <c r="FT56" s="1006"/>
      <c r="FU56" s="1006"/>
      <c r="FV56" s="1006"/>
      <c r="FW56" s="1006"/>
      <c r="FX56" s="1006"/>
      <c r="FY56" s="1006"/>
      <c r="FZ56" s="1006"/>
      <c r="GA56" s="1006"/>
      <c r="GB56" s="1006"/>
      <c r="GC56" s="1006"/>
      <c r="GD56" s="1006"/>
      <c r="GE56" s="1006"/>
      <c r="GF56" s="1006"/>
      <c r="GG56" s="1006"/>
      <c r="GH56" s="1006"/>
      <c r="GI56" s="1006"/>
      <c r="GJ56" s="1006"/>
      <c r="GK56" s="1006"/>
      <c r="GL56" s="1006"/>
      <c r="GM56" s="1006"/>
      <c r="GN56" s="1006"/>
      <c r="GO56" s="1006"/>
      <c r="GP56" s="1006"/>
      <c r="GQ56" s="1006"/>
      <c r="GR56" s="1006"/>
      <c r="GS56" s="1006"/>
      <c r="GT56" s="1006"/>
      <c r="GU56" s="1006"/>
      <c r="GV56" s="1006"/>
      <c r="GW56" s="1006"/>
      <c r="GX56" s="1006"/>
    </row>
    <row r="57" spans="1:206" x14ac:dyDescent="0.2">
      <c r="A57" s="1006"/>
      <c r="B57" s="1019"/>
      <c r="C57" s="1006"/>
      <c r="D57" s="1006"/>
      <c r="E57" s="1006"/>
      <c r="F57" s="1006"/>
      <c r="G57" s="1006"/>
      <c r="H57" s="1006"/>
      <c r="I57" s="1006"/>
      <c r="J57" s="1006"/>
      <c r="K57" s="1006"/>
      <c r="L57" s="1006"/>
      <c r="M57" s="1006"/>
      <c r="N57" s="1015"/>
      <c r="O57" s="1014"/>
      <c r="P57" s="1015"/>
      <c r="Q57" s="1006"/>
      <c r="R57" s="1006"/>
      <c r="S57" s="1006"/>
      <c r="T57" s="1006"/>
      <c r="U57" s="1006"/>
      <c r="V57" s="1006"/>
      <c r="W57" s="1006"/>
      <c r="X57" s="1006"/>
      <c r="Y57" s="1006"/>
      <c r="Z57" s="1006"/>
      <c r="AA57" s="1006"/>
      <c r="AB57" s="1006"/>
      <c r="AC57" s="1030"/>
      <c r="AD57" s="1006"/>
      <c r="AE57" s="1006"/>
      <c r="AF57" s="1006"/>
      <c r="AG57" s="1006"/>
      <c r="AH57" s="1006"/>
      <c r="AI57" s="1006"/>
      <c r="AJ57" s="1006"/>
      <c r="AK57" s="1006"/>
      <c r="AL57" s="1006"/>
      <c r="AM57" s="1006"/>
      <c r="AN57" s="1006"/>
      <c r="AO57" s="1006"/>
      <c r="AP57" s="1006"/>
      <c r="AQ57" s="1006"/>
      <c r="AR57" s="1006"/>
      <c r="AS57" s="1006"/>
      <c r="AT57" s="1006"/>
      <c r="AU57" s="1006"/>
      <c r="AV57" s="1006"/>
      <c r="AW57" s="1006"/>
      <c r="AX57" s="1006"/>
      <c r="AY57" s="1006"/>
      <c r="AZ57" s="1006"/>
      <c r="BA57" s="1006"/>
      <c r="BB57" s="1006"/>
      <c r="BC57" s="1006"/>
      <c r="BD57" s="1006"/>
      <c r="BE57" s="1006"/>
      <c r="BF57" s="1006"/>
      <c r="BG57" s="1006"/>
      <c r="BH57" s="1006"/>
      <c r="BI57" s="1006"/>
      <c r="BJ57" s="1006"/>
      <c r="BK57" s="1006"/>
      <c r="BL57" s="1006"/>
      <c r="BM57" s="1006"/>
      <c r="BN57" s="1006"/>
      <c r="BO57" s="1006"/>
      <c r="BP57" s="1006"/>
      <c r="BQ57" s="1006"/>
      <c r="BR57" s="1006"/>
      <c r="BS57" s="1006"/>
      <c r="BT57" s="1006"/>
      <c r="BU57" s="1006"/>
      <c r="BV57" s="1006"/>
      <c r="BW57" s="1006"/>
      <c r="BX57" s="1006"/>
      <c r="BY57" s="1006"/>
      <c r="BZ57" s="1006"/>
      <c r="CA57" s="1006"/>
      <c r="CB57" s="1006"/>
      <c r="CC57" s="1006"/>
      <c r="CD57" s="1006"/>
      <c r="CE57" s="1006"/>
      <c r="CF57" s="1006"/>
      <c r="CG57" s="1006"/>
      <c r="CH57" s="1006"/>
      <c r="CI57" s="1006"/>
      <c r="CJ57" s="1006"/>
      <c r="CK57" s="1006"/>
      <c r="CL57" s="1006"/>
      <c r="CM57" s="1006"/>
      <c r="CN57" s="1006"/>
      <c r="CO57" s="1006"/>
      <c r="CP57" s="1006"/>
      <c r="CQ57" s="1006"/>
      <c r="CR57" s="1006"/>
      <c r="CS57" s="1006"/>
      <c r="CT57" s="1006"/>
      <c r="CU57" s="1006"/>
      <c r="CV57" s="1006"/>
      <c r="CW57" s="1006"/>
      <c r="CX57" s="1006"/>
      <c r="CY57" s="1006"/>
      <c r="CZ57" s="1006"/>
      <c r="DA57" s="1006"/>
      <c r="DB57" s="1006"/>
      <c r="DC57" s="1006"/>
      <c r="DD57" s="1006"/>
      <c r="DE57" s="1006"/>
      <c r="DF57" s="1006"/>
      <c r="DG57" s="1006"/>
      <c r="DH57" s="1006"/>
      <c r="DI57" s="1006"/>
      <c r="DJ57" s="1006"/>
      <c r="DK57" s="1006"/>
      <c r="DL57" s="1006"/>
      <c r="DM57" s="1006"/>
      <c r="DN57" s="1006"/>
      <c r="DO57" s="1006"/>
      <c r="DP57" s="1006"/>
      <c r="DQ57" s="1006"/>
      <c r="DR57" s="1006"/>
      <c r="DS57" s="1006"/>
      <c r="DT57" s="1006"/>
      <c r="DU57" s="1006"/>
      <c r="DV57" s="1006"/>
      <c r="DW57" s="1006"/>
      <c r="DX57" s="1006"/>
      <c r="DY57" s="1006"/>
      <c r="DZ57" s="1006"/>
      <c r="EA57" s="1006"/>
      <c r="EB57" s="1006"/>
      <c r="EC57" s="1006"/>
      <c r="ED57" s="1006"/>
      <c r="EE57" s="1006"/>
      <c r="EF57" s="1006"/>
      <c r="EG57" s="1006"/>
      <c r="EH57" s="1006"/>
      <c r="EI57" s="1006"/>
      <c r="EJ57" s="1006"/>
      <c r="EK57" s="1006"/>
      <c r="EL57" s="1006"/>
      <c r="EM57" s="1006"/>
      <c r="EN57" s="1006"/>
      <c r="EO57" s="1006"/>
      <c r="EP57" s="1006"/>
      <c r="EQ57" s="1006"/>
      <c r="ER57" s="1006"/>
      <c r="ES57" s="1006"/>
      <c r="ET57" s="1006"/>
      <c r="EU57" s="1006"/>
      <c r="EV57" s="1006"/>
      <c r="EW57" s="1006"/>
      <c r="EX57" s="1006"/>
      <c r="EY57" s="1006"/>
      <c r="EZ57" s="1006"/>
      <c r="FA57" s="1006"/>
      <c r="FB57" s="1006"/>
      <c r="FC57" s="1006"/>
      <c r="FD57" s="1006"/>
      <c r="FE57" s="1006"/>
      <c r="FF57" s="1006"/>
      <c r="FG57" s="1006"/>
      <c r="FH57" s="1006"/>
      <c r="FI57" s="1006"/>
      <c r="FJ57" s="1006"/>
      <c r="FK57" s="1006"/>
      <c r="FL57" s="1006"/>
      <c r="FM57" s="1006"/>
      <c r="FN57" s="1006"/>
      <c r="FO57" s="1006"/>
      <c r="FP57" s="1006"/>
      <c r="FQ57" s="1006"/>
      <c r="FR57" s="1006"/>
      <c r="FS57" s="1006"/>
      <c r="FT57" s="1006"/>
      <c r="FU57" s="1006"/>
      <c r="FV57" s="1006"/>
      <c r="FW57" s="1006"/>
      <c r="FX57" s="1006"/>
      <c r="FY57" s="1006"/>
      <c r="FZ57" s="1006"/>
      <c r="GA57" s="1006"/>
      <c r="GB57" s="1006"/>
      <c r="GC57" s="1006"/>
      <c r="GD57" s="1006"/>
      <c r="GE57" s="1006"/>
      <c r="GF57" s="1006"/>
      <c r="GG57" s="1006"/>
      <c r="GH57" s="1006"/>
      <c r="GI57" s="1006"/>
      <c r="GJ57" s="1006"/>
      <c r="GK57" s="1006"/>
      <c r="GL57" s="1006"/>
      <c r="GM57" s="1006"/>
      <c r="GN57" s="1006"/>
      <c r="GO57" s="1006"/>
      <c r="GP57" s="1006"/>
      <c r="GQ57" s="1006"/>
      <c r="GR57" s="1006"/>
      <c r="GS57" s="1006"/>
      <c r="GT57" s="1006"/>
      <c r="GU57" s="1006"/>
      <c r="GV57" s="1006"/>
      <c r="GW57" s="1006"/>
      <c r="GX57" s="1006"/>
    </row>
    <row r="58" spans="1:206" x14ac:dyDescent="0.2">
      <c r="A58" s="1006"/>
      <c r="B58" s="1019"/>
      <c r="C58" s="1006"/>
      <c r="D58" s="1006"/>
      <c r="E58" s="1006"/>
      <c r="F58" s="1006"/>
      <c r="G58" s="1006"/>
      <c r="H58" s="1006"/>
      <c r="I58" s="1006"/>
      <c r="J58" s="1006"/>
      <c r="K58" s="1006"/>
      <c r="L58" s="1006"/>
      <c r="M58" s="1006"/>
      <c r="N58" s="1015"/>
      <c r="O58" s="1014"/>
      <c r="P58" s="1015"/>
      <c r="Q58" s="1006"/>
      <c r="R58" s="1006"/>
      <c r="S58" s="1006"/>
      <c r="T58" s="1006"/>
      <c r="U58" s="1006"/>
      <c r="V58" s="1006"/>
      <c r="W58" s="1006"/>
      <c r="X58" s="1006"/>
      <c r="Y58" s="1006"/>
      <c r="Z58" s="1006"/>
      <c r="AA58" s="1006"/>
      <c r="AB58" s="1006"/>
      <c r="AC58" s="1006"/>
      <c r="AD58" s="1006"/>
      <c r="AE58" s="1006"/>
      <c r="AF58" s="1006"/>
      <c r="AG58" s="1006"/>
      <c r="AH58" s="1006"/>
      <c r="AI58" s="1006"/>
      <c r="AJ58" s="1006"/>
      <c r="AK58" s="1006"/>
      <c r="AL58" s="1006"/>
      <c r="AM58" s="1006"/>
      <c r="AN58" s="1006"/>
      <c r="AO58" s="1006"/>
      <c r="AP58" s="1006"/>
      <c r="AQ58" s="1006"/>
      <c r="AR58" s="1006"/>
      <c r="AS58" s="1006"/>
      <c r="AT58" s="1006"/>
      <c r="AU58" s="1006"/>
      <c r="AV58" s="1006"/>
      <c r="AW58" s="1006"/>
      <c r="AX58" s="1006"/>
      <c r="AY58" s="1006"/>
      <c r="AZ58" s="1006"/>
      <c r="BA58" s="1006"/>
      <c r="BB58" s="1006"/>
      <c r="BC58" s="1006"/>
      <c r="BD58" s="1006"/>
      <c r="BE58" s="1006"/>
      <c r="BF58" s="1006"/>
      <c r="BG58" s="1006"/>
      <c r="BH58" s="1006"/>
      <c r="BI58" s="1006"/>
      <c r="BJ58" s="1006"/>
      <c r="BK58" s="1006"/>
      <c r="BL58" s="1006"/>
      <c r="BM58" s="1006"/>
      <c r="BN58" s="1006"/>
      <c r="BO58" s="1006"/>
      <c r="BP58" s="1006"/>
      <c r="BQ58" s="1006"/>
      <c r="BR58" s="1006"/>
      <c r="BS58" s="1006"/>
      <c r="BT58" s="1006"/>
      <c r="BU58" s="1006"/>
      <c r="BV58" s="1006"/>
      <c r="BW58" s="1006"/>
      <c r="BX58" s="1006"/>
      <c r="BY58" s="1006"/>
      <c r="BZ58" s="1006"/>
      <c r="CA58" s="1006"/>
      <c r="CB58" s="1006"/>
      <c r="CC58" s="1006"/>
      <c r="CD58" s="1006"/>
      <c r="CE58" s="1006"/>
      <c r="CF58" s="1006"/>
      <c r="CG58" s="1006"/>
      <c r="CH58" s="1006"/>
      <c r="CI58" s="1006"/>
      <c r="CJ58" s="1006"/>
      <c r="CK58" s="1006"/>
      <c r="CL58" s="1006"/>
      <c r="CM58" s="1006"/>
      <c r="CN58" s="1006"/>
      <c r="CO58" s="1006"/>
      <c r="CP58" s="1006"/>
      <c r="CQ58" s="1006"/>
      <c r="CR58" s="1006"/>
      <c r="CS58" s="1006"/>
      <c r="CT58" s="1006"/>
      <c r="CU58" s="1006"/>
      <c r="CV58" s="1006"/>
      <c r="CW58" s="1006"/>
      <c r="CX58" s="1006"/>
      <c r="CY58" s="1006"/>
      <c r="CZ58" s="1006"/>
      <c r="DA58" s="1006"/>
      <c r="DB58" s="1006"/>
      <c r="DC58" s="1006"/>
      <c r="DD58" s="1006"/>
      <c r="DE58" s="1006"/>
      <c r="DF58" s="1006"/>
      <c r="DG58" s="1006"/>
      <c r="DH58" s="1006"/>
      <c r="DI58" s="1006"/>
      <c r="DJ58" s="1006"/>
      <c r="DK58" s="1006"/>
      <c r="DL58" s="1006"/>
      <c r="DM58" s="1006"/>
      <c r="DN58" s="1006"/>
      <c r="DO58" s="1006"/>
      <c r="DP58" s="1006"/>
      <c r="DQ58" s="1006"/>
      <c r="DR58" s="1006"/>
      <c r="DS58" s="1006"/>
      <c r="DT58" s="1006"/>
      <c r="DU58" s="1006"/>
      <c r="DV58" s="1006"/>
      <c r="DW58" s="1006"/>
      <c r="DX58" s="1006"/>
      <c r="DY58" s="1006"/>
      <c r="DZ58" s="1006"/>
      <c r="EA58" s="1006"/>
      <c r="EB58" s="1006"/>
      <c r="EC58" s="1006"/>
      <c r="ED58" s="1006"/>
      <c r="EE58" s="1006"/>
      <c r="EF58" s="1006"/>
      <c r="EG58" s="1006"/>
      <c r="EH58" s="1006"/>
      <c r="EI58" s="1006"/>
      <c r="EJ58" s="1006"/>
      <c r="EK58" s="1006"/>
      <c r="EL58" s="1006"/>
      <c r="EM58" s="1006"/>
      <c r="EN58" s="1006"/>
      <c r="EO58" s="1006"/>
      <c r="EP58" s="1006"/>
      <c r="EQ58" s="1006"/>
      <c r="ER58" s="1006"/>
      <c r="ES58" s="1006"/>
      <c r="ET58" s="1006"/>
      <c r="EU58" s="1006"/>
      <c r="EV58" s="1006"/>
      <c r="EW58" s="1006"/>
      <c r="EX58" s="1006"/>
      <c r="EY58" s="1006"/>
      <c r="EZ58" s="1006"/>
      <c r="FA58" s="1006"/>
      <c r="FB58" s="1006"/>
      <c r="FC58" s="1006"/>
      <c r="FD58" s="1006"/>
      <c r="FE58" s="1006"/>
      <c r="FF58" s="1006"/>
      <c r="FG58" s="1006"/>
      <c r="FH58" s="1006"/>
      <c r="FI58" s="1006"/>
      <c r="FJ58" s="1006"/>
      <c r="FK58" s="1006"/>
      <c r="FL58" s="1006"/>
      <c r="FM58" s="1006"/>
      <c r="FN58" s="1006"/>
      <c r="FO58" s="1006"/>
      <c r="FP58" s="1006"/>
      <c r="FQ58" s="1006"/>
      <c r="FR58" s="1006"/>
      <c r="FS58" s="1006"/>
      <c r="FT58" s="1006"/>
      <c r="FU58" s="1006"/>
      <c r="FV58" s="1006"/>
      <c r="FW58" s="1006"/>
      <c r="FX58" s="1006"/>
      <c r="FY58" s="1006"/>
      <c r="FZ58" s="1006"/>
      <c r="GA58" s="1006"/>
      <c r="GB58" s="1006"/>
      <c r="GC58" s="1006"/>
      <c r="GD58" s="1006"/>
      <c r="GE58" s="1006"/>
      <c r="GF58" s="1006"/>
      <c r="GG58" s="1006"/>
      <c r="GH58" s="1006"/>
      <c r="GI58" s="1006"/>
      <c r="GJ58" s="1006"/>
      <c r="GK58" s="1006"/>
      <c r="GL58" s="1006"/>
      <c r="GM58" s="1006"/>
      <c r="GN58" s="1006"/>
      <c r="GO58" s="1006"/>
      <c r="GP58" s="1006"/>
      <c r="GQ58" s="1006"/>
      <c r="GR58" s="1006"/>
      <c r="GS58" s="1006"/>
      <c r="GT58" s="1006"/>
      <c r="GU58" s="1006"/>
      <c r="GV58" s="1006"/>
      <c r="GW58" s="1006"/>
      <c r="GX58" s="1006"/>
    </row>
    <row r="59" spans="1:206" x14ac:dyDescent="0.2">
      <c r="A59" s="1006"/>
      <c r="B59" s="1006"/>
      <c r="C59" s="1006"/>
      <c r="D59" s="1006"/>
      <c r="E59" s="1006"/>
      <c r="F59" s="1006"/>
      <c r="G59" s="1006"/>
      <c r="H59" s="1006"/>
      <c r="I59" s="1006"/>
      <c r="J59" s="1006"/>
      <c r="K59" s="1006"/>
      <c r="L59" s="1006"/>
      <c r="M59" s="1006"/>
      <c r="N59" s="1015"/>
      <c r="O59" s="1169"/>
      <c r="P59" s="1169"/>
      <c r="Q59" s="1169"/>
      <c r="R59" s="1169"/>
      <c r="S59" s="1170"/>
      <c r="T59" s="1169"/>
      <c r="U59" s="1169"/>
      <c r="V59" s="1169"/>
      <c r="W59" s="1170"/>
      <c r="X59" s="1169"/>
      <c r="Y59" s="1169"/>
      <c r="Z59" s="1169"/>
      <c r="AA59" s="1169"/>
      <c r="AB59" s="1006"/>
      <c r="AC59" s="1006"/>
      <c r="AD59" s="1006"/>
      <c r="AE59" s="1006"/>
      <c r="AF59" s="1006"/>
      <c r="AG59" s="1006"/>
      <c r="AH59" s="1006"/>
      <c r="AI59" s="1006"/>
      <c r="AJ59" s="1006"/>
      <c r="AK59" s="1006"/>
      <c r="AL59" s="1006"/>
      <c r="AM59" s="1006"/>
      <c r="AN59" s="1006"/>
      <c r="AO59" s="1006"/>
      <c r="AP59" s="1006"/>
      <c r="AQ59" s="1006"/>
      <c r="AR59" s="1006"/>
      <c r="AS59" s="1006"/>
      <c r="AT59" s="1006"/>
      <c r="AU59" s="1006"/>
      <c r="AV59" s="1006"/>
      <c r="AW59" s="1006"/>
      <c r="AX59" s="1006"/>
      <c r="AY59" s="1006"/>
      <c r="AZ59" s="1006"/>
      <c r="BA59" s="1006"/>
      <c r="BB59" s="1006"/>
      <c r="BC59" s="1006"/>
      <c r="BD59" s="1006"/>
      <c r="BE59" s="1006"/>
      <c r="BF59" s="1006"/>
      <c r="BG59" s="1006"/>
      <c r="BH59" s="1006"/>
      <c r="BI59" s="1006"/>
      <c r="BJ59" s="1006"/>
      <c r="BK59" s="1006"/>
      <c r="BL59" s="1006"/>
      <c r="BM59" s="1006"/>
      <c r="BN59" s="1006"/>
      <c r="BO59" s="1006"/>
      <c r="BP59" s="1006"/>
      <c r="BQ59" s="1006"/>
      <c r="BR59" s="1006"/>
      <c r="BS59" s="1006"/>
      <c r="BT59" s="1006"/>
      <c r="BU59" s="1006"/>
      <c r="BV59" s="1006"/>
      <c r="BW59" s="1006"/>
      <c r="BX59" s="1006"/>
      <c r="BY59" s="1006"/>
      <c r="BZ59" s="1006"/>
      <c r="CA59" s="1006"/>
      <c r="CB59" s="1006"/>
      <c r="CC59" s="1006"/>
      <c r="CD59" s="1006"/>
      <c r="CE59" s="1006"/>
      <c r="CF59" s="1006"/>
      <c r="CG59" s="1006"/>
      <c r="CH59" s="1006"/>
      <c r="CI59" s="1006"/>
      <c r="CJ59" s="1006"/>
      <c r="CK59" s="1006"/>
      <c r="CL59" s="1006"/>
      <c r="CM59" s="1006"/>
      <c r="CN59" s="1006"/>
      <c r="CO59" s="1006"/>
      <c r="CP59" s="1006"/>
      <c r="CQ59" s="1006"/>
      <c r="CR59" s="1006"/>
      <c r="CS59" s="1006"/>
      <c r="CT59" s="1006"/>
      <c r="CU59" s="1006"/>
      <c r="CV59" s="1006"/>
      <c r="CW59" s="1006"/>
      <c r="CX59" s="1006"/>
      <c r="CY59" s="1006"/>
      <c r="CZ59" s="1006"/>
      <c r="DA59" s="1006"/>
      <c r="DB59" s="1006"/>
      <c r="DC59" s="1006"/>
      <c r="DD59" s="1006"/>
      <c r="DE59" s="1006"/>
      <c r="DF59" s="1006"/>
      <c r="DG59" s="1006"/>
      <c r="DH59" s="1006"/>
      <c r="DI59" s="1006"/>
      <c r="DJ59" s="1006"/>
      <c r="DK59" s="1006"/>
      <c r="DL59" s="1006"/>
      <c r="DM59" s="1006"/>
      <c r="DN59" s="1006"/>
      <c r="DO59" s="1006"/>
      <c r="DP59" s="1006"/>
      <c r="DQ59" s="1006"/>
      <c r="DR59" s="1006"/>
      <c r="DS59" s="1006"/>
      <c r="DT59" s="1006"/>
      <c r="DU59" s="1006"/>
      <c r="DV59" s="1006"/>
      <c r="DW59" s="1006"/>
      <c r="DX59" s="1006"/>
      <c r="DY59" s="1006"/>
      <c r="DZ59" s="1006"/>
      <c r="EA59" s="1006"/>
      <c r="EB59" s="1006"/>
      <c r="EC59" s="1006"/>
      <c r="ED59" s="1006"/>
      <c r="EE59" s="1006"/>
      <c r="EF59" s="1006"/>
      <c r="EG59" s="1006"/>
      <c r="EH59" s="1006"/>
      <c r="EI59" s="1006"/>
      <c r="EJ59" s="1006"/>
      <c r="EK59" s="1006"/>
      <c r="EL59" s="1006"/>
      <c r="EM59" s="1006"/>
      <c r="EN59" s="1006"/>
      <c r="EO59" s="1006"/>
      <c r="EP59" s="1006"/>
      <c r="EQ59" s="1006"/>
      <c r="ER59" s="1006"/>
      <c r="ES59" s="1006"/>
      <c r="ET59" s="1006"/>
      <c r="EU59" s="1006"/>
      <c r="EV59" s="1006"/>
      <c r="EW59" s="1006"/>
      <c r="EX59" s="1006"/>
      <c r="EY59" s="1006"/>
      <c r="EZ59" s="1006"/>
      <c r="FA59" s="1006"/>
      <c r="FB59" s="1006"/>
      <c r="FC59" s="1006"/>
      <c r="FD59" s="1006"/>
      <c r="FE59" s="1006"/>
      <c r="FF59" s="1006"/>
      <c r="FG59" s="1006"/>
      <c r="FH59" s="1006"/>
      <c r="FI59" s="1006"/>
      <c r="FJ59" s="1006"/>
      <c r="FK59" s="1006"/>
      <c r="FL59" s="1006"/>
      <c r="FM59" s="1006"/>
      <c r="FN59" s="1006"/>
      <c r="FO59" s="1006"/>
      <c r="FP59" s="1006"/>
      <c r="FQ59" s="1006"/>
      <c r="FR59" s="1006"/>
      <c r="FS59" s="1006"/>
      <c r="FT59" s="1006"/>
      <c r="FU59" s="1006"/>
      <c r="FV59" s="1006"/>
      <c r="FW59" s="1006"/>
      <c r="FX59" s="1006"/>
      <c r="FY59" s="1006"/>
      <c r="FZ59" s="1006"/>
      <c r="GA59" s="1006"/>
      <c r="GB59" s="1006"/>
      <c r="GC59" s="1006"/>
      <c r="GD59" s="1006"/>
      <c r="GE59" s="1006"/>
      <c r="GF59" s="1006"/>
      <c r="GG59" s="1006"/>
      <c r="GH59" s="1006"/>
      <c r="GI59" s="1006"/>
      <c r="GJ59" s="1006"/>
      <c r="GK59" s="1006"/>
      <c r="GL59" s="1006"/>
      <c r="GM59" s="1006"/>
      <c r="GN59" s="1006"/>
      <c r="GO59" s="1006"/>
      <c r="GP59" s="1006"/>
      <c r="GQ59" s="1006"/>
      <c r="GR59" s="1006"/>
      <c r="GS59" s="1006"/>
      <c r="GT59" s="1006"/>
      <c r="GU59" s="1006"/>
      <c r="GV59" s="1006"/>
      <c r="GW59" s="1006"/>
      <c r="GX59" s="1006"/>
    </row>
  </sheetData>
  <mergeCells count="67">
    <mergeCell ref="B55:M55"/>
    <mergeCell ref="E41:E54"/>
    <mergeCell ref="F41:F54"/>
    <mergeCell ref="G41:G43"/>
    <mergeCell ref="H41:H47"/>
    <mergeCell ref="G44:G47"/>
    <mergeCell ref="G48:G54"/>
    <mergeCell ref="F33:F34"/>
    <mergeCell ref="G33:G34"/>
    <mergeCell ref="H33:H34"/>
    <mergeCell ref="F35:F40"/>
    <mergeCell ref="H35:H40"/>
    <mergeCell ref="J35:J40"/>
    <mergeCell ref="H23:H26"/>
    <mergeCell ref="J23:J26"/>
    <mergeCell ref="F27:F32"/>
    <mergeCell ref="G27:G32"/>
    <mergeCell ref="H27:H32"/>
    <mergeCell ref="J27:J32"/>
    <mergeCell ref="AV9:AV10"/>
    <mergeCell ref="C11:C54"/>
    <mergeCell ref="E11:E40"/>
    <mergeCell ref="F11:F22"/>
    <mergeCell ref="G11:G19"/>
    <mergeCell ref="H11:H22"/>
    <mergeCell ref="J11:J22"/>
    <mergeCell ref="G20:G22"/>
    <mergeCell ref="F23:F26"/>
    <mergeCell ref="G23:G26"/>
    <mergeCell ref="AF9:AG9"/>
    <mergeCell ref="AH9:AI9"/>
    <mergeCell ref="AJ9:AQ9"/>
    <mergeCell ref="AS9:AS10"/>
    <mergeCell ref="AT9:AT10"/>
    <mergeCell ref="AU9:AU10"/>
    <mergeCell ref="Y9:Y10"/>
    <mergeCell ref="Z9:Z10"/>
    <mergeCell ref="AA9:AA10"/>
    <mergeCell ref="AB9:AB10"/>
    <mergeCell ref="AC9:AC10"/>
    <mergeCell ref="AD9:AD10"/>
    <mergeCell ref="L9:L10"/>
    <mergeCell ref="M9:M10"/>
    <mergeCell ref="O9:P9"/>
    <mergeCell ref="Q9:V9"/>
    <mergeCell ref="W9:W10"/>
    <mergeCell ref="X9:X10"/>
    <mergeCell ref="AB8:AD8"/>
    <mergeCell ref="AE8:AE10"/>
    <mergeCell ref="AF8:AV8"/>
    <mergeCell ref="B9:B10"/>
    <mergeCell ref="C9:C10"/>
    <mergeCell ref="D9:D10"/>
    <mergeCell ref="E9:E10"/>
    <mergeCell ref="F9:F10"/>
    <mergeCell ref="G9:G10"/>
    <mergeCell ref="H9:H10"/>
    <mergeCell ref="B4:X4"/>
    <mergeCell ref="B5:X5"/>
    <mergeCell ref="B7:J7"/>
    <mergeCell ref="L7:O7"/>
    <mergeCell ref="B8:M8"/>
    <mergeCell ref="N8:N10"/>
    <mergeCell ref="O8:Z8"/>
    <mergeCell ref="I9:I10"/>
    <mergeCell ref="J9:J10"/>
    <mergeCell ref="K9:K1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0"/>
  <sheetViews>
    <sheetView zoomScale="80" zoomScaleNormal="80" workbookViewId="0">
      <selection activeCell="G11" sqref="G11"/>
    </sheetView>
  </sheetViews>
  <sheetFormatPr baseColWidth="10" defaultColWidth="14.42578125" defaultRowHeight="15" customHeight="1" x14ac:dyDescent="0.2"/>
  <cols>
    <col min="1" max="1" width="2.85546875" customWidth="1"/>
    <col min="2" max="2" width="10.85546875" hidden="1" customWidth="1"/>
    <col min="3" max="3" width="16.5703125" customWidth="1"/>
    <col min="4" max="4" width="16.28515625" hidden="1" customWidth="1"/>
    <col min="5" max="7" width="16.28515625" customWidth="1"/>
    <col min="8" max="8" width="16.5703125" customWidth="1"/>
    <col min="9" max="9" width="16.7109375" customWidth="1"/>
    <col min="10" max="10" width="26.42578125" customWidth="1"/>
    <col min="11" max="11" width="15.7109375" hidden="1" customWidth="1"/>
    <col min="12" max="12" width="29.7109375" customWidth="1"/>
    <col min="13" max="13" width="12.85546875" customWidth="1"/>
    <col min="14" max="14" width="19" customWidth="1"/>
    <col min="15" max="15" width="18.42578125" customWidth="1"/>
    <col min="16" max="16" width="15.42578125" customWidth="1"/>
    <col min="17" max="17" width="8.140625" customWidth="1"/>
    <col min="18" max="18" width="8.5703125" customWidth="1"/>
    <col min="19" max="22" width="11.42578125" customWidth="1"/>
    <col min="23" max="23" width="8.42578125" customWidth="1"/>
    <col min="24" max="24" width="8.85546875" customWidth="1"/>
    <col min="25" max="25" width="9.42578125" customWidth="1"/>
    <col min="26" max="26" width="8.7109375" customWidth="1"/>
    <col min="27" max="27" width="23.7109375" hidden="1" customWidth="1"/>
    <col min="28" max="28" width="19.85546875" customWidth="1"/>
    <col min="29" max="29" width="13.5703125" customWidth="1"/>
    <col min="30" max="30" width="16.28515625" customWidth="1"/>
    <col min="31" max="31" width="27.5703125" bestFit="1" customWidth="1"/>
    <col min="32" max="32" width="11.42578125" customWidth="1"/>
    <col min="33" max="33" width="12.7109375" bestFit="1" customWidth="1"/>
    <col min="34" max="50" width="11.42578125" customWidth="1"/>
  </cols>
  <sheetData>
    <row r="1" spans="1:50" ht="12.75" customHeight="1" x14ac:dyDescent="0.2">
      <c r="A1" s="1"/>
      <c r="B1" s="1"/>
      <c r="C1" s="2"/>
      <c r="D1" s="1"/>
      <c r="E1" s="1"/>
      <c r="F1" s="1"/>
      <c r="G1" s="1"/>
      <c r="H1" s="1"/>
      <c r="I1" s="1"/>
      <c r="J1" s="1"/>
      <c r="K1" s="1"/>
      <c r="L1" s="1"/>
      <c r="M1" s="1"/>
      <c r="N1" s="1"/>
      <c r="O1" s="1"/>
      <c r="P1" s="1"/>
      <c r="Q1" s="1"/>
      <c r="R1" s="1"/>
      <c r="S1" s="1"/>
      <c r="T1" s="1"/>
      <c r="U1" s="1"/>
      <c r="V1" s="1"/>
      <c r="W1" s="1"/>
    </row>
    <row r="2" spans="1:50" ht="14.25" customHeight="1" x14ac:dyDescent="0.2">
      <c r="A2" s="1"/>
      <c r="B2" s="1"/>
      <c r="C2" s="2"/>
      <c r="D2" s="1"/>
      <c r="E2" s="1"/>
      <c r="F2" s="1"/>
      <c r="G2" s="1"/>
      <c r="H2" s="1"/>
      <c r="I2" s="1"/>
      <c r="J2" s="1"/>
      <c r="K2" s="1"/>
      <c r="L2" s="3"/>
      <c r="M2" s="3"/>
      <c r="N2" s="1"/>
      <c r="O2" s="4"/>
      <c r="P2" s="1"/>
      <c r="Q2" s="4"/>
      <c r="R2" s="1"/>
      <c r="S2" s="1"/>
      <c r="T2" s="1"/>
      <c r="U2" s="1"/>
      <c r="V2" s="1"/>
      <c r="W2" s="1"/>
    </row>
    <row r="3" spans="1:50" ht="12.75" customHeight="1" x14ac:dyDescent="0.2">
      <c r="A3" s="1"/>
      <c r="B3" s="1"/>
      <c r="C3" s="1"/>
      <c r="D3" s="1"/>
      <c r="E3" s="1"/>
      <c r="F3" s="1"/>
      <c r="G3" s="1"/>
      <c r="H3" s="1"/>
      <c r="I3" s="1"/>
      <c r="J3" s="1"/>
      <c r="K3" s="1"/>
      <c r="L3" s="3"/>
      <c r="M3" s="3"/>
      <c r="N3" s="1"/>
      <c r="O3" s="4"/>
      <c r="P3" s="1"/>
      <c r="Q3" s="4"/>
      <c r="R3" s="1"/>
      <c r="S3" s="1"/>
      <c r="T3" s="1"/>
      <c r="U3" s="1"/>
      <c r="V3" s="1"/>
      <c r="W3" s="1"/>
    </row>
    <row r="4" spans="1:50" ht="12.75" customHeight="1" x14ac:dyDescent="0.2">
      <c r="A4" s="1"/>
      <c r="B4" s="5"/>
      <c r="C4" s="539" t="s">
        <v>0</v>
      </c>
      <c r="D4" s="540"/>
      <c r="E4" s="540"/>
      <c r="F4" s="540"/>
      <c r="G4" s="540"/>
      <c r="H4" s="540"/>
      <c r="I4" s="540"/>
      <c r="J4" s="540"/>
      <c r="K4" s="540"/>
      <c r="L4" s="540"/>
      <c r="M4" s="540"/>
      <c r="N4" s="540"/>
      <c r="O4" s="540"/>
      <c r="P4" s="540"/>
      <c r="Q4" s="540"/>
      <c r="R4" s="540"/>
      <c r="S4" s="540"/>
      <c r="T4" s="540"/>
      <c r="U4" s="540"/>
      <c r="V4" s="540"/>
      <c r="W4" s="540"/>
      <c r="X4" s="540"/>
      <c r="Y4" s="540"/>
    </row>
    <row r="5" spans="1:50" ht="12.75" customHeight="1" x14ac:dyDescent="0.2">
      <c r="A5" s="1"/>
      <c r="B5" s="5"/>
      <c r="C5" s="539" t="s">
        <v>1</v>
      </c>
      <c r="D5" s="540"/>
      <c r="E5" s="540"/>
      <c r="F5" s="540"/>
      <c r="G5" s="540"/>
      <c r="H5" s="540"/>
      <c r="I5" s="540"/>
      <c r="J5" s="540"/>
      <c r="K5" s="540"/>
      <c r="L5" s="540"/>
      <c r="M5" s="540"/>
      <c r="N5" s="540"/>
      <c r="O5" s="540"/>
      <c r="P5" s="540"/>
      <c r="Q5" s="540"/>
      <c r="R5" s="540"/>
      <c r="S5" s="540"/>
      <c r="T5" s="540"/>
      <c r="U5" s="540"/>
      <c r="V5" s="540"/>
      <c r="W5" s="540"/>
      <c r="X5" s="540"/>
      <c r="Y5" s="540"/>
      <c r="Z5" s="5"/>
      <c r="AA5" s="5"/>
      <c r="AB5" s="5"/>
      <c r="AC5" s="5"/>
      <c r="AD5" s="5"/>
      <c r="AE5" s="2"/>
      <c r="AF5" s="1"/>
      <c r="AG5" s="1"/>
      <c r="AH5" s="1"/>
      <c r="AI5" s="1"/>
      <c r="AJ5" s="1"/>
      <c r="AK5" s="1"/>
      <c r="AL5" s="1"/>
      <c r="AM5" s="1"/>
      <c r="AN5" s="1"/>
      <c r="AO5" s="1"/>
      <c r="AP5" s="1"/>
      <c r="AQ5" s="1"/>
      <c r="AR5" s="1"/>
      <c r="AS5" s="1"/>
      <c r="AT5" s="1"/>
      <c r="AU5" s="1"/>
      <c r="AV5" s="1"/>
      <c r="AW5" s="1"/>
      <c r="AX5" s="1"/>
    </row>
    <row r="6" spans="1:50" ht="12.75" customHeight="1" x14ac:dyDescent="0.2">
      <c r="A6" s="1"/>
      <c r="B6" s="5"/>
      <c r="C6" s="6"/>
      <c r="D6" s="6"/>
      <c r="E6" s="6"/>
      <c r="F6" s="6"/>
      <c r="G6" s="6"/>
      <c r="H6" s="6"/>
      <c r="I6" s="6"/>
      <c r="J6" s="6"/>
      <c r="K6" s="6"/>
      <c r="L6" s="6"/>
      <c r="M6" s="6"/>
      <c r="N6" s="6"/>
      <c r="O6" s="6"/>
      <c r="P6" s="6"/>
      <c r="Q6" s="6"/>
      <c r="R6" s="6"/>
      <c r="S6" s="6"/>
      <c r="T6" s="6"/>
      <c r="U6" s="6"/>
      <c r="V6" s="6"/>
      <c r="W6" s="6"/>
      <c r="X6" s="6"/>
      <c r="Y6" s="6"/>
      <c r="Z6" s="5"/>
      <c r="AA6" s="5"/>
      <c r="AB6" s="5"/>
      <c r="AC6" s="5"/>
      <c r="AD6" s="5"/>
      <c r="AE6" s="2"/>
      <c r="AF6" s="1"/>
      <c r="AG6" s="1"/>
      <c r="AH6" s="1"/>
      <c r="AI6" s="1"/>
      <c r="AJ6" s="1"/>
      <c r="AK6" s="1"/>
      <c r="AL6" s="1"/>
      <c r="AM6" s="1"/>
      <c r="AN6" s="1"/>
      <c r="AO6" s="1"/>
      <c r="AP6" s="1"/>
      <c r="AQ6" s="1"/>
      <c r="AR6" s="1"/>
      <c r="AS6" s="1"/>
      <c r="AT6" s="1"/>
      <c r="AU6" s="1"/>
      <c r="AV6" s="1"/>
      <c r="AW6" s="1"/>
      <c r="AX6" s="1"/>
    </row>
    <row r="7" spans="1:50" ht="25.5" customHeight="1" x14ac:dyDescent="0.2">
      <c r="A7" s="1"/>
      <c r="B7" s="51"/>
      <c r="C7" s="541" t="s">
        <v>2</v>
      </c>
      <c r="D7" s="535"/>
      <c r="E7" s="535"/>
      <c r="F7" s="535"/>
      <c r="G7" s="535"/>
      <c r="H7" s="535"/>
      <c r="I7" s="535"/>
      <c r="J7" s="535"/>
      <c r="K7" s="535"/>
      <c r="L7" s="69">
        <v>44166</v>
      </c>
      <c r="M7" s="53"/>
      <c r="N7" s="54"/>
      <c r="O7" s="53"/>
      <c r="P7" s="53"/>
      <c r="Q7" s="53"/>
      <c r="R7" s="53"/>
      <c r="S7" s="53"/>
      <c r="T7" s="53"/>
      <c r="U7" s="53"/>
      <c r="V7" s="53"/>
      <c r="W7" s="53"/>
      <c r="X7" s="53"/>
      <c r="Y7" s="53"/>
      <c r="Z7" s="53"/>
      <c r="AA7" s="53"/>
      <c r="AB7" s="53"/>
      <c r="AC7" s="53"/>
      <c r="AD7" s="51"/>
      <c r="AE7" s="55"/>
      <c r="AF7" s="56"/>
      <c r="AG7" s="56"/>
      <c r="AH7" s="56"/>
      <c r="AI7" s="56"/>
      <c r="AJ7" s="56"/>
      <c r="AK7" s="56"/>
      <c r="AL7" s="56"/>
      <c r="AM7" s="56"/>
      <c r="AN7" s="56"/>
      <c r="AO7" s="56"/>
      <c r="AP7" s="56"/>
      <c r="AQ7" s="56"/>
      <c r="AR7" s="56"/>
      <c r="AS7" s="56"/>
      <c r="AT7" s="56"/>
      <c r="AU7" s="56"/>
      <c r="AV7" s="1"/>
      <c r="AW7" s="1"/>
      <c r="AX7" s="1"/>
    </row>
    <row r="8" spans="1:50" ht="12.75" customHeight="1" x14ac:dyDescent="0.2">
      <c r="A8" s="1"/>
      <c r="B8" s="542" t="s">
        <v>3</v>
      </c>
      <c r="C8" s="535"/>
      <c r="D8" s="535"/>
      <c r="E8" s="535"/>
      <c r="F8" s="535"/>
      <c r="G8" s="535"/>
      <c r="H8" s="535"/>
      <c r="I8" s="535"/>
      <c r="J8" s="535"/>
      <c r="K8" s="535"/>
      <c r="L8" s="535"/>
      <c r="M8" s="535"/>
      <c r="N8" s="546" t="s">
        <v>4</v>
      </c>
      <c r="O8" s="537" t="s">
        <v>5</v>
      </c>
      <c r="P8" s="535"/>
      <c r="Q8" s="535"/>
      <c r="R8" s="535"/>
      <c r="S8" s="535"/>
      <c r="T8" s="535"/>
      <c r="U8" s="535"/>
      <c r="V8" s="535"/>
      <c r="W8" s="535"/>
      <c r="X8" s="535"/>
      <c r="Y8" s="535"/>
      <c r="Z8" s="535"/>
      <c r="AA8" s="52"/>
      <c r="AB8" s="537" t="s">
        <v>6</v>
      </c>
      <c r="AC8" s="535"/>
      <c r="AD8" s="535"/>
      <c r="AE8" s="546" t="s">
        <v>56</v>
      </c>
      <c r="AF8" s="537" t="s">
        <v>5</v>
      </c>
      <c r="AG8" s="535"/>
      <c r="AH8" s="535"/>
      <c r="AI8" s="535"/>
      <c r="AJ8" s="535"/>
      <c r="AK8" s="535"/>
      <c r="AL8" s="535"/>
      <c r="AM8" s="535"/>
      <c r="AN8" s="535"/>
      <c r="AO8" s="535"/>
      <c r="AP8" s="535"/>
      <c r="AQ8" s="535"/>
      <c r="AR8" s="52"/>
      <c r="AS8" s="537" t="s">
        <v>6</v>
      </c>
      <c r="AT8" s="535"/>
      <c r="AU8" s="535"/>
      <c r="AV8" s="1"/>
      <c r="AW8" s="1"/>
      <c r="AX8" s="1"/>
    </row>
    <row r="9" spans="1:50" ht="12.75" customHeight="1" x14ac:dyDescent="0.2">
      <c r="A9" s="1"/>
      <c r="B9" s="534" t="s">
        <v>7</v>
      </c>
      <c r="C9" s="536" t="s">
        <v>8</v>
      </c>
      <c r="D9" s="534" t="s">
        <v>7</v>
      </c>
      <c r="E9" s="536" t="s">
        <v>9</v>
      </c>
      <c r="F9" s="536" t="s">
        <v>10</v>
      </c>
      <c r="G9" s="536" t="s">
        <v>11</v>
      </c>
      <c r="H9" s="534" t="s">
        <v>12</v>
      </c>
      <c r="I9" s="534" t="s">
        <v>13</v>
      </c>
      <c r="J9" s="536" t="s">
        <v>14</v>
      </c>
      <c r="K9" s="534" t="s">
        <v>15</v>
      </c>
      <c r="L9" s="538" t="s">
        <v>16</v>
      </c>
      <c r="M9" s="538" t="s">
        <v>17</v>
      </c>
      <c r="N9" s="535"/>
      <c r="O9" s="542" t="s">
        <v>18</v>
      </c>
      <c r="P9" s="535"/>
      <c r="Q9" s="542" t="s">
        <v>19</v>
      </c>
      <c r="R9" s="535"/>
      <c r="S9" s="535"/>
      <c r="T9" s="535"/>
      <c r="U9" s="535"/>
      <c r="V9" s="535"/>
      <c r="W9" s="534" t="s">
        <v>20</v>
      </c>
      <c r="X9" s="534" t="s">
        <v>21</v>
      </c>
      <c r="Y9" s="534" t="s">
        <v>22</v>
      </c>
      <c r="Z9" s="534" t="s">
        <v>23</v>
      </c>
      <c r="AA9" s="534" t="s">
        <v>24</v>
      </c>
      <c r="AB9" s="534" t="s">
        <v>25</v>
      </c>
      <c r="AC9" s="534" t="s">
        <v>26</v>
      </c>
      <c r="AD9" s="538" t="s">
        <v>27</v>
      </c>
      <c r="AE9" s="535"/>
      <c r="AF9" s="542" t="s">
        <v>18</v>
      </c>
      <c r="AG9" s="535"/>
      <c r="AH9" s="542" t="s">
        <v>19</v>
      </c>
      <c r="AI9" s="535"/>
      <c r="AJ9" s="535"/>
      <c r="AK9" s="535"/>
      <c r="AL9" s="535"/>
      <c r="AM9" s="535"/>
      <c r="AN9" s="534" t="s">
        <v>20</v>
      </c>
      <c r="AO9" s="534" t="s">
        <v>21</v>
      </c>
      <c r="AP9" s="534" t="s">
        <v>22</v>
      </c>
      <c r="AQ9" s="534" t="s">
        <v>23</v>
      </c>
      <c r="AR9" s="534" t="s">
        <v>24</v>
      </c>
      <c r="AS9" s="534" t="s">
        <v>25</v>
      </c>
      <c r="AT9" s="534" t="s">
        <v>26</v>
      </c>
      <c r="AU9" s="538" t="s">
        <v>27</v>
      </c>
      <c r="AV9" s="1"/>
      <c r="AW9" s="1"/>
      <c r="AX9" s="1"/>
    </row>
    <row r="10" spans="1:50" ht="135" customHeight="1" x14ac:dyDescent="0.2">
      <c r="A10" s="1"/>
      <c r="B10" s="535"/>
      <c r="C10" s="535"/>
      <c r="D10" s="535"/>
      <c r="E10" s="535"/>
      <c r="F10" s="535"/>
      <c r="G10" s="535"/>
      <c r="H10" s="535"/>
      <c r="I10" s="535"/>
      <c r="J10" s="535"/>
      <c r="K10" s="535"/>
      <c r="L10" s="535"/>
      <c r="M10" s="535"/>
      <c r="N10" s="535"/>
      <c r="O10" s="57" t="s">
        <v>28</v>
      </c>
      <c r="P10" s="57" t="s">
        <v>29</v>
      </c>
      <c r="Q10" s="57" t="s">
        <v>30</v>
      </c>
      <c r="R10" s="57" t="s">
        <v>31</v>
      </c>
      <c r="S10" s="57" t="s">
        <v>32</v>
      </c>
      <c r="T10" s="57" t="s">
        <v>33</v>
      </c>
      <c r="U10" s="57" t="s">
        <v>34</v>
      </c>
      <c r="V10" s="57" t="s">
        <v>35</v>
      </c>
      <c r="W10" s="535"/>
      <c r="X10" s="535"/>
      <c r="Y10" s="535"/>
      <c r="Z10" s="535"/>
      <c r="AA10" s="535"/>
      <c r="AB10" s="535"/>
      <c r="AC10" s="535"/>
      <c r="AD10" s="535"/>
      <c r="AE10" s="535"/>
      <c r="AF10" s="57" t="s">
        <v>28</v>
      </c>
      <c r="AG10" s="57" t="s">
        <v>29</v>
      </c>
      <c r="AH10" s="57" t="s">
        <v>30</v>
      </c>
      <c r="AI10" s="57" t="s">
        <v>31</v>
      </c>
      <c r="AJ10" s="57" t="s">
        <v>32</v>
      </c>
      <c r="AK10" s="57" t="s">
        <v>33</v>
      </c>
      <c r="AL10" s="57" t="s">
        <v>34</v>
      </c>
      <c r="AM10" s="57" t="s">
        <v>35</v>
      </c>
      <c r="AN10" s="535"/>
      <c r="AO10" s="535"/>
      <c r="AP10" s="535"/>
      <c r="AQ10" s="535"/>
      <c r="AR10" s="535"/>
      <c r="AS10" s="535"/>
      <c r="AT10" s="535"/>
      <c r="AU10" s="535"/>
      <c r="AV10" s="1"/>
      <c r="AW10" s="1"/>
      <c r="AX10" s="1"/>
    </row>
    <row r="11" spans="1:50" ht="131.25" customHeight="1" x14ac:dyDescent="0.2">
      <c r="A11" s="1"/>
      <c r="B11" s="51"/>
      <c r="C11" s="51" t="s">
        <v>36</v>
      </c>
      <c r="D11" s="58"/>
      <c r="E11" s="59" t="s">
        <v>37</v>
      </c>
      <c r="F11" s="51" t="s">
        <v>38</v>
      </c>
      <c r="G11" s="51" t="s">
        <v>39</v>
      </c>
      <c r="H11" s="60">
        <v>2020730010024</v>
      </c>
      <c r="I11" s="61" t="s">
        <v>40</v>
      </c>
      <c r="J11" s="62" t="s">
        <v>41</v>
      </c>
      <c r="K11" s="51"/>
      <c r="L11" s="51" t="s">
        <v>42</v>
      </c>
      <c r="M11" s="63">
        <v>1</v>
      </c>
      <c r="N11" s="64">
        <v>507000000</v>
      </c>
      <c r="O11" s="64">
        <v>507000000</v>
      </c>
      <c r="P11" s="65"/>
      <c r="Q11" s="51"/>
      <c r="R11" s="51"/>
      <c r="S11" s="51"/>
      <c r="T11" s="51"/>
      <c r="U11" s="51"/>
      <c r="V11" s="51"/>
      <c r="W11" s="51"/>
      <c r="X11" s="51"/>
      <c r="Y11" s="51"/>
      <c r="Z11" s="51"/>
      <c r="AA11" s="51"/>
      <c r="AB11" s="51" t="s">
        <v>43</v>
      </c>
      <c r="AC11" s="51"/>
      <c r="AD11" s="51" t="s">
        <v>44</v>
      </c>
      <c r="AE11" s="66">
        <v>114715724</v>
      </c>
      <c r="AF11" s="56"/>
      <c r="AG11" s="66">
        <v>114715724</v>
      </c>
      <c r="AH11" s="56"/>
      <c r="AI11" s="56"/>
      <c r="AJ11" s="56"/>
      <c r="AK11" s="56"/>
      <c r="AL11" s="56"/>
      <c r="AM11" s="56"/>
      <c r="AN11" s="56"/>
      <c r="AO11" s="56"/>
      <c r="AP11" s="56"/>
      <c r="AQ11" s="56"/>
      <c r="AR11" s="56"/>
      <c r="AS11" s="56"/>
      <c r="AT11" s="56"/>
      <c r="AU11" s="56"/>
      <c r="AV11" s="1"/>
      <c r="AW11" s="1"/>
      <c r="AX11" s="1"/>
    </row>
    <row r="12" spans="1:50" ht="133.5" customHeight="1" x14ac:dyDescent="0.2">
      <c r="A12" s="1"/>
      <c r="B12" s="51"/>
      <c r="C12" s="51" t="s">
        <v>36</v>
      </c>
      <c r="D12" s="58"/>
      <c r="E12" s="59" t="s">
        <v>37</v>
      </c>
      <c r="F12" s="51" t="s">
        <v>38</v>
      </c>
      <c r="G12" s="51" t="s">
        <v>39</v>
      </c>
      <c r="H12" s="60">
        <v>2020730010026</v>
      </c>
      <c r="I12" s="61" t="s">
        <v>45</v>
      </c>
      <c r="J12" s="62" t="s">
        <v>46</v>
      </c>
      <c r="K12" s="51"/>
      <c r="L12" s="51" t="s">
        <v>47</v>
      </c>
      <c r="M12" s="63">
        <v>2</v>
      </c>
      <c r="N12" s="64">
        <v>100000000</v>
      </c>
      <c r="O12" s="64">
        <v>100000000</v>
      </c>
      <c r="P12" s="65"/>
      <c r="Q12" s="51"/>
      <c r="R12" s="51"/>
      <c r="S12" s="51"/>
      <c r="T12" s="51"/>
      <c r="U12" s="51"/>
      <c r="V12" s="51"/>
      <c r="W12" s="51"/>
      <c r="X12" s="51"/>
      <c r="Y12" s="51"/>
      <c r="Z12" s="51"/>
      <c r="AA12" s="51"/>
      <c r="AB12" s="51" t="s">
        <v>48</v>
      </c>
      <c r="AC12" s="51" t="s">
        <v>49</v>
      </c>
      <c r="AD12" s="51" t="s">
        <v>44</v>
      </c>
      <c r="AE12" s="66">
        <v>1670000</v>
      </c>
      <c r="AF12" s="56"/>
      <c r="AG12" s="66">
        <v>1670000</v>
      </c>
      <c r="AH12" s="56"/>
      <c r="AI12" s="56"/>
      <c r="AJ12" s="56"/>
      <c r="AK12" s="56"/>
      <c r="AL12" s="56"/>
      <c r="AM12" s="56"/>
      <c r="AN12" s="56"/>
      <c r="AO12" s="56"/>
      <c r="AP12" s="56"/>
      <c r="AQ12" s="56"/>
      <c r="AR12" s="56"/>
      <c r="AS12" s="56"/>
      <c r="AT12" s="56"/>
      <c r="AU12" s="56"/>
      <c r="AV12" s="1"/>
      <c r="AW12" s="1"/>
      <c r="AX12" s="1"/>
    </row>
    <row r="13" spans="1:50" ht="131.25" customHeight="1" x14ac:dyDescent="0.2">
      <c r="A13" s="1"/>
      <c r="B13" s="51"/>
      <c r="C13" s="51" t="s">
        <v>36</v>
      </c>
      <c r="D13" s="58"/>
      <c r="E13" s="59" t="s">
        <v>37</v>
      </c>
      <c r="F13" s="67" t="s">
        <v>38</v>
      </c>
      <c r="G13" s="51" t="s">
        <v>39</v>
      </c>
      <c r="H13" s="60">
        <v>2020730010025</v>
      </c>
      <c r="I13" s="61" t="s">
        <v>50</v>
      </c>
      <c r="J13" s="68" t="s">
        <v>51</v>
      </c>
      <c r="K13" s="51"/>
      <c r="L13" s="51" t="s">
        <v>52</v>
      </c>
      <c r="M13" s="63">
        <v>1</v>
      </c>
      <c r="N13" s="64">
        <v>0</v>
      </c>
      <c r="O13" s="64">
        <v>0</v>
      </c>
      <c r="P13" s="65"/>
      <c r="Q13" s="51"/>
      <c r="R13" s="51"/>
      <c r="S13" s="51"/>
      <c r="T13" s="51"/>
      <c r="U13" s="51"/>
      <c r="V13" s="51"/>
      <c r="W13" s="51"/>
      <c r="X13" s="51"/>
      <c r="Y13" s="51"/>
      <c r="Z13" s="51"/>
      <c r="AA13" s="51"/>
      <c r="AB13" s="51" t="s">
        <v>48</v>
      </c>
      <c r="AC13" s="51" t="s">
        <v>53</v>
      </c>
      <c r="AD13" s="51" t="s">
        <v>44</v>
      </c>
      <c r="AE13" s="55"/>
      <c r="AF13" s="56"/>
      <c r="AG13" s="56"/>
      <c r="AH13" s="56"/>
      <c r="AI13" s="56"/>
      <c r="AJ13" s="56"/>
      <c r="AK13" s="56"/>
      <c r="AL13" s="56"/>
      <c r="AM13" s="56"/>
      <c r="AN13" s="56"/>
      <c r="AO13" s="56"/>
      <c r="AP13" s="56"/>
      <c r="AQ13" s="56"/>
      <c r="AR13" s="56"/>
      <c r="AS13" s="56"/>
      <c r="AT13" s="56"/>
      <c r="AU13" s="56"/>
      <c r="AV13" s="1"/>
      <c r="AW13" s="1"/>
      <c r="AX13" s="1"/>
    </row>
    <row r="14" spans="1:50" ht="20.25" customHeight="1" x14ac:dyDescent="0.2">
      <c r="A14" s="1"/>
      <c r="B14" s="40"/>
      <c r="C14" s="41"/>
      <c r="D14" s="42"/>
      <c r="E14" s="42"/>
      <c r="F14" s="41"/>
      <c r="G14" s="41"/>
      <c r="H14" s="43"/>
      <c r="I14" s="43"/>
      <c r="J14" s="44"/>
      <c r="K14" s="41"/>
      <c r="L14" s="41"/>
      <c r="M14" s="45"/>
      <c r="N14" s="46"/>
      <c r="O14" s="41"/>
      <c r="P14" s="47"/>
      <c r="Q14" s="41"/>
      <c r="R14" s="41"/>
      <c r="S14" s="41"/>
      <c r="T14" s="41"/>
      <c r="U14" s="41"/>
      <c r="V14" s="41"/>
      <c r="W14" s="41"/>
      <c r="X14" s="41"/>
      <c r="Y14" s="41"/>
      <c r="Z14" s="41"/>
      <c r="AA14" s="41"/>
      <c r="AB14" s="41"/>
      <c r="AC14" s="41"/>
      <c r="AD14" s="48"/>
      <c r="AE14" s="49"/>
      <c r="AF14" s="50"/>
      <c r="AG14" s="50"/>
      <c r="AH14" s="50"/>
      <c r="AI14" s="50"/>
      <c r="AJ14" s="50"/>
      <c r="AK14" s="50"/>
      <c r="AL14" s="50"/>
      <c r="AM14" s="50"/>
      <c r="AN14" s="50"/>
      <c r="AO14" s="50"/>
      <c r="AP14" s="50"/>
      <c r="AQ14" s="50"/>
      <c r="AR14" s="50"/>
      <c r="AS14" s="50"/>
      <c r="AT14" s="50"/>
      <c r="AU14" s="50"/>
      <c r="AV14" s="1"/>
      <c r="AW14" s="1"/>
      <c r="AX14" s="1"/>
    </row>
    <row r="15" spans="1:50" ht="20.25" customHeight="1" x14ac:dyDescent="0.2">
      <c r="A15" s="1"/>
      <c r="B15" s="7"/>
      <c r="C15" s="10"/>
      <c r="D15" s="14"/>
      <c r="E15" s="14"/>
      <c r="F15" s="10"/>
      <c r="G15" s="10"/>
      <c r="H15" s="8"/>
      <c r="I15" s="8"/>
      <c r="J15" s="9"/>
      <c r="K15" s="10"/>
      <c r="L15" s="10"/>
      <c r="M15" s="11"/>
      <c r="N15" s="15"/>
      <c r="O15" s="10"/>
      <c r="P15" s="12"/>
      <c r="Q15" s="10"/>
      <c r="R15" s="10"/>
      <c r="S15" s="10"/>
      <c r="T15" s="10"/>
      <c r="U15" s="10"/>
      <c r="V15" s="10"/>
      <c r="W15" s="10"/>
      <c r="X15" s="10"/>
      <c r="Y15" s="10"/>
      <c r="Z15" s="10"/>
      <c r="AA15" s="10"/>
      <c r="AB15" s="10"/>
      <c r="AC15" s="10"/>
      <c r="AD15" s="13"/>
      <c r="AE15" s="2"/>
      <c r="AF15" s="1"/>
      <c r="AG15" s="1"/>
      <c r="AH15" s="1"/>
      <c r="AI15" s="1"/>
      <c r="AJ15" s="1"/>
      <c r="AK15" s="1"/>
      <c r="AL15" s="1"/>
      <c r="AM15" s="1"/>
      <c r="AN15" s="1"/>
      <c r="AO15" s="1"/>
      <c r="AP15" s="1"/>
      <c r="AQ15" s="1"/>
      <c r="AR15" s="1"/>
      <c r="AS15" s="1"/>
      <c r="AT15" s="1"/>
      <c r="AU15" s="1"/>
      <c r="AV15" s="1"/>
      <c r="AW15" s="1"/>
      <c r="AX15" s="1"/>
    </row>
    <row r="16" spans="1:50" ht="20.25" customHeight="1" x14ac:dyDescent="0.2">
      <c r="A16" s="1"/>
      <c r="B16" s="7"/>
      <c r="C16" s="10"/>
      <c r="D16" s="14"/>
      <c r="E16" s="14"/>
      <c r="F16" s="10"/>
      <c r="G16" s="10"/>
      <c r="H16" s="8"/>
      <c r="I16" s="8"/>
      <c r="J16" s="9"/>
      <c r="K16" s="10"/>
      <c r="L16" s="10"/>
      <c r="M16" s="11"/>
      <c r="N16" s="15"/>
      <c r="O16" s="10"/>
      <c r="P16" s="12"/>
      <c r="Q16" s="10"/>
      <c r="R16" s="10"/>
      <c r="S16" s="10"/>
      <c r="T16" s="10"/>
      <c r="U16" s="10"/>
      <c r="V16" s="10"/>
      <c r="W16" s="10"/>
      <c r="X16" s="10"/>
      <c r="Y16" s="10"/>
      <c r="Z16" s="10"/>
      <c r="AA16" s="10"/>
      <c r="AB16" s="10"/>
      <c r="AC16" s="10"/>
      <c r="AD16" s="13"/>
      <c r="AE16" s="2"/>
      <c r="AF16" s="1"/>
      <c r="AG16" s="1"/>
      <c r="AH16" s="1"/>
      <c r="AI16" s="1"/>
      <c r="AJ16" s="1"/>
      <c r="AK16" s="1"/>
      <c r="AL16" s="1"/>
      <c r="AM16" s="1"/>
      <c r="AN16" s="1"/>
      <c r="AO16" s="1"/>
      <c r="AP16" s="1"/>
      <c r="AQ16" s="1"/>
      <c r="AR16" s="1"/>
      <c r="AS16" s="1"/>
      <c r="AT16" s="1"/>
      <c r="AU16" s="1"/>
      <c r="AV16" s="1"/>
      <c r="AW16" s="1"/>
      <c r="AX16" s="1"/>
    </row>
    <row r="17" spans="1:50" ht="20.25" customHeight="1" x14ac:dyDescent="0.2">
      <c r="A17" s="1"/>
      <c r="B17" s="7"/>
      <c r="C17" s="10"/>
      <c r="D17" s="14"/>
      <c r="E17" s="14"/>
      <c r="F17" s="10"/>
      <c r="G17" s="10"/>
      <c r="H17" s="8"/>
      <c r="I17" s="8"/>
      <c r="J17" s="9"/>
      <c r="K17" s="10"/>
      <c r="L17" s="10"/>
      <c r="M17" s="11"/>
      <c r="N17" s="15"/>
      <c r="O17" s="10"/>
      <c r="P17" s="12"/>
      <c r="Q17" s="10"/>
      <c r="R17" s="10"/>
      <c r="S17" s="10"/>
      <c r="T17" s="10"/>
      <c r="U17" s="10"/>
      <c r="V17" s="10"/>
      <c r="W17" s="10"/>
      <c r="X17" s="10"/>
      <c r="Y17" s="10"/>
      <c r="Z17" s="10"/>
      <c r="AA17" s="10"/>
      <c r="AB17" s="10"/>
      <c r="AC17" s="10"/>
      <c r="AD17" s="13"/>
      <c r="AE17" s="2"/>
      <c r="AF17" s="1"/>
      <c r="AG17" s="1"/>
      <c r="AH17" s="1"/>
      <c r="AI17" s="1"/>
      <c r="AJ17" s="1"/>
      <c r="AK17" s="1"/>
      <c r="AL17" s="1"/>
      <c r="AM17" s="1"/>
      <c r="AN17" s="1"/>
      <c r="AO17" s="1"/>
      <c r="AP17" s="1"/>
      <c r="AQ17" s="1"/>
      <c r="AR17" s="1"/>
      <c r="AS17" s="1"/>
      <c r="AT17" s="1"/>
      <c r="AU17" s="1"/>
      <c r="AV17" s="1"/>
      <c r="AW17" s="1"/>
      <c r="AX17" s="1"/>
    </row>
    <row r="18" spans="1:50" ht="20.25" customHeight="1" x14ac:dyDescent="0.2">
      <c r="A18" s="1"/>
      <c r="B18" s="7"/>
      <c r="C18" s="10"/>
      <c r="D18" s="14"/>
      <c r="E18" s="14"/>
      <c r="F18" s="10"/>
      <c r="G18" s="10"/>
      <c r="H18" s="8"/>
      <c r="I18" s="8"/>
      <c r="J18" s="9"/>
      <c r="K18" s="10"/>
      <c r="L18" s="10"/>
      <c r="M18" s="11"/>
      <c r="N18" s="15"/>
      <c r="O18" s="10"/>
      <c r="P18" s="12"/>
      <c r="Q18" s="10"/>
      <c r="R18" s="10"/>
      <c r="S18" s="10"/>
      <c r="T18" s="10"/>
      <c r="U18" s="10"/>
      <c r="V18" s="10"/>
      <c r="W18" s="10"/>
      <c r="X18" s="10"/>
      <c r="Y18" s="10"/>
      <c r="Z18" s="10"/>
      <c r="AA18" s="10"/>
      <c r="AB18" s="10"/>
      <c r="AC18" s="10"/>
      <c r="AD18" s="13"/>
      <c r="AE18" s="2"/>
      <c r="AF18" s="1"/>
      <c r="AG18" s="1"/>
      <c r="AH18" s="1"/>
      <c r="AI18" s="1"/>
      <c r="AJ18" s="1"/>
      <c r="AK18" s="1"/>
      <c r="AL18" s="1"/>
      <c r="AM18" s="1"/>
      <c r="AN18" s="1"/>
      <c r="AO18" s="1"/>
      <c r="AP18" s="1"/>
      <c r="AQ18" s="1"/>
      <c r="AR18" s="1"/>
      <c r="AS18" s="1"/>
      <c r="AT18" s="1"/>
      <c r="AU18" s="1"/>
      <c r="AV18" s="1"/>
      <c r="AW18" s="1"/>
      <c r="AX18" s="1"/>
    </row>
    <row r="19" spans="1:50" ht="20.25" customHeight="1" x14ac:dyDescent="0.2">
      <c r="A19" s="1"/>
      <c r="B19" s="7"/>
      <c r="C19" s="10"/>
      <c r="D19" s="14"/>
      <c r="E19" s="14"/>
      <c r="F19" s="10"/>
      <c r="G19" s="10"/>
      <c r="H19" s="8"/>
      <c r="I19" s="8"/>
      <c r="J19" s="9"/>
      <c r="K19" s="10"/>
      <c r="L19" s="10"/>
      <c r="M19" s="11"/>
      <c r="N19" s="15"/>
      <c r="O19" s="10"/>
      <c r="P19" s="12"/>
      <c r="Q19" s="10"/>
      <c r="R19" s="10"/>
      <c r="S19" s="10"/>
      <c r="T19" s="10"/>
      <c r="U19" s="10"/>
      <c r="V19" s="10"/>
      <c r="W19" s="10"/>
      <c r="X19" s="10"/>
      <c r="Y19" s="10"/>
      <c r="Z19" s="10"/>
      <c r="AA19" s="10"/>
      <c r="AB19" s="10"/>
      <c r="AC19" s="10"/>
      <c r="AD19" s="13"/>
      <c r="AE19" s="2"/>
      <c r="AF19" s="1"/>
      <c r="AG19" s="1"/>
      <c r="AH19" s="1"/>
      <c r="AI19" s="1"/>
      <c r="AJ19" s="1"/>
      <c r="AK19" s="1"/>
      <c r="AL19" s="1"/>
      <c r="AM19" s="1"/>
      <c r="AN19" s="1"/>
      <c r="AO19" s="1"/>
      <c r="AP19" s="1"/>
      <c r="AQ19" s="1"/>
      <c r="AR19" s="1"/>
      <c r="AS19" s="1"/>
      <c r="AT19" s="1"/>
      <c r="AU19" s="1"/>
      <c r="AV19" s="1"/>
      <c r="AW19" s="1"/>
      <c r="AX19" s="1"/>
    </row>
    <row r="20" spans="1:50" ht="20.25" customHeight="1" x14ac:dyDescent="0.2">
      <c r="A20" s="1"/>
      <c r="B20" s="7"/>
      <c r="C20" s="10"/>
      <c r="D20" s="14"/>
      <c r="E20" s="14"/>
      <c r="F20" s="10"/>
      <c r="G20" s="10"/>
      <c r="H20" s="8"/>
      <c r="I20" s="8"/>
      <c r="J20" s="9"/>
      <c r="K20" s="10"/>
      <c r="L20" s="10"/>
      <c r="M20" s="11"/>
      <c r="N20" s="15"/>
      <c r="O20" s="10"/>
      <c r="P20" s="12"/>
      <c r="Q20" s="10"/>
      <c r="R20" s="10"/>
      <c r="S20" s="10"/>
      <c r="T20" s="10"/>
      <c r="U20" s="10"/>
      <c r="V20" s="10"/>
      <c r="W20" s="10"/>
      <c r="X20" s="10"/>
      <c r="Y20" s="10"/>
      <c r="Z20" s="10"/>
      <c r="AA20" s="10"/>
      <c r="AB20" s="10"/>
      <c r="AC20" s="10"/>
      <c r="AD20" s="13"/>
      <c r="AE20" s="2"/>
      <c r="AF20" s="1"/>
      <c r="AG20" s="1"/>
      <c r="AH20" s="1"/>
      <c r="AI20" s="1"/>
      <c r="AJ20" s="1"/>
      <c r="AK20" s="1"/>
      <c r="AL20" s="1"/>
      <c r="AM20" s="1"/>
      <c r="AN20" s="1"/>
      <c r="AO20" s="1"/>
      <c r="AP20" s="1"/>
      <c r="AQ20" s="1"/>
      <c r="AR20" s="1"/>
      <c r="AS20" s="1"/>
      <c r="AT20" s="1"/>
      <c r="AU20" s="1"/>
      <c r="AV20" s="1"/>
      <c r="AW20" s="1"/>
      <c r="AX20" s="1"/>
    </row>
    <row r="21" spans="1:50" ht="20.25" customHeight="1" x14ac:dyDescent="0.2">
      <c r="A21" s="1"/>
      <c r="B21" s="7"/>
      <c r="C21" s="10"/>
      <c r="D21" s="14"/>
      <c r="E21" s="14"/>
      <c r="F21" s="10"/>
      <c r="G21" s="10"/>
      <c r="H21" s="8"/>
      <c r="I21" s="8"/>
      <c r="J21" s="9"/>
      <c r="K21" s="10"/>
      <c r="L21" s="10"/>
      <c r="M21" s="11"/>
      <c r="N21" s="15"/>
      <c r="O21" s="10"/>
      <c r="P21" s="12"/>
      <c r="Q21" s="10"/>
      <c r="R21" s="10"/>
      <c r="S21" s="10"/>
      <c r="T21" s="10"/>
      <c r="U21" s="10"/>
      <c r="V21" s="10"/>
      <c r="W21" s="10"/>
      <c r="X21" s="10"/>
      <c r="Y21" s="10"/>
      <c r="Z21" s="10"/>
      <c r="AA21" s="10"/>
      <c r="AB21" s="10"/>
      <c r="AC21" s="10"/>
      <c r="AD21" s="13"/>
      <c r="AE21" s="2"/>
      <c r="AF21" s="1"/>
      <c r="AG21" s="1"/>
      <c r="AH21" s="1"/>
      <c r="AI21" s="1"/>
      <c r="AJ21" s="1"/>
      <c r="AK21" s="1"/>
      <c r="AL21" s="1"/>
      <c r="AM21" s="1"/>
      <c r="AN21" s="1"/>
      <c r="AO21" s="1"/>
      <c r="AP21" s="1"/>
      <c r="AQ21" s="1"/>
      <c r="AR21" s="1"/>
      <c r="AS21" s="1"/>
      <c r="AT21" s="1"/>
      <c r="AU21" s="1"/>
      <c r="AV21" s="1"/>
      <c r="AW21" s="1"/>
      <c r="AX21" s="1"/>
    </row>
    <row r="22" spans="1:50" ht="20.25" customHeight="1" x14ac:dyDescent="0.2">
      <c r="A22" s="1"/>
      <c r="B22" s="7"/>
      <c r="C22" s="10"/>
      <c r="D22" s="14"/>
      <c r="E22" s="14"/>
      <c r="F22" s="10"/>
      <c r="G22" s="10"/>
      <c r="H22" s="8"/>
      <c r="I22" s="8"/>
      <c r="J22" s="9"/>
      <c r="K22" s="10"/>
      <c r="L22" s="10"/>
      <c r="M22" s="11"/>
      <c r="N22" s="15"/>
      <c r="O22" s="10"/>
      <c r="P22" s="12"/>
      <c r="Q22" s="10"/>
      <c r="R22" s="10"/>
      <c r="S22" s="10"/>
      <c r="T22" s="10"/>
      <c r="U22" s="10"/>
      <c r="V22" s="10"/>
      <c r="W22" s="10"/>
      <c r="X22" s="10"/>
      <c r="Y22" s="10"/>
      <c r="Z22" s="10"/>
      <c r="AA22" s="10"/>
      <c r="AB22" s="10"/>
      <c r="AC22" s="10"/>
      <c r="AD22" s="13"/>
      <c r="AE22" s="2"/>
      <c r="AF22" s="1"/>
      <c r="AG22" s="1"/>
      <c r="AH22" s="1"/>
      <c r="AI22" s="1"/>
      <c r="AJ22" s="1"/>
      <c r="AK22" s="1"/>
      <c r="AL22" s="1"/>
      <c r="AM22" s="1"/>
      <c r="AN22" s="1"/>
      <c r="AO22" s="1"/>
      <c r="AP22" s="1"/>
      <c r="AQ22" s="1"/>
      <c r="AR22" s="1"/>
      <c r="AS22" s="1"/>
      <c r="AT22" s="1"/>
      <c r="AU22" s="1"/>
      <c r="AV22" s="1"/>
      <c r="AW22" s="1"/>
      <c r="AX22" s="1"/>
    </row>
    <row r="23" spans="1:50" ht="20.25" customHeight="1" x14ac:dyDescent="0.2">
      <c r="A23" s="1"/>
      <c r="B23" s="7"/>
      <c r="C23" s="10"/>
      <c r="D23" s="14"/>
      <c r="E23" s="14"/>
      <c r="F23" s="10"/>
      <c r="G23" s="10"/>
      <c r="H23" s="8"/>
      <c r="I23" s="8"/>
      <c r="J23" s="9"/>
      <c r="K23" s="10"/>
      <c r="L23" s="10"/>
      <c r="M23" s="11"/>
      <c r="N23" s="15"/>
      <c r="O23" s="12"/>
      <c r="P23" s="12"/>
      <c r="Q23" s="10"/>
      <c r="R23" s="10"/>
      <c r="S23" s="10"/>
      <c r="T23" s="10"/>
      <c r="U23" s="10"/>
      <c r="V23" s="10"/>
      <c r="W23" s="10"/>
      <c r="X23" s="10"/>
      <c r="Y23" s="10"/>
      <c r="Z23" s="10"/>
      <c r="AA23" s="10"/>
      <c r="AB23" s="10"/>
      <c r="AC23" s="10"/>
      <c r="AD23" s="13"/>
      <c r="AE23" s="2"/>
      <c r="AF23" s="1"/>
      <c r="AG23" s="1"/>
      <c r="AH23" s="1"/>
      <c r="AI23" s="1"/>
      <c r="AJ23" s="1"/>
      <c r="AK23" s="1"/>
      <c r="AL23" s="1"/>
      <c r="AM23" s="1"/>
      <c r="AN23" s="1"/>
      <c r="AO23" s="1"/>
      <c r="AP23" s="1"/>
      <c r="AQ23" s="1"/>
      <c r="AR23" s="1"/>
      <c r="AS23" s="1"/>
      <c r="AT23" s="1"/>
      <c r="AU23" s="1"/>
      <c r="AV23" s="1"/>
      <c r="AW23" s="1"/>
      <c r="AX23" s="1"/>
    </row>
    <row r="24" spans="1:50" ht="20.25" customHeight="1" x14ac:dyDescent="0.2">
      <c r="A24" s="1"/>
      <c r="B24" s="7"/>
      <c r="C24" s="10"/>
      <c r="D24" s="14"/>
      <c r="E24" s="14"/>
      <c r="F24" s="10"/>
      <c r="G24" s="10"/>
      <c r="H24" s="8"/>
      <c r="I24" s="8"/>
      <c r="J24" s="9"/>
      <c r="K24" s="10"/>
      <c r="L24" s="10"/>
      <c r="M24" s="11"/>
      <c r="N24" s="15"/>
      <c r="O24" s="10"/>
      <c r="P24" s="12"/>
      <c r="Q24" s="10"/>
      <c r="R24" s="10"/>
      <c r="S24" s="10"/>
      <c r="T24" s="10"/>
      <c r="U24" s="10"/>
      <c r="V24" s="10"/>
      <c r="W24" s="10"/>
      <c r="X24" s="10"/>
      <c r="Y24" s="10"/>
      <c r="Z24" s="10"/>
      <c r="AA24" s="10"/>
      <c r="AB24" s="10"/>
      <c r="AC24" s="10"/>
      <c r="AD24" s="13"/>
      <c r="AE24" s="2"/>
      <c r="AF24" s="1"/>
      <c r="AG24" s="1"/>
      <c r="AH24" s="1"/>
      <c r="AI24" s="1"/>
      <c r="AJ24" s="1"/>
      <c r="AK24" s="1"/>
      <c r="AL24" s="1"/>
      <c r="AM24" s="1"/>
      <c r="AN24" s="1"/>
      <c r="AO24" s="1"/>
      <c r="AP24" s="1"/>
      <c r="AQ24" s="1"/>
      <c r="AR24" s="1"/>
      <c r="AS24" s="1"/>
      <c r="AT24" s="1"/>
      <c r="AU24" s="1"/>
      <c r="AV24" s="1"/>
      <c r="AW24" s="1"/>
      <c r="AX24" s="1"/>
    </row>
    <row r="25" spans="1:50" ht="20.25" customHeight="1" x14ac:dyDescent="0.2">
      <c r="A25" s="1"/>
      <c r="B25" s="7"/>
      <c r="C25" s="10"/>
      <c r="D25" s="14"/>
      <c r="E25" s="14"/>
      <c r="F25" s="10"/>
      <c r="G25" s="10"/>
      <c r="H25" s="8"/>
      <c r="I25" s="8"/>
      <c r="J25" s="9"/>
      <c r="K25" s="10"/>
      <c r="L25" s="10"/>
      <c r="M25" s="11"/>
      <c r="N25" s="15"/>
      <c r="O25" s="10"/>
      <c r="P25" s="12"/>
      <c r="Q25" s="10"/>
      <c r="R25" s="10"/>
      <c r="S25" s="10"/>
      <c r="T25" s="10"/>
      <c r="U25" s="10"/>
      <c r="V25" s="10"/>
      <c r="W25" s="10"/>
      <c r="X25" s="10"/>
      <c r="Y25" s="10"/>
      <c r="Z25" s="10"/>
      <c r="AA25" s="10"/>
      <c r="AB25" s="10"/>
      <c r="AC25" s="10"/>
      <c r="AD25" s="13"/>
      <c r="AE25" s="2"/>
      <c r="AF25" s="1"/>
      <c r="AG25" s="1"/>
      <c r="AH25" s="1"/>
      <c r="AI25" s="1"/>
      <c r="AJ25" s="1"/>
      <c r="AK25" s="1"/>
      <c r="AL25" s="1"/>
      <c r="AM25" s="1"/>
      <c r="AN25" s="1"/>
      <c r="AO25" s="1"/>
      <c r="AP25" s="1"/>
      <c r="AQ25" s="1"/>
      <c r="AR25" s="1"/>
      <c r="AS25" s="1"/>
      <c r="AT25" s="1"/>
      <c r="AU25" s="1"/>
      <c r="AV25" s="1"/>
      <c r="AW25" s="1"/>
      <c r="AX25" s="1"/>
    </row>
    <row r="26" spans="1:50" ht="20.25" customHeight="1" x14ac:dyDescent="0.2">
      <c r="A26" s="1"/>
      <c r="B26" s="7"/>
      <c r="C26" s="10"/>
      <c r="D26" s="14"/>
      <c r="E26" s="14"/>
      <c r="F26" s="10"/>
      <c r="G26" s="10"/>
      <c r="H26" s="8"/>
      <c r="I26" s="8"/>
      <c r="J26" s="9"/>
      <c r="K26" s="10"/>
      <c r="L26" s="10"/>
      <c r="M26" s="11"/>
      <c r="N26" s="15"/>
      <c r="O26" s="10"/>
      <c r="P26" s="12"/>
      <c r="Q26" s="10"/>
      <c r="R26" s="10"/>
      <c r="S26" s="10"/>
      <c r="T26" s="10"/>
      <c r="U26" s="10"/>
      <c r="V26" s="10"/>
      <c r="W26" s="10"/>
      <c r="X26" s="10"/>
      <c r="Y26" s="10"/>
      <c r="Z26" s="10"/>
      <c r="AA26" s="10"/>
      <c r="AB26" s="10"/>
      <c r="AC26" s="10"/>
      <c r="AD26" s="13"/>
      <c r="AE26" s="2"/>
      <c r="AF26" s="1"/>
      <c r="AG26" s="1"/>
      <c r="AH26" s="1"/>
      <c r="AI26" s="1"/>
      <c r="AJ26" s="1"/>
      <c r="AK26" s="1"/>
      <c r="AL26" s="1"/>
      <c r="AM26" s="1"/>
      <c r="AN26" s="1"/>
      <c r="AO26" s="1"/>
      <c r="AP26" s="1"/>
      <c r="AQ26" s="1"/>
      <c r="AR26" s="1"/>
      <c r="AS26" s="1"/>
      <c r="AT26" s="1"/>
      <c r="AU26" s="1"/>
      <c r="AV26" s="1"/>
      <c r="AW26" s="1"/>
      <c r="AX26" s="1"/>
    </row>
    <row r="27" spans="1:50" ht="20.25" customHeight="1" x14ac:dyDescent="0.2">
      <c r="A27" s="1"/>
      <c r="B27" s="7"/>
      <c r="C27" s="10"/>
      <c r="D27" s="14"/>
      <c r="E27" s="14"/>
      <c r="F27" s="10"/>
      <c r="G27" s="10"/>
      <c r="H27" s="8"/>
      <c r="I27" s="8"/>
      <c r="J27" s="9"/>
      <c r="K27" s="10"/>
      <c r="L27" s="10"/>
      <c r="M27" s="11"/>
      <c r="N27" s="15"/>
      <c r="O27" s="10"/>
      <c r="P27" s="12"/>
      <c r="Q27" s="10"/>
      <c r="R27" s="10"/>
      <c r="S27" s="10"/>
      <c r="T27" s="10"/>
      <c r="U27" s="10"/>
      <c r="V27" s="10"/>
      <c r="W27" s="10"/>
      <c r="X27" s="10"/>
      <c r="Y27" s="10"/>
      <c r="Z27" s="10"/>
      <c r="AA27" s="10"/>
      <c r="AB27" s="10"/>
      <c r="AC27" s="10"/>
      <c r="AD27" s="13"/>
      <c r="AE27" s="2"/>
      <c r="AF27" s="1"/>
      <c r="AG27" s="1"/>
      <c r="AH27" s="1"/>
      <c r="AI27" s="1"/>
      <c r="AJ27" s="1"/>
      <c r="AK27" s="1"/>
      <c r="AL27" s="1"/>
      <c r="AM27" s="1"/>
      <c r="AN27" s="1"/>
      <c r="AO27" s="1"/>
      <c r="AP27" s="1"/>
      <c r="AQ27" s="1"/>
      <c r="AR27" s="1"/>
      <c r="AS27" s="1"/>
      <c r="AT27" s="1"/>
      <c r="AU27" s="1"/>
      <c r="AV27" s="1"/>
      <c r="AW27" s="1"/>
      <c r="AX27" s="1"/>
    </row>
    <row r="28" spans="1:50" ht="20.25" customHeight="1" x14ac:dyDescent="0.2">
      <c r="A28" s="1"/>
      <c r="B28" s="7"/>
      <c r="C28" s="10"/>
      <c r="D28" s="14"/>
      <c r="E28" s="14"/>
      <c r="F28" s="10"/>
      <c r="G28" s="10"/>
      <c r="H28" s="8"/>
      <c r="I28" s="8"/>
      <c r="J28" s="9"/>
      <c r="K28" s="10"/>
      <c r="L28" s="10"/>
      <c r="M28" s="11"/>
      <c r="N28" s="15"/>
      <c r="O28" s="10"/>
      <c r="P28" s="12"/>
      <c r="Q28" s="10"/>
      <c r="R28" s="10"/>
      <c r="S28" s="10"/>
      <c r="T28" s="10"/>
      <c r="U28" s="10"/>
      <c r="V28" s="10"/>
      <c r="W28" s="10"/>
      <c r="X28" s="10"/>
      <c r="Y28" s="10"/>
      <c r="Z28" s="10"/>
      <c r="AA28" s="10"/>
      <c r="AB28" s="10"/>
      <c r="AC28" s="10"/>
      <c r="AD28" s="13"/>
      <c r="AE28" s="2"/>
      <c r="AF28" s="1"/>
      <c r="AG28" s="1"/>
      <c r="AH28" s="1"/>
      <c r="AI28" s="1"/>
      <c r="AJ28" s="1"/>
      <c r="AK28" s="1"/>
      <c r="AL28" s="1"/>
      <c r="AM28" s="1"/>
      <c r="AN28" s="1"/>
      <c r="AO28" s="1"/>
      <c r="AP28" s="1"/>
      <c r="AQ28" s="1"/>
      <c r="AR28" s="1"/>
      <c r="AS28" s="1"/>
      <c r="AT28" s="1"/>
      <c r="AU28" s="1"/>
      <c r="AV28" s="1"/>
      <c r="AW28" s="1"/>
      <c r="AX28" s="1"/>
    </row>
    <row r="29" spans="1:50" ht="20.25" customHeight="1" x14ac:dyDescent="0.2">
      <c r="A29" s="1"/>
      <c r="B29" s="7"/>
      <c r="C29" s="10"/>
      <c r="D29" s="14"/>
      <c r="E29" s="14"/>
      <c r="F29" s="10"/>
      <c r="G29" s="10"/>
      <c r="H29" s="8"/>
      <c r="I29" s="8"/>
      <c r="J29" s="9"/>
      <c r="K29" s="10"/>
      <c r="L29" s="10"/>
      <c r="M29" s="11"/>
      <c r="N29" s="15"/>
      <c r="O29" s="12"/>
      <c r="P29" s="12"/>
      <c r="Q29" s="10"/>
      <c r="R29" s="10"/>
      <c r="S29" s="10"/>
      <c r="T29" s="10"/>
      <c r="U29" s="10"/>
      <c r="V29" s="10"/>
      <c r="W29" s="10"/>
      <c r="X29" s="10"/>
      <c r="Y29" s="10"/>
      <c r="Z29" s="10"/>
      <c r="AA29" s="10"/>
      <c r="AB29" s="10"/>
      <c r="AC29" s="10"/>
      <c r="AD29" s="13"/>
      <c r="AE29" s="2"/>
      <c r="AF29" s="1"/>
      <c r="AG29" s="1"/>
      <c r="AH29" s="1"/>
      <c r="AI29" s="1"/>
      <c r="AJ29" s="1"/>
      <c r="AK29" s="1"/>
      <c r="AL29" s="1"/>
      <c r="AM29" s="1"/>
      <c r="AN29" s="1"/>
      <c r="AO29" s="1"/>
      <c r="AP29" s="1"/>
      <c r="AQ29" s="1"/>
      <c r="AR29" s="1"/>
      <c r="AS29" s="1"/>
      <c r="AT29" s="1"/>
      <c r="AU29" s="1"/>
      <c r="AV29" s="1"/>
      <c r="AW29" s="1"/>
      <c r="AX29" s="1"/>
    </row>
    <row r="30" spans="1:50" ht="20.25" customHeight="1" x14ac:dyDescent="0.2">
      <c r="A30" s="1"/>
      <c r="B30" s="7"/>
      <c r="C30" s="10"/>
      <c r="D30" s="14"/>
      <c r="E30" s="14"/>
      <c r="F30" s="14"/>
      <c r="G30" s="14"/>
      <c r="H30" s="8"/>
      <c r="I30" s="8"/>
      <c r="J30" s="9"/>
      <c r="K30" s="10"/>
      <c r="L30" s="10"/>
      <c r="M30" s="11"/>
      <c r="N30" s="15"/>
      <c r="O30" s="10"/>
      <c r="P30" s="12"/>
      <c r="Q30" s="10"/>
      <c r="R30" s="10"/>
      <c r="S30" s="10"/>
      <c r="T30" s="10"/>
      <c r="U30" s="10"/>
      <c r="V30" s="10"/>
      <c r="W30" s="10"/>
      <c r="X30" s="10"/>
      <c r="Y30" s="10"/>
      <c r="Z30" s="10"/>
      <c r="AA30" s="10"/>
      <c r="AB30" s="10"/>
      <c r="AC30" s="10"/>
      <c r="AD30" s="13"/>
      <c r="AE30" s="2"/>
      <c r="AF30" s="1"/>
      <c r="AG30" s="1"/>
      <c r="AH30" s="1"/>
      <c r="AI30" s="1"/>
      <c r="AJ30" s="1"/>
      <c r="AK30" s="1"/>
      <c r="AL30" s="1"/>
      <c r="AM30" s="1"/>
      <c r="AN30" s="1"/>
      <c r="AO30" s="1"/>
      <c r="AP30" s="1"/>
      <c r="AQ30" s="1"/>
      <c r="AR30" s="1"/>
      <c r="AS30" s="1"/>
      <c r="AT30" s="1"/>
      <c r="AU30" s="1"/>
      <c r="AV30" s="1"/>
      <c r="AW30" s="1"/>
      <c r="AX30" s="1"/>
    </row>
    <row r="31" spans="1:50" ht="20.25" customHeight="1" x14ac:dyDescent="0.2">
      <c r="A31" s="1"/>
      <c r="B31" s="7"/>
      <c r="C31" s="10"/>
      <c r="D31" s="14"/>
      <c r="E31" s="14"/>
      <c r="F31" s="14"/>
      <c r="G31" s="14"/>
      <c r="H31" s="8"/>
      <c r="I31" s="8"/>
      <c r="J31" s="9"/>
      <c r="K31" s="10"/>
      <c r="L31" s="10"/>
      <c r="M31" s="11"/>
      <c r="N31" s="15"/>
      <c r="O31" s="10"/>
      <c r="P31" s="12"/>
      <c r="Q31" s="10"/>
      <c r="R31" s="10"/>
      <c r="S31" s="10"/>
      <c r="T31" s="10"/>
      <c r="U31" s="10"/>
      <c r="V31" s="10"/>
      <c r="W31" s="10"/>
      <c r="X31" s="10"/>
      <c r="Y31" s="10"/>
      <c r="Z31" s="10"/>
      <c r="AA31" s="10"/>
      <c r="AB31" s="10"/>
      <c r="AC31" s="10"/>
      <c r="AD31" s="13"/>
      <c r="AE31" s="2"/>
      <c r="AF31" s="1"/>
      <c r="AG31" s="1"/>
      <c r="AH31" s="1"/>
      <c r="AI31" s="1"/>
      <c r="AJ31" s="1"/>
      <c r="AK31" s="1"/>
      <c r="AL31" s="1"/>
      <c r="AM31" s="1"/>
      <c r="AN31" s="1"/>
      <c r="AO31" s="1"/>
      <c r="AP31" s="1"/>
      <c r="AQ31" s="1"/>
      <c r="AR31" s="1"/>
      <c r="AS31" s="1"/>
      <c r="AT31" s="1"/>
      <c r="AU31" s="1"/>
      <c r="AV31" s="1"/>
      <c r="AW31" s="1"/>
      <c r="AX31" s="1"/>
    </row>
    <row r="32" spans="1:50" ht="20.25" customHeight="1" x14ac:dyDescent="0.2">
      <c r="A32" s="1"/>
      <c r="B32" s="7"/>
      <c r="C32" s="10"/>
      <c r="D32" s="14"/>
      <c r="E32" s="14"/>
      <c r="F32" s="14"/>
      <c r="G32" s="14"/>
      <c r="H32" s="8"/>
      <c r="I32" s="8"/>
      <c r="J32" s="9"/>
      <c r="K32" s="10"/>
      <c r="L32" s="10"/>
      <c r="M32" s="16"/>
      <c r="N32" s="15"/>
      <c r="O32" s="10"/>
      <c r="P32" s="12"/>
      <c r="Q32" s="10"/>
      <c r="R32" s="10"/>
      <c r="S32" s="10"/>
      <c r="T32" s="10"/>
      <c r="U32" s="10"/>
      <c r="V32" s="10"/>
      <c r="W32" s="10"/>
      <c r="X32" s="10"/>
      <c r="Y32" s="10"/>
      <c r="Z32" s="10"/>
      <c r="AA32" s="10"/>
      <c r="AB32" s="10"/>
      <c r="AC32" s="10"/>
      <c r="AD32" s="13"/>
      <c r="AE32" s="2"/>
      <c r="AF32" s="1"/>
      <c r="AG32" s="1"/>
      <c r="AH32" s="1"/>
      <c r="AI32" s="1"/>
      <c r="AJ32" s="1"/>
      <c r="AK32" s="1"/>
      <c r="AL32" s="1"/>
      <c r="AM32" s="1"/>
      <c r="AN32" s="1"/>
      <c r="AO32" s="1"/>
      <c r="AP32" s="1"/>
      <c r="AQ32" s="1"/>
      <c r="AR32" s="1"/>
      <c r="AS32" s="1"/>
      <c r="AT32" s="1"/>
      <c r="AU32" s="1"/>
      <c r="AV32" s="1"/>
      <c r="AW32" s="1"/>
      <c r="AX32" s="1"/>
    </row>
    <row r="33" spans="1:50" ht="20.25" customHeight="1" x14ac:dyDescent="0.2">
      <c r="A33" s="1"/>
      <c r="B33" s="17"/>
      <c r="C33" s="10"/>
      <c r="D33" s="10"/>
      <c r="E33" s="10"/>
      <c r="F33" s="10"/>
      <c r="G33" s="10"/>
      <c r="H33" s="8"/>
      <c r="I33" s="8"/>
      <c r="J33" s="9"/>
      <c r="K33" s="10"/>
      <c r="L33" s="18"/>
      <c r="M33" s="19"/>
      <c r="N33" s="12"/>
      <c r="O33" s="12"/>
      <c r="P33" s="12"/>
      <c r="Q33" s="20"/>
      <c r="R33" s="20"/>
      <c r="S33" s="20"/>
      <c r="T33" s="20"/>
      <c r="U33" s="20"/>
      <c r="V33" s="20"/>
      <c r="W33" s="20"/>
      <c r="X33" s="20"/>
      <c r="Y33" s="20"/>
      <c r="Z33" s="20"/>
      <c r="AA33" s="20"/>
      <c r="AB33" s="10"/>
      <c r="AC33" s="10"/>
      <c r="AD33" s="13"/>
      <c r="AE33" s="2"/>
      <c r="AF33" s="1"/>
      <c r="AG33" s="1"/>
      <c r="AH33" s="1"/>
      <c r="AI33" s="1"/>
      <c r="AJ33" s="1"/>
      <c r="AK33" s="1"/>
      <c r="AL33" s="1"/>
      <c r="AM33" s="1"/>
      <c r="AN33" s="1"/>
      <c r="AO33" s="1"/>
      <c r="AP33" s="1"/>
      <c r="AQ33" s="1"/>
      <c r="AR33" s="1"/>
      <c r="AS33" s="1"/>
      <c r="AT33" s="1"/>
      <c r="AU33" s="1"/>
      <c r="AV33" s="1"/>
      <c r="AW33" s="1"/>
      <c r="AX33" s="1"/>
    </row>
    <row r="34" spans="1:50" ht="20.25" customHeight="1" x14ac:dyDescent="0.2">
      <c r="A34" s="1"/>
      <c r="B34" s="17"/>
      <c r="C34" s="10"/>
      <c r="D34" s="10"/>
      <c r="E34" s="10"/>
      <c r="F34" s="10"/>
      <c r="G34" s="10"/>
      <c r="H34" s="8"/>
      <c r="I34" s="8"/>
      <c r="J34" s="9"/>
      <c r="K34" s="10"/>
      <c r="L34" s="10"/>
      <c r="M34" s="21"/>
      <c r="N34" s="15"/>
      <c r="O34" s="20"/>
      <c r="P34" s="12"/>
      <c r="Q34" s="20"/>
      <c r="R34" s="20"/>
      <c r="S34" s="20"/>
      <c r="T34" s="20"/>
      <c r="U34" s="20"/>
      <c r="V34" s="20"/>
      <c r="W34" s="20"/>
      <c r="X34" s="20"/>
      <c r="Y34" s="20"/>
      <c r="Z34" s="20"/>
      <c r="AA34" s="20"/>
      <c r="AB34" s="10"/>
      <c r="AC34" s="10"/>
      <c r="AD34" s="13"/>
      <c r="AE34" s="1"/>
      <c r="AF34" s="1"/>
      <c r="AG34" s="1"/>
      <c r="AH34" s="1"/>
      <c r="AI34" s="1"/>
      <c r="AJ34" s="1"/>
      <c r="AK34" s="1"/>
      <c r="AL34" s="1"/>
      <c r="AM34" s="1"/>
      <c r="AN34" s="1"/>
      <c r="AO34" s="1"/>
      <c r="AP34" s="1"/>
      <c r="AQ34" s="1"/>
      <c r="AR34" s="1"/>
      <c r="AS34" s="1"/>
      <c r="AT34" s="1"/>
      <c r="AU34" s="1"/>
      <c r="AV34" s="1"/>
      <c r="AW34" s="1"/>
      <c r="AX34" s="1"/>
    </row>
    <row r="35" spans="1:50" ht="20.25" customHeight="1" x14ac:dyDescent="0.2">
      <c r="A35" s="1"/>
      <c r="B35" s="17"/>
      <c r="C35" s="10"/>
      <c r="D35" s="10"/>
      <c r="E35" s="10"/>
      <c r="F35" s="10"/>
      <c r="G35" s="10"/>
      <c r="H35" s="8"/>
      <c r="I35" s="8"/>
      <c r="J35" s="9"/>
      <c r="K35" s="10"/>
      <c r="L35" s="10"/>
      <c r="M35" s="21"/>
      <c r="N35" s="15"/>
      <c r="O35" s="20"/>
      <c r="P35" s="12"/>
      <c r="Q35" s="20"/>
      <c r="R35" s="20"/>
      <c r="S35" s="20"/>
      <c r="T35" s="20"/>
      <c r="U35" s="20"/>
      <c r="V35" s="20"/>
      <c r="W35" s="20"/>
      <c r="X35" s="20"/>
      <c r="Y35" s="20"/>
      <c r="Z35" s="20"/>
      <c r="AA35" s="20"/>
      <c r="AB35" s="10"/>
      <c r="AC35" s="10"/>
      <c r="AD35" s="13"/>
      <c r="AE35" s="1"/>
      <c r="AF35" s="1"/>
      <c r="AG35" s="1"/>
      <c r="AH35" s="1"/>
      <c r="AI35" s="1"/>
      <c r="AJ35" s="1"/>
      <c r="AK35" s="1"/>
      <c r="AL35" s="1"/>
      <c r="AM35" s="1"/>
      <c r="AN35" s="1"/>
      <c r="AO35" s="1"/>
      <c r="AP35" s="1"/>
      <c r="AQ35" s="1"/>
      <c r="AR35" s="1"/>
      <c r="AS35" s="1"/>
      <c r="AT35" s="1"/>
      <c r="AU35" s="1"/>
      <c r="AV35" s="1"/>
      <c r="AW35" s="1"/>
      <c r="AX35" s="1"/>
    </row>
    <row r="36" spans="1:50" ht="20.25" customHeight="1" x14ac:dyDescent="0.2">
      <c r="A36" s="1"/>
      <c r="B36" s="17"/>
      <c r="C36" s="10"/>
      <c r="D36" s="10"/>
      <c r="E36" s="10"/>
      <c r="F36" s="10"/>
      <c r="G36" s="10"/>
      <c r="H36" s="8"/>
      <c r="I36" s="8"/>
      <c r="J36" s="9"/>
      <c r="K36" s="10"/>
      <c r="L36" s="10"/>
      <c r="M36" s="21"/>
      <c r="N36" s="15"/>
      <c r="O36" s="20"/>
      <c r="P36" s="12"/>
      <c r="Q36" s="20"/>
      <c r="R36" s="20"/>
      <c r="S36" s="20"/>
      <c r="T36" s="20"/>
      <c r="U36" s="20"/>
      <c r="V36" s="20"/>
      <c r="W36" s="20"/>
      <c r="X36" s="20"/>
      <c r="Y36" s="20"/>
      <c r="Z36" s="20"/>
      <c r="AA36" s="20"/>
      <c r="AB36" s="10"/>
      <c r="AC36" s="10"/>
      <c r="AD36" s="13"/>
      <c r="AE36" s="1"/>
      <c r="AF36" s="1"/>
      <c r="AG36" s="1"/>
      <c r="AH36" s="1"/>
      <c r="AI36" s="1"/>
      <c r="AJ36" s="1"/>
      <c r="AK36" s="1"/>
      <c r="AL36" s="1"/>
      <c r="AM36" s="1"/>
      <c r="AN36" s="1"/>
      <c r="AO36" s="1"/>
      <c r="AP36" s="1"/>
      <c r="AQ36" s="1"/>
      <c r="AR36" s="1"/>
      <c r="AS36" s="1"/>
      <c r="AT36" s="1"/>
      <c r="AU36" s="1"/>
      <c r="AV36" s="1"/>
      <c r="AW36" s="1"/>
      <c r="AX36" s="1"/>
    </row>
    <row r="37" spans="1:50" ht="20.25" customHeight="1" x14ac:dyDescent="0.2">
      <c r="A37" s="1"/>
      <c r="B37" s="17"/>
      <c r="C37" s="10"/>
      <c r="D37" s="10"/>
      <c r="E37" s="10"/>
      <c r="F37" s="10"/>
      <c r="G37" s="10"/>
      <c r="H37" s="8"/>
      <c r="I37" s="8"/>
      <c r="J37" s="9"/>
      <c r="K37" s="10"/>
      <c r="L37" s="10"/>
      <c r="M37" s="21"/>
      <c r="N37" s="15"/>
      <c r="O37" s="20"/>
      <c r="P37" s="12"/>
      <c r="Q37" s="20"/>
      <c r="R37" s="20"/>
      <c r="S37" s="20"/>
      <c r="T37" s="20"/>
      <c r="U37" s="20"/>
      <c r="V37" s="20"/>
      <c r="W37" s="20"/>
      <c r="X37" s="20"/>
      <c r="Y37" s="20"/>
      <c r="Z37" s="20"/>
      <c r="AA37" s="20"/>
      <c r="AB37" s="10"/>
      <c r="AC37" s="10"/>
      <c r="AD37" s="13"/>
      <c r="AE37" s="1"/>
      <c r="AF37" s="1"/>
      <c r="AG37" s="1"/>
      <c r="AH37" s="1"/>
      <c r="AI37" s="1"/>
      <c r="AJ37" s="1"/>
      <c r="AK37" s="1"/>
      <c r="AL37" s="1"/>
      <c r="AM37" s="1"/>
      <c r="AN37" s="1"/>
      <c r="AO37" s="1"/>
      <c r="AP37" s="1"/>
      <c r="AQ37" s="1"/>
      <c r="AR37" s="1"/>
      <c r="AS37" s="1"/>
      <c r="AT37" s="1"/>
      <c r="AU37" s="1"/>
      <c r="AV37" s="1"/>
      <c r="AW37" s="1"/>
      <c r="AX37" s="1"/>
    </row>
    <row r="38" spans="1:50" ht="20.25" customHeight="1" x14ac:dyDescent="0.2">
      <c r="A38" s="1"/>
      <c r="B38" s="17"/>
      <c r="C38" s="10"/>
      <c r="D38" s="10"/>
      <c r="E38" s="10"/>
      <c r="F38" s="10"/>
      <c r="G38" s="10"/>
      <c r="H38" s="8"/>
      <c r="I38" s="8"/>
      <c r="J38" s="9"/>
      <c r="K38" s="10"/>
      <c r="L38" s="10"/>
      <c r="M38" s="21"/>
      <c r="N38" s="15"/>
      <c r="O38" s="20"/>
      <c r="P38" s="12"/>
      <c r="Q38" s="20"/>
      <c r="R38" s="20"/>
      <c r="S38" s="20"/>
      <c r="T38" s="20"/>
      <c r="U38" s="20"/>
      <c r="V38" s="20"/>
      <c r="W38" s="20"/>
      <c r="X38" s="20"/>
      <c r="Y38" s="20"/>
      <c r="Z38" s="20"/>
      <c r="AA38" s="20"/>
      <c r="AB38" s="10"/>
      <c r="AC38" s="10"/>
      <c r="AD38" s="13"/>
      <c r="AE38" s="1"/>
      <c r="AF38" s="1"/>
      <c r="AG38" s="1"/>
      <c r="AH38" s="1"/>
      <c r="AI38" s="1"/>
      <c r="AJ38" s="1"/>
      <c r="AK38" s="1"/>
      <c r="AL38" s="1"/>
      <c r="AM38" s="1"/>
      <c r="AN38" s="1"/>
      <c r="AO38" s="1"/>
      <c r="AP38" s="1"/>
      <c r="AQ38" s="1"/>
      <c r="AR38" s="1"/>
      <c r="AS38" s="1"/>
      <c r="AT38" s="1"/>
      <c r="AU38" s="1"/>
      <c r="AV38" s="1"/>
      <c r="AW38" s="1"/>
      <c r="AX38" s="1"/>
    </row>
    <row r="39" spans="1:50" ht="20.25" customHeight="1" x14ac:dyDescent="0.2">
      <c r="A39" s="1"/>
      <c r="B39" s="17"/>
      <c r="C39" s="10"/>
      <c r="D39" s="10"/>
      <c r="E39" s="10"/>
      <c r="F39" s="10"/>
      <c r="G39" s="10"/>
      <c r="H39" s="8"/>
      <c r="I39" s="8"/>
      <c r="J39" s="9"/>
      <c r="K39" s="10"/>
      <c r="L39" s="10"/>
      <c r="M39" s="21"/>
      <c r="N39" s="15"/>
      <c r="O39" s="20"/>
      <c r="P39" s="12"/>
      <c r="Q39" s="20"/>
      <c r="R39" s="20"/>
      <c r="S39" s="20"/>
      <c r="T39" s="20"/>
      <c r="U39" s="20"/>
      <c r="V39" s="20"/>
      <c r="W39" s="20"/>
      <c r="X39" s="20"/>
      <c r="Y39" s="20"/>
      <c r="Z39" s="20"/>
      <c r="AA39" s="20"/>
      <c r="AB39" s="10"/>
      <c r="AC39" s="10"/>
      <c r="AD39" s="13"/>
      <c r="AE39" s="1"/>
      <c r="AF39" s="1"/>
      <c r="AG39" s="1"/>
      <c r="AH39" s="1"/>
      <c r="AI39" s="1"/>
      <c r="AJ39" s="1"/>
      <c r="AK39" s="1"/>
      <c r="AL39" s="1"/>
      <c r="AM39" s="1"/>
      <c r="AN39" s="1"/>
      <c r="AO39" s="1"/>
      <c r="AP39" s="1"/>
      <c r="AQ39" s="1"/>
      <c r="AR39" s="1"/>
      <c r="AS39" s="1"/>
      <c r="AT39" s="1"/>
      <c r="AU39" s="1"/>
      <c r="AV39" s="1"/>
      <c r="AW39" s="1"/>
      <c r="AX39" s="1"/>
    </row>
    <row r="40" spans="1:50" ht="20.25" customHeight="1" x14ac:dyDescent="0.2">
      <c r="A40" s="1"/>
      <c r="B40" s="17"/>
      <c r="C40" s="10"/>
      <c r="D40" s="22"/>
      <c r="E40" s="22"/>
      <c r="F40" s="10"/>
      <c r="G40" s="10"/>
      <c r="H40" s="8"/>
      <c r="I40" s="8"/>
      <c r="J40" s="9"/>
      <c r="K40" s="10"/>
      <c r="L40" s="10"/>
      <c r="M40" s="21"/>
      <c r="N40" s="15"/>
      <c r="O40" s="20"/>
      <c r="P40" s="12"/>
      <c r="Q40" s="20"/>
      <c r="R40" s="20"/>
      <c r="S40" s="20"/>
      <c r="T40" s="20"/>
      <c r="U40" s="20"/>
      <c r="V40" s="20"/>
      <c r="W40" s="20"/>
      <c r="X40" s="20"/>
      <c r="Y40" s="20"/>
      <c r="Z40" s="20"/>
      <c r="AA40" s="20"/>
      <c r="AB40" s="10"/>
      <c r="AC40" s="10"/>
      <c r="AD40" s="13"/>
      <c r="AE40" s="1"/>
      <c r="AF40" s="1"/>
      <c r="AG40" s="1"/>
      <c r="AH40" s="1"/>
      <c r="AI40" s="1"/>
      <c r="AJ40" s="1"/>
      <c r="AK40" s="1"/>
      <c r="AL40" s="1"/>
      <c r="AM40" s="1"/>
      <c r="AN40" s="1"/>
      <c r="AO40" s="1"/>
      <c r="AP40" s="1"/>
      <c r="AQ40" s="1"/>
      <c r="AR40" s="1"/>
      <c r="AS40" s="1"/>
      <c r="AT40" s="1"/>
      <c r="AU40" s="1"/>
      <c r="AV40" s="1"/>
      <c r="AW40" s="1"/>
      <c r="AX40" s="1"/>
    </row>
    <row r="41" spans="1:50" ht="20.25" customHeight="1" x14ac:dyDescent="0.2">
      <c r="A41" s="1"/>
      <c r="B41" s="23"/>
      <c r="C41" s="24"/>
      <c r="D41" s="25"/>
      <c r="E41" s="25"/>
      <c r="F41" s="24"/>
      <c r="G41" s="24"/>
      <c r="H41" s="26"/>
      <c r="I41" s="27"/>
      <c r="J41" s="28"/>
      <c r="K41" s="24"/>
      <c r="L41" s="24"/>
      <c r="M41" s="29"/>
      <c r="N41" s="30"/>
      <c r="O41" s="26"/>
      <c r="P41" s="31"/>
      <c r="Q41" s="26"/>
      <c r="R41" s="26"/>
      <c r="S41" s="26"/>
      <c r="T41" s="26"/>
      <c r="U41" s="26"/>
      <c r="V41" s="26"/>
      <c r="W41" s="26"/>
      <c r="X41" s="26"/>
      <c r="Y41" s="26"/>
      <c r="Z41" s="26"/>
      <c r="AA41" s="26"/>
      <c r="AB41" s="24"/>
      <c r="AC41" s="24"/>
      <c r="AD41" s="32"/>
      <c r="AE41" s="1"/>
      <c r="AF41" s="1"/>
      <c r="AG41" s="1"/>
      <c r="AH41" s="1"/>
      <c r="AI41" s="1"/>
      <c r="AJ41" s="1"/>
      <c r="AK41" s="1"/>
      <c r="AL41" s="1"/>
      <c r="AM41" s="1"/>
      <c r="AN41" s="1"/>
      <c r="AO41" s="1"/>
      <c r="AP41" s="1"/>
      <c r="AQ41" s="1"/>
      <c r="AR41" s="1"/>
      <c r="AS41" s="1"/>
      <c r="AT41" s="1"/>
      <c r="AU41" s="1"/>
      <c r="AV41" s="1"/>
      <c r="AW41" s="1"/>
      <c r="AX41" s="1"/>
    </row>
    <row r="42" spans="1:50" ht="13.5" customHeight="1" x14ac:dyDescent="0.2">
      <c r="A42" s="1"/>
      <c r="B42" s="543" t="s">
        <v>54</v>
      </c>
      <c r="C42" s="544"/>
      <c r="D42" s="544"/>
      <c r="E42" s="544"/>
      <c r="F42" s="544"/>
      <c r="G42" s="544"/>
      <c r="H42" s="544"/>
      <c r="I42" s="544"/>
      <c r="J42" s="544"/>
      <c r="K42" s="544"/>
      <c r="L42" s="544"/>
      <c r="M42" s="545"/>
      <c r="N42" s="33">
        <f t="shared" ref="N42:Z42" si="0">SUM(N11:N41)</f>
        <v>607000000</v>
      </c>
      <c r="O42" s="33">
        <f t="shared" si="0"/>
        <v>607000000</v>
      </c>
      <c r="P42" s="33">
        <f t="shared" si="0"/>
        <v>0</v>
      </c>
      <c r="Q42" s="33">
        <f t="shared" si="0"/>
        <v>0</v>
      </c>
      <c r="R42" s="33">
        <f t="shared" si="0"/>
        <v>0</v>
      </c>
      <c r="S42" s="33">
        <f t="shared" si="0"/>
        <v>0</v>
      </c>
      <c r="T42" s="33">
        <f t="shared" si="0"/>
        <v>0</v>
      </c>
      <c r="U42" s="33">
        <f t="shared" si="0"/>
        <v>0</v>
      </c>
      <c r="V42" s="33">
        <f t="shared" si="0"/>
        <v>0</v>
      </c>
      <c r="W42" s="33">
        <f t="shared" si="0"/>
        <v>0</v>
      </c>
      <c r="X42" s="33">
        <f t="shared" si="0"/>
        <v>0</v>
      </c>
      <c r="Y42" s="33">
        <f t="shared" si="0"/>
        <v>0</v>
      </c>
      <c r="Z42" s="33">
        <f t="shared" si="0"/>
        <v>0</v>
      </c>
      <c r="AA42" s="34"/>
      <c r="AB42" s="35"/>
      <c r="AC42" s="35"/>
      <c r="AD42" s="36"/>
      <c r="AE42" s="1"/>
      <c r="AF42" s="1"/>
      <c r="AG42" s="1"/>
      <c r="AH42" s="1"/>
      <c r="AI42" s="1"/>
      <c r="AJ42" s="1"/>
      <c r="AK42" s="1"/>
      <c r="AL42" s="1"/>
      <c r="AM42" s="1"/>
      <c r="AN42" s="1"/>
      <c r="AO42" s="1"/>
      <c r="AP42" s="1"/>
      <c r="AQ42" s="1"/>
      <c r="AR42" s="1"/>
      <c r="AS42" s="1"/>
      <c r="AT42" s="1"/>
      <c r="AU42" s="1"/>
      <c r="AV42" s="1"/>
      <c r="AW42" s="1"/>
      <c r="AX42" s="1"/>
    </row>
    <row r="43" spans="1:50" ht="12.75" customHeight="1" x14ac:dyDescent="0.2">
      <c r="A43" s="1"/>
      <c r="B43" s="1"/>
      <c r="C43" s="2"/>
      <c r="D43" s="1"/>
      <c r="E43" s="1"/>
      <c r="F43" s="1"/>
      <c r="G43" s="1"/>
      <c r="H43" s="1"/>
      <c r="I43" s="1"/>
      <c r="J43" s="1"/>
      <c r="K43" s="1"/>
      <c r="L43" s="1"/>
      <c r="M43" s="1"/>
      <c r="N43" s="37"/>
      <c r="O43" s="37"/>
      <c r="P43" s="38"/>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row>
    <row r="44" spans="1:50" ht="12.75" customHeight="1" x14ac:dyDescent="0.2">
      <c r="A44" s="1"/>
      <c r="B44" s="1"/>
      <c r="C44" s="2"/>
      <c r="D44" s="1"/>
      <c r="E44" s="1"/>
      <c r="F44" s="1"/>
      <c r="G44" s="1"/>
      <c r="H44" s="1"/>
      <c r="I44" s="1"/>
      <c r="J44" s="1"/>
      <c r="K44" s="1"/>
      <c r="L44" s="1"/>
      <c r="M44" s="1"/>
      <c r="N44" s="38"/>
      <c r="O44" s="37"/>
      <c r="P44" s="38"/>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row>
    <row r="45" spans="1:50" ht="12.75" customHeight="1" x14ac:dyDescent="0.2">
      <c r="A45" s="1"/>
      <c r="B45" s="1"/>
      <c r="C45" s="2"/>
      <c r="D45" s="1"/>
      <c r="E45" s="1"/>
      <c r="F45" s="1"/>
      <c r="G45" s="1"/>
      <c r="H45" s="1"/>
      <c r="I45" s="1"/>
      <c r="J45" s="1"/>
      <c r="K45" s="1"/>
      <c r="L45" s="1"/>
      <c r="M45" s="1"/>
      <c r="N45" s="38"/>
      <c r="O45" s="37"/>
      <c r="P45" s="38"/>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row>
    <row r="46" spans="1:50" ht="12.75" customHeight="1" x14ac:dyDescent="0.2">
      <c r="A46" s="1"/>
      <c r="B46" s="1"/>
      <c r="C46" s="2"/>
      <c r="D46" s="1"/>
      <c r="E46" s="1"/>
      <c r="F46" s="1"/>
      <c r="G46" s="1"/>
      <c r="H46" s="1"/>
      <c r="I46" s="1"/>
      <c r="J46" s="1"/>
      <c r="K46" s="1"/>
      <c r="L46" s="1"/>
      <c r="M46" s="1"/>
      <c r="N46" s="38"/>
      <c r="O46" s="39"/>
      <c r="P46" s="39"/>
      <c r="Q46" s="39"/>
      <c r="R46" s="39"/>
      <c r="S46" s="39"/>
      <c r="T46" s="39"/>
      <c r="U46" s="39"/>
      <c r="V46" s="39"/>
      <c r="W46" s="39"/>
      <c r="X46" s="39"/>
      <c r="Y46" s="39"/>
      <c r="Z46" s="39"/>
      <c r="AA46" s="39"/>
      <c r="AB46" s="1"/>
      <c r="AC46" s="1"/>
      <c r="AD46" s="1"/>
      <c r="AE46" s="1"/>
      <c r="AF46" s="1"/>
      <c r="AG46" s="1"/>
      <c r="AH46" s="1"/>
      <c r="AI46" s="1"/>
      <c r="AJ46" s="1"/>
      <c r="AK46" s="1"/>
      <c r="AL46" s="1"/>
      <c r="AM46" s="1"/>
      <c r="AN46" s="1"/>
      <c r="AO46" s="1"/>
      <c r="AP46" s="1"/>
      <c r="AQ46" s="1"/>
      <c r="AR46" s="1"/>
      <c r="AS46" s="1"/>
      <c r="AT46" s="1"/>
      <c r="AU46" s="1"/>
      <c r="AV46" s="1"/>
      <c r="AW46" s="1"/>
      <c r="AX46" s="1"/>
    </row>
    <row r="47" spans="1:50" ht="12.75" customHeight="1" x14ac:dyDescent="0.2">
      <c r="A47" s="1"/>
      <c r="B47" s="1"/>
      <c r="C47" s="2"/>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spans="1:50" ht="12.75" customHeight="1" x14ac:dyDescent="0.2">
      <c r="A48" s="1"/>
      <c r="B48" s="1"/>
      <c r="C48" s="2"/>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row>
    <row r="49" spans="1:50" ht="12.75" customHeight="1" x14ac:dyDescent="0.2">
      <c r="A49" s="1"/>
      <c r="B49" s="1"/>
      <c r="C49" s="2"/>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50" ht="12.75" customHeight="1" x14ac:dyDescent="0.2">
      <c r="A50" s="1"/>
      <c r="B50" s="1"/>
      <c r="C50" s="2"/>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spans="1:50" ht="12.75" customHeight="1" x14ac:dyDescent="0.2">
      <c r="A51" s="1"/>
      <c r="B51" s="1"/>
      <c r="C51" s="2"/>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row>
    <row r="52" spans="1:50" ht="12.75" customHeight="1" x14ac:dyDescent="0.2">
      <c r="A52" s="1"/>
      <c r="B52" s="1"/>
      <c r="C52" s="2"/>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row>
    <row r="53" spans="1:50" ht="12.75" customHeight="1" x14ac:dyDescent="0.2">
      <c r="A53" s="1"/>
      <c r="B53" s="1"/>
      <c r="C53" s="2"/>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row>
    <row r="54" spans="1:50" ht="12.75" customHeight="1" x14ac:dyDescent="0.2">
      <c r="A54" s="1"/>
      <c r="B54" s="1"/>
      <c r="C54" s="2"/>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row>
    <row r="55" spans="1:50" ht="12.75" customHeight="1" x14ac:dyDescent="0.2">
      <c r="A55" s="1"/>
      <c r="B55" s="1"/>
      <c r="C55" s="2"/>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row>
    <row r="56" spans="1:50" ht="12.75" customHeight="1" x14ac:dyDescent="0.2">
      <c r="A56" s="1"/>
      <c r="B56" s="1"/>
      <c r="C56" s="2"/>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row>
    <row r="57" spans="1:50" ht="12.75" customHeight="1" x14ac:dyDescent="0.2">
      <c r="A57" s="1"/>
      <c r="B57" s="1"/>
      <c r="C57" s="2"/>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row>
    <row r="58" spans="1:50" ht="12.75" customHeight="1" x14ac:dyDescent="0.2">
      <c r="A58" s="1"/>
      <c r="B58" s="1"/>
      <c r="C58" s="2"/>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row>
    <row r="59" spans="1:50" ht="12.75" customHeight="1" x14ac:dyDescent="0.2">
      <c r="A59" s="1"/>
      <c r="B59" s="1"/>
      <c r="C59" s="2"/>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row>
    <row r="60" spans="1:50" ht="12.75" customHeight="1" x14ac:dyDescent="0.2">
      <c r="A60" s="1"/>
      <c r="B60" s="1"/>
      <c r="C60" s="2"/>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row>
    <row r="61" spans="1:50" ht="12.75" customHeight="1" x14ac:dyDescent="0.2">
      <c r="A61" s="1"/>
      <c r="B61" s="1"/>
      <c r="C61" s="2"/>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row>
    <row r="62" spans="1:50" ht="12.75" customHeight="1" x14ac:dyDescent="0.2">
      <c r="A62" s="1"/>
      <c r="B62" s="1"/>
      <c r="C62" s="2"/>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row>
    <row r="63" spans="1:50" ht="12.75" customHeight="1" x14ac:dyDescent="0.2">
      <c r="A63" s="1"/>
      <c r="B63" s="1"/>
      <c r="C63" s="2"/>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row>
    <row r="64" spans="1:50" ht="12.75" customHeight="1" x14ac:dyDescent="0.2">
      <c r="A64" s="1"/>
      <c r="B64" s="1"/>
      <c r="C64" s="2"/>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row>
    <row r="65" spans="1:50" ht="12.75" customHeight="1" x14ac:dyDescent="0.2">
      <c r="A65" s="1"/>
      <c r="B65" s="1"/>
      <c r="C65" s="2"/>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row>
    <row r="66" spans="1:50" ht="12.75" customHeight="1" x14ac:dyDescent="0.2">
      <c r="A66" s="1"/>
      <c r="B66" s="1"/>
      <c r="C66" s="2"/>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row>
    <row r="67" spans="1:50" ht="12.75" customHeight="1" x14ac:dyDescent="0.2">
      <c r="A67" s="1"/>
      <c r="B67" s="1"/>
      <c r="C67" s="2"/>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row>
    <row r="68" spans="1:50" ht="12.75" customHeight="1" x14ac:dyDescent="0.2">
      <c r="A68" s="1"/>
      <c r="B68" s="1"/>
      <c r="C68" s="2"/>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row>
    <row r="69" spans="1:50" ht="12.75" customHeight="1" x14ac:dyDescent="0.2">
      <c r="A69" s="1"/>
      <c r="B69" s="1"/>
      <c r="C69" s="2"/>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row>
    <row r="70" spans="1:50" ht="12.75" customHeight="1" x14ac:dyDescent="0.2">
      <c r="A70" s="1"/>
      <c r="B70" s="1"/>
      <c r="C70" s="2"/>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row>
    <row r="71" spans="1:50" ht="12.75" customHeight="1" x14ac:dyDescent="0.2">
      <c r="A71" s="1"/>
      <c r="B71" s="1"/>
      <c r="C71" s="2"/>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row>
    <row r="72" spans="1:50" ht="12.75" customHeight="1" x14ac:dyDescent="0.2">
      <c r="A72" s="1"/>
      <c r="B72" s="1"/>
      <c r="C72" s="2"/>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row>
    <row r="73" spans="1:50" ht="12.75" customHeight="1" x14ac:dyDescent="0.2">
      <c r="A73" s="1"/>
      <c r="B73" s="1"/>
      <c r="C73" s="2"/>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row>
    <row r="74" spans="1:50" ht="12.75" customHeight="1" x14ac:dyDescent="0.2">
      <c r="A74" s="1"/>
      <c r="B74" s="1"/>
      <c r="C74" s="2"/>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row>
    <row r="75" spans="1:50" ht="12.75" customHeight="1" x14ac:dyDescent="0.2">
      <c r="A75" s="1"/>
      <c r="B75" s="1"/>
      <c r="C75" s="2"/>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row>
    <row r="76" spans="1:50" ht="12.75" customHeight="1" x14ac:dyDescent="0.2">
      <c r="A76" s="1"/>
      <c r="B76" s="1"/>
      <c r="C76" s="2"/>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row>
    <row r="77" spans="1:50" ht="12.75" customHeight="1" x14ac:dyDescent="0.2">
      <c r="A77" s="1"/>
      <c r="B77" s="1"/>
      <c r="C77" s="2"/>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row>
    <row r="78" spans="1:50" ht="12.75" customHeight="1" x14ac:dyDescent="0.2">
      <c r="A78" s="1"/>
      <c r="B78" s="1"/>
      <c r="C78" s="2"/>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row>
    <row r="79" spans="1:50" ht="12.75" customHeight="1" x14ac:dyDescent="0.2">
      <c r="A79" s="1"/>
      <c r="B79" s="1"/>
      <c r="C79" s="2"/>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row>
    <row r="80" spans="1:50" ht="12.75" customHeight="1" x14ac:dyDescent="0.2">
      <c r="A80" s="1"/>
      <c r="B80" s="1"/>
      <c r="C80" s="2"/>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row>
    <row r="81" spans="1:50" ht="12.75" customHeight="1" x14ac:dyDescent="0.2">
      <c r="A81" s="1"/>
      <c r="B81" s="1"/>
      <c r="C81" s="2"/>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row>
    <row r="82" spans="1:50" ht="12.75" customHeight="1" x14ac:dyDescent="0.2">
      <c r="A82" s="1"/>
      <c r="B82" s="1"/>
      <c r="C82" s="2"/>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row>
    <row r="83" spans="1:50" ht="12.75" customHeight="1" x14ac:dyDescent="0.2">
      <c r="A83" s="1"/>
      <c r="B83" s="1"/>
      <c r="C83" s="2"/>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row>
    <row r="84" spans="1:50" ht="12.75" customHeight="1" x14ac:dyDescent="0.2">
      <c r="A84" s="1"/>
      <c r="B84" s="1"/>
      <c r="C84" s="2"/>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row>
    <row r="85" spans="1:50" ht="12.75" customHeight="1" x14ac:dyDescent="0.2">
      <c r="A85" s="1"/>
      <c r="B85" s="1"/>
      <c r="C85" s="2"/>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row>
    <row r="86" spans="1:50" ht="12.75" customHeight="1" x14ac:dyDescent="0.2">
      <c r="A86" s="1"/>
      <c r="B86" s="1"/>
      <c r="C86" s="2"/>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row>
    <row r="87" spans="1:50" ht="12.75" customHeight="1" x14ac:dyDescent="0.2">
      <c r="A87" s="1"/>
      <c r="B87" s="1"/>
      <c r="C87" s="2"/>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row>
    <row r="88" spans="1:50" ht="12.75" customHeight="1" x14ac:dyDescent="0.2">
      <c r="A88" s="1"/>
      <c r="B88" s="1"/>
      <c r="C88" s="2"/>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row>
    <row r="89" spans="1:50" ht="12.75" customHeight="1" x14ac:dyDescent="0.2">
      <c r="A89" s="1"/>
      <c r="B89" s="1"/>
      <c r="C89" s="2"/>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row>
    <row r="90" spans="1:50" ht="12.75" customHeight="1" x14ac:dyDescent="0.2">
      <c r="A90" s="1"/>
      <c r="B90" s="1"/>
      <c r="C90" s="2"/>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spans="1:50" ht="12.75" customHeight="1" x14ac:dyDescent="0.2">
      <c r="A91" s="1"/>
      <c r="B91" s="1"/>
      <c r="C91" s="2"/>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spans="1:50" ht="12.75" customHeight="1" x14ac:dyDescent="0.2">
      <c r="A92" s="1"/>
      <c r="B92" s="1"/>
      <c r="C92" s="2"/>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spans="1:50" ht="12.75" customHeight="1" x14ac:dyDescent="0.2">
      <c r="A93" s="1"/>
      <c r="B93" s="1"/>
      <c r="C93" s="2"/>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50" ht="12.75" customHeight="1" x14ac:dyDescent="0.2">
      <c r="A94" s="1"/>
      <c r="B94" s="1"/>
      <c r="C94" s="2"/>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spans="1:50" ht="12.75" customHeight="1" x14ac:dyDescent="0.2">
      <c r="A95" s="1"/>
      <c r="B95" s="1"/>
      <c r="C95" s="2"/>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spans="1:50" ht="12.75" customHeight="1" x14ac:dyDescent="0.2">
      <c r="A96" s="1"/>
      <c r="B96" s="1"/>
      <c r="C96" s="2"/>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spans="1:50" ht="12.75" customHeight="1" x14ac:dyDescent="0.2">
      <c r="A97" s="1"/>
      <c r="B97" s="1"/>
      <c r="C97" s="2"/>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spans="1:50" ht="12.75" customHeight="1" x14ac:dyDescent="0.2">
      <c r="A98" s="1"/>
      <c r="B98" s="1"/>
      <c r="C98" s="2"/>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spans="1:50" ht="12.75" customHeight="1" x14ac:dyDescent="0.2">
      <c r="A99" s="1"/>
      <c r="B99" s="1"/>
      <c r="C99" s="2"/>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spans="1:50" ht="12.75" customHeight="1" x14ac:dyDescent="0.2">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sheetData>
  <mergeCells count="43">
    <mergeCell ref="AE8:AE10"/>
    <mergeCell ref="AF8:AQ8"/>
    <mergeCell ref="AS8:AU8"/>
    <mergeCell ref="AF9:AG9"/>
    <mergeCell ref="AH9:AM9"/>
    <mergeCell ref="AN9:AN10"/>
    <mergeCell ref="AO9:AO10"/>
    <mergeCell ref="AP9:AP10"/>
    <mergeCell ref="AQ9:AQ10"/>
    <mergeCell ref="AR9:AR10"/>
    <mergeCell ref="AS9:AS10"/>
    <mergeCell ref="AT9:AT10"/>
    <mergeCell ref="AU9:AU10"/>
    <mergeCell ref="C4:Y4"/>
    <mergeCell ref="C5:Y5"/>
    <mergeCell ref="C7:K7"/>
    <mergeCell ref="B8:M8"/>
    <mergeCell ref="B42:M42"/>
    <mergeCell ref="O8:Z8"/>
    <mergeCell ref="X9:X10"/>
    <mergeCell ref="K9:K10"/>
    <mergeCell ref="H9:H10"/>
    <mergeCell ref="J9:J10"/>
    <mergeCell ref="I9:I10"/>
    <mergeCell ref="N8:N10"/>
    <mergeCell ref="L9:L10"/>
    <mergeCell ref="M9:M10"/>
    <mergeCell ref="Q9:V9"/>
    <mergeCell ref="O9:P9"/>
    <mergeCell ref="AB8:AD8"/>
    <mergeCell ref="W9:W10"/>
    <mergeCell ref="AD9:AD10"/>
    <mergeCell ref="Y9:Y10"/>
    <mergeCell ref="AA9:AA10"/>
    <mergeCell ref="Z9:Z10"/>
    <mergeCell ref="AC9:AC10"/>
    <mergeCell ref="AB9:AB10"/>
    <mergeCell ref="B9:B10"/>
    <mergeCell ref="G9:G10"/>
    <mergeCell ref="F9:F10"/>
    <mergeCell ref="C9:C10"/>
    <mergeCell ref="D9:D10"/>
    <mergeCell ref="E9:E10"/>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W17"/>
  <sheetViews>
    <sheetView zoomScale="80" zoomScaleNormal="80" workbookViewId="0">
      <selection activeCell="C4" sqref="C4:Y4"/>
    </sheetView>
  </sheetViews>
  <sheetFormatPr baseColWidth="10" defaultRowHeight="12.75" x14ac:dyDescent="0.2"/>
  <cols>
    <col min="1" max="1" width="3.5703125" customWidth="1"/>
    <col min="14" max="14" width="15.42578125" customWidth="1"/>
    <col min="16" max="16" width="17" customWidth="1"/>
  </cols>
  <sheetData>
    <row r="2" spans="2:205" x14ac:dyDescent="0.2">
      <c r="B2" s="70"/>
      <c r="C2" s="70"/>
      <c r="D2" s="70"/>
      <c r="E2" s="70"/>
      <c r="F2" s="70"/>
      <c r="G2" s="70"/>
      <c r="H2" s="70"/>
      <c r="I2" s="70"/>
      <c r="J2" s="70"/>
      <c r="K2" s="70"/>
      <c r="L2" s="74"/>
      <c r="M2" s="74"/>
      <c r="N2" s="70"/>
      <c r="O2" s="75"/>
      <c r="P2" s="70"/>
      <c r="Q2" s="75"/>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row>
    <row r="3" spans="2:205" x14ac:dyDescent="0.2">
      <c r="B3" s="70"/>
      <c r="C3" s="73"/>
      <c r="D3" s="70"/>
      <c r="E3" s="70"/>
      <c r="F3" s="70"/>
      <c r="G3" s="70"/>
      <c r="H3" s="70"/>
      <c r="I3" s="70"/>
      <c r="J3" s="70"/>
      <c r="K3" s="70"/>
      <c r="L3" s="74"/>
      <c r="M3" s="74"/>
      <c r="N3" s="70"/>
      <c r="O3" s="75"/>
      <c r="P3" s="70"/>
      <c r="Q3" s="75"/>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row>
    <row r="4" spans="2:205" x14ac:dyDescent="0.2">
      <c r="B4" s="79"/>
      <c r="C4" s="547" t="s">
        <v>0</v>
      </c>
      <c r="D4" s="547"/>
      <c r="E4" s="547"/>
      <c r="F4" s="547"/>
      <c r="G4" s="547"/>
      <c r="H4" s="547"/>
      <c r="I4" s="547"/>
      <c r="J4" s="547"/>
      <c r="K4" s="547"/>
      <c r="L4" s="547"/>
      <c r="M4" s="547"/>
      <c r="N4" s="547"/>
      <c r="O4" s="547"/>
      <c r="P4" s="547"/>
      <c r="Q4" s="547"/>
      <c r="R4" s="547"/>
      <c r="S4" s="547"/>
      <c r="T4" s="547"/>
      <c r="U4" s="547"/>
      <c r="V4" s="547"/>
      <c r="W4" s="547"/>
      <c r="X4" s="547"/>
      <c r="Y4" s="547"/>
      <c r="Z4" s="79"/>
      <c r="AA4" s="79"/>
      <c r="AB4" s="79"/>
      <c r="AC4" s="79"/>
      <c r="AD4" s="79"/>
      <c r="AE4" s="99"/>
      <c r="AF4" s="99"/>
      <c r="AG4" s="99"/>
      <c r="AH4" s="99"/>
      <c r="AI4" s="100"/>
      <c r="AJ4" s="101"/>
      <c r="AK4" s="101"/>
      <c r="AL4" s="101"/>
      <c r="AM4" s="101"/>
      <c r="AN4" s="101"/>
      <c r="AO4" s="101"/>
      <c r="AP4" s="101"/>
      <c r="AQ4" s="99"/>
      <c r="AR4" s="117"/>
      <c r="AS4" s="101"/>
      <c r="AT4" s="101"/>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row>
    <row r="5" spans="2:205" x14ac:dyDescent="0.2">
      <c r="B5" s="79"/>
      <c r="C5" s="547" t="s">
        <v>1</v>
      </c>
      <c r="D5" s="547"/>
      <c r="E5" s="547"/>
      <c r="F5" s="547"/>
      <c r="G5" s="547"/>
      <c r="H5" s="547"/>
      <c r="I5" s="547"/>
      <c r="J5" s="547"/>
      <c r="K5" s="547"/>
      <c r="L5" s="547"/>
      <c r="M5" s="547"/>
      <c r="N5" s="547"/>
      <c r="O5" s="547"/>
      <c r="P5" s="547"/>
      <c r="Q5" s="547"/>
      <c r="R5" s="547"/>
      <c r="S5" s="547"/>
      <c r="T5" s="547"/>
      <c r="U5" s="547"/>
      <c r="V5" s="547"/>
      <c r="W5" s="547"/>
      <c r="X5" s="547"/>
      <c r="Y5" s="547"/>
      <c r="Z5" s="79"/>
      <c r="AA5" s="79"/>
      <c r="AB5" s="79"/>
      <c r="AC5" s="79"/>
      <c r="AD5" s="79"/>
      <c r="AE5" s="99"/>
      <c r="AF5" s="99"/>
      <c r="AG5" s="99"/>
      <c r="AH5" s="99"/>
      <c r="AI5" s="100"/>
      <c r="AJ5" s="101"/>
      <c r="AK5" s="101"/>
      <c r="AL5" s="101"/>
      <c r="AM5" s="101"/>
      <c r="AN5" s="101"/>
      <c r="AO5" s="101"/>
      <c r="AP5" s="101"/>
      <c r="AQ5" s="99"/>
      <c r="AR5" s="117"/>
      <c r="AS5" s="101"/>
      <c r="AT5" s="101"/>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row>
    <row r="6" spans="2:205" x14ac:dyDescent="0.2">
      <c r="B6" s="79"/>
      <c r="C6" s="77"/>
      <c r="D6" s="77"/>
      <c r="E6" s="77"/>
      <c r="F6" s="77"/>
      <c r="G6" s="77"/>
      <c r="H6" s="77"/>
      <c r="I6" s="77"/>
      <c r="J6" s="77"/>
      <c r="K6" s="77"/>
      <c r="L6" s="77"/>
      <c r="M6" s="77"/>
      <c r="N6" s="77"/>
      <c r="O6" s="77"/>
      <c r="P6" s="77"/>
      <c r="Q6" s="77"/>
      <c r="R6" s="77"/>
      <c r="S6" s="77"/>
      <c r="T6" s="77"/>
      <c r="U6" s="77"/>
      <c r="V6" s="77"/>
      <c r="W6" s="77"/>
      <c r="X6" s="77"/>
      <c r="Y6" s="77"/>
      <c r="Z6" s="79"/>
      <c r="AA6" s="79"/>
      <c r="AB6" s="79"/>
      <c r="AC6" s="79"/>
      <c r="AD6" s="79"/>
      <c r="AE6" s="99"/>
      <c r="AF6" s="102"/>
      <c r="AG6" s="102"/>
      <c r="AH6" s="102"/>
      <c r="AI6" s="102"/>
      <c r="AJ6" s="102"/>
      <c r="AK6" s="102"/>
      <c r="AL6" s="102"/>
      <c r="AM6" s="102"/>
      <c r="AN6" s="102"/>
      <c r="AO6" s="102"/>
      <c r="AP6" s="102"/>
      <c r="AQ6" s="99"/>
      <c r="AR6" s="117"/>
      <c r="AS6" s="101"/>
      <c r="AT6" s="101"/>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row>
    <row r="7" spans="2:205" ht="13.5" thickBot="1" x14ac:dyDescent="0.25">
      <c r="B7" s="80"/>
      <c r="C7" s="548" t="s">
        <v>57</v>
      </c>
      <c r="D7" s="548"/>
      <c r="E7" s="548"/>
      <c r="F7" s="548"/>
      <c r="G7" s="548"/>
      <c r="H7" s="548"/>
      <c r="I7" s="548"/>
      <c r="J7" s="548"/>
      <c r="K7" s="548"/>
      <c r="L7" s="548" t="s">
        <v>58</v>
      </c>
      <c r="M7" s="548"/>
      <c r="N7" s="548"/>
      <c r="O7" s="77"/>
      <c r="P7" s="77"/>
      <c r="Q7" s="77"/>
      <c r="R7" s="77"/>
      <c r="S7" s="77"/>
      <c r="T7" s="77"/>
      <c r="U7" s="77"/>
      <c r="V7" s="77"/>
      <c r="W7" s="77"/>
      <c r="X7" s="77"/>
      <c r="Y7" s="77"/>
      <c r="Z7" s="77"/>
      <c r="AA7" s="77"/>
      <c r="AB7" s="77"/>
      <c r="AC7" s="77"/>
      <c r="AD7" s="80"/>
      <c r="AE7" s="102"/>
      <c r="AF7" s="102"/>
      <c r="AG7" s="102"/>
      <c r="AH7" s="102"/>
      <c r="AI7" s="102"/>
      <c r="AJ7" s="102"/>
      <c r="AK7" s="102"/>
      <c r="AL7" s="102"/>
      <c r="AM7" s="102"/>
      <c r="AN7" s="102"/>
      <c r="AO7" s="102"/>
      <c r="AP7" s="102"/>
      <c r="AQ7" s="102"/>
      <c r="AR7" s="117"/>
      <c r="AS7" s="101"/>
      <c r="AT7" s="101"/>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row>
    <row r="8" spans="2:205" ht="13.5" thickBot="1" x14ac:dyDescent="0.25">
      <c r="B8" s="549" t="s">
        <v>3</v>
      </c>
      <c r="C8" s="550"/>
      <c r="D8" s="550"/>
      <c r="E8" s="550"/>
      <c r="F8" s="550"/>
      <c r="G8" s="550"/>
      <c r="H8" s="550"/>
      <c r="I8" s="550"/>
      <c r="J8" s="550"/>
      <c r="K8" s="550"/>
      <c r="L8" s="550"/>
      <c r="M8" s="551"/>
      <c r="N8" s="552" t="s">
        <v>4</v>
      </c>
      <c r="O8" s="555" t="s">
        <v>5</v>
      </c>
      <c r="P8" s="555"/>
      <c r="Q8" s="555"/>
      <c r="R8" s="555"/>
      <c r="S8" s="555"/>
      <c r="T8" s="555"/>
      <c r="U8" s="555"/>
      <c r="V8" s="555"/>
      <c r="W8" s="555"/>
      <c r="X8" s="555"/>
      <c r="Y8" s="555"/>
      <c r="Z8" s="555"/>
      <c r="AA8" s="87"/>
      <c r="AB8" s="556" t="s">
        <v>6</v>
      </c>
      <c r="AC8" s="557"/>
      <c r="AD8" s="558"/>
      <c r="AE8" s="103"/>
      <c r="AF8" s="559" t="s">
        <v>59</v>
      </c>
      <c r="AG8" s="559"/>
      <c r="AH8" s="559"/>
      <c r="AI8" s="559"/>
      <c r="AJ8" s="559"/>
      <c r="AK8" s="559"/>
      <c r="AL8" s="559"/>
      <c r="AM8" s="559"/>
      <c r="AN8" s="559"/>
      <c r="AO8" s="559"/>
      <c r="AP8" s="559"/>
      <c r="AQ8" s="560"/>
      <c r="AR8" s="117"/>
      <c r="AS8" s="101"/>
      <c r="AT8" s="101"/>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row>
    <row r="9" spans="2:205" x14ac:dyDescent="0.2">
      <c r="B9" s="573" t="s">
        <v>7</v>
      </c>
      <c r="C9" s="575" t="s">
        <v>8</v>
      </c>
      <c r="D9" s="577" t="s">
        <v>7</v>
      </c>
      <c r="E9" s="578" t="s">
        <v>9</v>
      </c>
      <c r="F9" s="575" t="s">
        <v>10</v>
      </c>
      <c r="G9" s="575" t="s">
        <v>11</v>
      </c>
      <c r="H9" s="577" t="s">
        <v>12</v>
      </c>
      <c r="I9" s="577" t="s">
        <v>13</v>
      </c>
      <c r="J9" s="575" t="s">
        <v>14</v>
      </c>
      <c r="K9" s="577" t="s">
        <v>15</v>
      </c>
      <c r="L9" s="580" t="s">
        <v>16</v>
      </c>
      <c r="M9" s="582" t="s">
        <v>17</v>
      </c>
      <c r="N9" s="553"/>
      <c r="O9" s="584" t="s">
        <v>18</v>
      </c>
      <c r="P9" s="584"/>
      <c r="Q9" s="584" t="s">
        <v>19</v>
      </c>
      <c r="R9" s="584"/>
      <c r="S9" s="584"/>
      <c r="T9" s="584"/>
      <c r="U9" s="584"/>
      <c r="V9" s="584"/>
      <c r="W9" s="563" t="s">
        <v>20</v>
      </c>
      <c r="X9" s="563" t="s">
        <v>21</v>
      </c>
      <c r="Y9" s="563" t="s">
        <v>22</v>
      </c>
      <c r="Z9" s="563" t="s">
        <v>23</v>
      </c>
      <c r="AA9" s="565" t="s">
        <v>24</v>
      </c>
      <c r="AB9" s="563" t="s">
        <v>25</v>
      </c>
      <c r="AC9" s="563" t="s">
        <v>26</v>
      </c>
      <c r="AD9" s="585" t="s">
        <v>27</v>
      </c>
      <c r="AE9" s="586" t="s">
        <v>60</v>
      </c>
      <c r="AF9" s="572" t="s">
        <v>18</v>
      </c>
      <c r="AG9" s="572"/>
      <c r="AH9" s="572" t="s">
        <v>19</v>
      </c>
      <c r="AI9" s="572"/>
      <c r="AJ9" s="572"/>
      <c r="AK9" s="572"/>
      <c r="AL9" s="572"/>
      <c r="AM9" s="572"/>
      <c r="AN9" s="567" t="s">
        <v>20</v>
      </c>
      <c r="AO9" s="567" t="s">
        <v>21</v>
      </c>
      <c r="AP9" s="567" t="s">
        <v>22</v>
      </c>
      <c r="AQ9" s="561" t="s">
        <v>23</v>
      </c>
      <c r="AR9" s="117"/>
      <c r="AS9" s="101"/>
      <c r="AT9" s="101"/>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row>
    <row r="10" spans="2:205" ht="97.5" thickBot="1" x14ac:dyDescent="0.25">
      <c r="B10" s="574"/>
      <c r="C10" s="576"/>
      <c r="D10" s="564"/>
      <c r="E10" s="579"/>
      <c r="F10" s="576"/>
      <c r="G10" s="576"/>
      <c r="H10" s="564"/>
      <c r="I10" s="564"/>
      <c r="J10" s="576"/>
      <c r="K10" s="564"/>
      <c r="L10" s="581"/>
      <c r="M10" s="583"/>
      <c r="N10" s="554"/>
      <c r="O10" s="81" t="s">
        <v>28</v>
      </c>
      <c r="P10" s="81" t="s">
        <v>29</v>
      </c>
      <c r="Q10" s="81" t="s">
        <v>30</v>
      </c>
      <c r="R10" s="81" t="s">
        <v>31</v>
      </c>
      <c r="S10" s="81" t="s">
        <v>32</v>
      </c>
      <c r="T10" s="81" t="s">
        <v>33</v>
      </c>
      <c r="U10" s="81" t="s">
        <v>34</v>
      </c>
      <c r="V10" s="81" t="s">
        <v>35</v>
      </c>
      <c r="W10" s="564"/>
      <c r="X10" s="564"/>
      <c r="Y10" s="564"/>
      <c r="Z10" s="564"/>
      <c r="AA10" s="566"/>
      <c r="AB10" s="564"/>
      <c r="AC10" s="564"/>
      <c r="AD10" s="583"/>
      <c r="AE10" s="587"/>
      <c r="AF10" s="104" t="s">
        <v>28</v>
      </c>
      <c r="AG10" s="104" t="s">
        <v>29</v>
      </c>
      <c r="AH10" s="104" t="s">
        <v>30</v>
      </c>
      <c r="AI10" s="104" t="s">
        <v>31</v>
      </c>
      <c r="AJ10" s="104" t="s">
        <v>32</v>
      </c>
      <c r="AK10" s="104" t="s">
        <v>33</v>
      </c>
      <c r="AL10" s="104" t="s">
        <v>34</v>
      </c>
      <c r="AM10" s="104" t="s">
        <v>35</v>
      </c>
      <c r="AN10" s="568"/>
      <c r="AO10" s="568"/>
      <c r="AP10" s="568"/>
      <c r="AQ10" s="562"/>
      <c r="AR10" s="116" t="s">
        <v>61</v>
      </c>
      <c r="AS10" s="101"/>
      <c r="AT10" s="101"/>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row>
    <row r="11" spans="2:205" ht="276" x14ac:dyDescent="0.2">
      <c r="B11" s="82"/>
      <c r="C11" s="92" t="s">
        <v>36</v>
      </c>
      <c r="D11" s="83"/>
      <c r="E11" s="92" t="s">
        <v>37</v>
      </c>
      <c r="F11" s="92" t="s">
        <v>38</v>
      </c>
      <c r="G11" s="93" t="s">
        <v>39</v>
      </c>
      <c r="H11" s="96">
        <v>2020730010069</v>
      </c>
      <c r="I11" s="96">
        <v>207311901735</v>
      </c>
      <c r="J11" s="95" t="s">
        <v>62</v>
      </c>
      <c r="K11" s="78"/>
      <c r="L11" s="94" t="s">
        <v>63</v>
      </c>
      <c r="M11" s="98">
        <v>75.599999999999994</v>
      </c>
      <c r="N11" s="84">
        <v>1233285756</v>
      </c>
      <c r="O11" s="78"/>
      <c r="P11" s="85">
        <v>1233285756</v>
      </c>
      <c r="Q11" s="78"/>
      <c r="R11" s="78"/>
      <c r="S11" s="78"/>
      <c r="T11" s="78"/>
      <c r="U11" s="78"/>
      <c r="V11" s="78"/>
      <c r="W11" s="78"/>
      <c r="X11" s="78"/>
      <c r="Y11" s="78"/>
      <c r="Z11" s="78"/>
      <c r="AA11" s="78"/>
      <c r="AB11" s="94" t="s">
        <v>57</v>
      </c>
      <c r="AC11" s="94" t="s">
        <v>64</v>
      </c>
      <c r="AD11" s="94" t="s">
        <v>65</v>
      </c>
      <c r="AE11" s="105">
        <v>631936649</v>
      </c>
      <c r="AF11" s="106"/>
      <c r="AG11" s="119">
        <v>631936649</v>
      </c>
      <c r="AH11" s="106"/>
      <c r="AI11" s="106"/>
      <c r="AJ11" s="107"/>
      <c r="AK11" s="108"/>
      <c r="AL11" s="108"/>
      <c r="AM11" s="108"/>
      <c r="AN11" s="108"/>
      <c r="AO11" s="108"/>
      <c r="AP11" s="108"/>
      <c r="AQ11" s="109"/>
      <c r="AR11" s="118" t="s">
        <v>66</v>
      </c>
      <c r="AS11" s="110"/>
      <c r="AT11" s="11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row>
    <row r="12" spans="2:205" ht="312.75" thickBot="1" x14ac:dyDescent="0.25">
      <c r="B12" s="82"/>
      <c r="C12" s="92" t="s">
        <v>36</v>
      </c>
      <c r="D12" s="83"/>
      <c r="E12" s="92" t="s">
        <v>37</v>
      </c>
      <c r="F12" s="92" t="s">
        <v>38</v>
      </c>
      <c r="G12" s="93" t="s">
        <v>39</v>
      </c>
      <c r="H12" s="96">
        <v>2020730010071</v>
      </c>
      <c r="I12" s="96">
        <v>207311901736</v>
      </c>
      <c r="J12" s="95" t="s">
        <v>67</v>
      </c>
      <c r="K12" s="78"/>
      <c r="L12" s="94" t="s">
        <v>63</v>
      </c>
      <c r="M12" s="97">
        <v>50</v>
      </c>
      <c r="N12" s="84">
        <v>500000000</v>
      </c>
      <c r="O12" s="78"/>
      <c r="P12" s="85">
        <v>500000000</v>
      </c>
      <c r="Q12" s="78"/>
      <c r="R12" s="78"/>
      <c r="S12" s="78"/>
      <c r="T12" s="78"/>
      <c r="U12" s="78"/>
      <c r="V12" s="78"/>
      <c r="W12" s="78"/>
      <c r="X12" s="78"/>
      <c r="Y12" s="78"/>
      <c r="Z12" s="78"/>
      <c r="AA12" s="78"/>
      <c r="AB12" s="94" t="s">
        <v>57</v>
      </c>
      <c r="AC12" s="94" t="s">
        <v>64</v>
      </c>
      <c r="AD12" s="94" t="s">
        <v>65</v>
      </c>
      <c r="AE12" s="111">
        <v>499150000</v>
      </c>
      <c r="AF12" s="112"/>
      <c r="AG12" s="120">
        <v>499150000</v>
      </c>
      <c r="AH12" s="112"/>
      <c r="AI12" s="112"/>
      <c r="AJ12" s="113"/>
      <c r="AK12" s="114"/>
      <c r="AL12" s="114"/>
      <c r="AM12" s="114"/>
      <c r="AN12" s="114"/>
      <c r="AO12" s="114"/>
      <c r="AP12" s="114"/>
      <c r="AQ12" s="115"/>
      <c r="AR12" s="118" t="s">
        <v>68</v>
      </c>
      <c r="AS12" s="110"/>
      <c r="AT12" s="11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row>
    <row r="13" spans="2:205" ht="13.5" thickBot="1" x14ac:dyDescent="0.25">
      <c r="B13" s="569" t="s">
        <v>54</v>
      </c>
      <c r="C13" s="570"/>
      <c r="D13" s="570"/>
      <c r="E13" s="570"/>
      <c r="F13" s="570"/>
      <c r="G13" s="570"/>
      <c r="H13" s="570"/>
      <c r="I13" s="570"/>
      <c r="J13" s="570"/>
      <c r="K13" s="570"/>
      <c r="L13" s="570"/>
      <c r="M13" s="571"/>
      <c r="N13" s="89">
        <v>1733285756</v>
      </c>
      <c r="O13" s="89">
        <v>0</v>
      </c>
      <c r="P13" s="89">
        <v>1733285756</v>
      </c>
      <c r="Q13" s="89">
        <v>0</v>
      </c>
      <c r="R13" s="89">
        <v>0</v>
      </c>
      <c r="S13" s="89">
        <v>0</v>
      </c>
      <c r="T13" s="89">
        <v>0</v>
      </c>
      <c r="U13" s="89">
        <v>0</v>
      </c>
      <c r="V13" s="89">
        <v>0</v>
      </c>
      <c r="W13" s="89">
        <v>0</v>
      </c>
      <c r="X13" s="89">
        <v>0</v>
      </c>
      <c r="Y13" s="89">
        <v>0</v>
      </c>
      <c r="Z13" s="89">
        <v>0</v>
      </c>
      <c r="AA13" s="90"/>
      <c r="AB13" s="88"/>
      <c r="AC13" s="88"/>
      <c r="AD13" s="91"/>
      <c r="AE13" s="89">
        <v>1131086649</v>
      </c>
      <c r="AF13" s="89">
        <v>0</v>
      </c>
      <c r="AG13" s="89">
        <v>1131086649</v>
      </c>
      <c r="AH13" s="89">
        <v>0</v>
      </c>
      <c r="AI13" s="89">
        <v>0</v>
      </c>
      <c r="AJ13" s="89">
        <v>0</v>
      </c>
      <c r="AK13" s="89">
        <v>0</v>
      </c>
      <c r="AL13" s="89">
        <v>0</v>
      </c>
      <c r="AM13" s="89">
        <v>0</v>
      </c>
      <c r="AN13" s="89">
        <v>0</v>
      </c>
      <c r="AO13" s="89">
        <v>0</v>
      </c>
      <c r="AP13" s="89">
        <v>0</v>
      </c>
      <c r="AQ13" s="89">
        <v>0</v>
      </c>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row>
    <row r="14" spans="2:205" x14ac:dyDescent="0.2">
      <c r="B14" s="76"/>
      <c r="C14" s="70"/>
      <c r="D14" s="70"/>
      <c r="E14" s="70"/>
      <c r="F14" s="70"/>
      <c r="G14" s="70"/>
      <c r="H14" s="70"/>
      <c r="I14" s="70"/>
      <c r="J14" s="70"/>
      <c r="K14" s="70"/>
      <c r="L14" s="70"/>
      <c r="M14" s="70"/>
      <c r="N14" s="71"/>
      <c r="O14" s="71"/>
      <c r="P14" s="72"/>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row>
    <row r="15" spans="2:205" x14ac:dyDescent="0.2">
      <c r="B15" s="76"/>
      <c r="C15" s="70"/>
      <c r="D15" s="70"/>
      <c r="E15" s="70"/>
      <c r="F15" s="70"/>
      <c r="G15" s="70"/>
      <c r="H15" s="70"/>
      <c r="I15" s="70"/>
      <c r="J15" s="70"/>
      <c r="K15" s="70"/>
      <c r="L15" s="70"/>
      <c r="M15" s="70"/>
      <c r="N15" s="72"/>
      <c r="O15" s="71"/>
      <c r="P15" s="72"/>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row>
    <row r="16" spans="2:205" x14ac:dyDescent="0.2">
      <c r="B16" s="76"/>
      <c r="C16" s="70"/>
      <c r="D16" s="70"/>
      <c r="E16" s="70"/>
      <c r="F16" s="70"/>
      <c r="G16" s="70"/>
      <c r="H16" s="70"/>
      <c r="I16" s="70"/>
      <c r="J16" s="70"/>
      <c r="K16" s="70"/>
      <c r="L16" s="70"/>
      <c r="M16" s="70"/>
      <c r="N16" s="72"/>
      <c r="O16" s="71"/>
      <c r="P16" s="72"/>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row>
    <row r="17" spans="14:27" x14ac:dyDescent="0.2">
      <c r="N17" s="72"/>
      <c r="O17" s="86"/>
      <c r="P17" s="86"/>
      <c r="Q17" s="86"/>
      <c r="R17" s="86"/>
      <c r="S17" s="86"/>
      <c r="T17" s="86"/>
      <c r="U17" s="86"/>
      <c r="V17" s="86"/>
      <c r="W17" s="86"/>
      <c r="X17" s="86"/>
      <c r="Y17" s="86"/>
      <c r="Z17" s="86"/>
      <c r="AA17" s="86"/>
    </row>
  </sheetData>
  <mergeCells count="39">
    <mergeCell ref="B13:M13"/>
    <mergeCell ref="AF9:AG9"/>
    <mergeCell ref="AH9:AM9"/>
    <mergeCell ref="B9:B10"/>
    <mergeCell ref="C9:C10"/>
    <mergeCell ref="D9:D10"/>
    <mergeCell ref="E9:E10"/>
    <mergeCell ref="F9:F10"/>
    <mergeCell ref="G9:G10"/>
    <mergeCell ref="K9:K10"/>
    <mergeCell ref="J9:J10"/>
    <mergeCell ref="X9:X10"/>
    <mergeCell ref="Y9:Y10"/>
    <mergeCell ref="L9:L10"/>
    <mergeCell ref="H9:H10"/>
    <mergeCell ref="I9:I10"/>
    <mergeCell ref="AB8:AD8"/>
    <mergeCell ref="AF8:AQ8"/>
    <mergeCell ref="AQ9:AQ10"/>
    <mergeCell ref="Z9:Z10"/>
    <mergeCell ref="AA9:AA10"/>
    <mergeCell ref="AB9:AB10"/>
    <mergeCell ref="AN9:AN10"/>
    <mergeCell ref="AO9:AO10"/>
    <mergeCell ref="AP9:AP10"/>
    <mergeCell ref="AC9:AC10"/>
    <mergeCell ref="AD9:AD10"/>
    <mergeCell ref="AE9:AE10"/>
    <mergeCell ref="C4:Y4"/>
    <mergeCell ref="C5:Y5"/>
    <mergeCell ref="C7:K7"/>
    <mergeCell ref="L7:N7"/>
    <mergeCell ref="B8:M8"/>
    <mergeCell ref="N8:N10"/>
    <mergeCell ref="O8:Z8"/>
    <mergeCell ref="M9:M10"/>
    <mergeCell ref="O9:P9"/>
    <mergeCell ref="Q9:V9"/>
    <mergeCell ref="W9:W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W36"/>
  <sheetViews>
    <sheetView zoomScale="80" zoomScaleNormal="80" workbookViewId="0">
      <selection activeCell="M11" sqref="M11"/>
    </sheetView>
  </sheetViews>
  <sheetFormatPr baseColWidth="10" defaultRowHeight="12.75" x14ac:dyDescent="0.2"/>
  <cols>
    <col min="14" max="14" width="15.140625" customWidth="1"/>
    <col min="16" max="16" width="14.7109375" customWidth="1"/>
  </cols>
  <sheetData>
    <row r="2" spans="2:205" x14ac:dyDescent="0.2">
      <c r="B2" s="229"/>
      <c r="C2" s="229"/>
      <c r="D2" s="229"/>
      <c r="E2" s="229"/>
      <c r="F2" s="229"/>
      <c r="G2" s="229"/>
      <c r="H2" s="229"/>
      <c r="I2" s="229"/>
      <c r="J2" s="229"/>
      <c r="K2" s="229"/>
      <c r="L2" s="233"/>
      <c r="M2" s="233"/>
      <c r="N2" s="229"/>
      <c r="O2" s="234"/>
      <c r="P2" s="229"/>
      <c r="Q2" s="234"/>
      <c r="R2" s="229"/>
      <c r="S2" s="229"/>
      <c r="T2" s="229"/>
      <c r="U2" s="229"/>
      <c r="V2" s="229"/>
      <c r="W2" s="229"/>
      <c r="X2" s="229"/>
      <c r="Y2" s="229"/>
      <c r="Z2" s="229"/>
      <c r="AA2" s="229"/>
      <c r="AB2" s="229"/>
      <c r="AC2" s="229"/>
      <c r="AD2" s="229"/>
      <c r="AE2" s="229"/>
      <c r="AF2" s="229"/>
      <c r="AG2" s="229"/>
      <c r="AH2" s="229"/>
      <c r="AI2" s="229"/>
      <c r="AJ2" s="229"/>
      <c r="AK2" s="229"/>
      <c r="AL2" s="229"/>
      <c r="AM2" s="229"/>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c r="CC2" s="232"/>
      <c r="CD2" s="232"/>
      <c r="CE2" s="232"/>
      <c r="CF2" s="232"/>
      <c r="CG2" s="232"/>
      <c r="CH2" s="232"/>
      <c r="CI2" s="232"/>
      <c r="CJ2" s="232"/>
      <c r="CK2" s="232"/>
      <c r="CL2" s="232"/>
      <c r="CM2" s="232"/>
      <c r="CN2" s="232"/>
      <c r="CO2" s="232"/>
      <c r="CP2" s="232"/>
      <c r="CQ2" s="232"/>
      <c r="CR2" s="232"/>
      <c r="CS2" s="232"/>
      <c r="CT2" s="232"/>
      <c r="CU2" s="232"/>
      <c r="CV2" s="232"/>
      <c r="CW2" s="232"/>
      <c r="CX2" s="232"/>
      <c r="CY2" s="232"/>
      <c r="CZ2" s="232"/>
      <c r="DA2" s="232"/>
      <c r="DB2" s="232"/>
      <c r="DC2" s="232"/>
      <c r="DD2" s="232"/>
      <c r="DE2" s="232"/>
      <c r="DF2" s="232"/>
      <c r="DG2" s="232"/>
      <c r="DH2" s="232"/>
      <c r="DI2" s="232"/>
      <c r="DJ2" s="232"/>
      <c r="DK2" s="232"/>
      <c r="DL2" s="232"/>
      <c r="DM2" s="232"/>
      <c r="DN2" s="232"/>
      <c r="DO2" s="232"/>
      <c r="DP2" s="232"/>
      <c r="DQ2" s="232"/>
      <c r="DR2" s="232"/>
      <c r="DS2" s="232"/>
      <c r="DT2" s="232"/>
      <c r="DU2" s="232"/>
      <c r="DV2" s="232"/>
      <c r="DW2" s="232"/>
      <c r="DX2" s="232"/>
      <c r="DY2" s="232"/>
      <c r="DZ2" s="232"/>
      <c r="EA2" s="232"/>
      <c r="EB2" s="232"/>
      <c r="EC2" s="232"/>
      <c r="ED2" s="232"/>
      <c r="EE2" s="232"/>
      <c r="EF2" s="232"/>
      <c r="EG2" s="232"/>
      <c r="EH2" s="232"/>
      <c r="EI2" s="232"/>
      <c r="EJ2" s="232"/>
      <c r="EK2" s="232"/>
      <c r="EL2" s="232"/>
      <c r="EM2" s="232"/>
      <c r="EN2" s="232"/>
      <c r="EO2" s="232"/>
      <c r="EP2" s="232"/>
      <c r="EQ2" s="232"/>
      <c r="ER2" s="232"/>
      <c r="ES2" s="232"/>
      <c r="ET2" s="232"/>
      <c r="EU2" s="232"/>
      <c r="EV2" s="232"/>
      <c r="EW2" s="232"/>
      <c r="EX2" s="232"/>
      <c r="EY2" s="232"/>
      <c r="EZ2" s="232"/>
      <c r="FA2" s="232"/>
      <c r="FB2" s="232"/>
      <c r="FC2" s="232"/>
      <c r="FD2" s="232"/>
      <c r="FE2" s="232"/>
      <c r="FF2" s="232"/>
      <c r="FG2" s="232"/>
      <c r="FH2" s="232"/>
      <c r="FI2" s="232"/>
      <c r="FJ2" s="232"/>
      <c r="FK2" s="232"/>
      <c r="FL2" s="232"/>
      <c r="FM2" s="232"/>
      <c r="FN2" s="232"/>
      <c r="FO2" s="232"/>
      <c r="FP2" s="232"/>
      <c r="FQ2" s="232"/>
      <c r="FR2" s="232"/>
      <c r="FS2" s="232"/>
      <c r="FT2" s="232"/>
      <c r="FU2" s="232"/>
      <c r="FV2" s="232"/>
      <c r="FW2" s="232"/>
      <c r="FX2" s="232"/>
      <c r="FY2" s="232"/>
      <c r="FZ2" s="232"/>
      <c r="GA2" s="232"/>
      <c r="GB2" s="232"/>
      <c r="GC2" s="232"/>
      <c r="GD2" s="232"/>
      <c r="GE2" s="232"/>
      <c r="GF2" s="232"/>
      <c r="GG2" s="232"/>
      <c r="GH2" s="232"/>
      <c r="GI2" s="232"/>
      <c r="GJ2" s="232"/>
      <c r="GK2" s="232"/>
      <c r="GL2" s="232"/>
      <c r="GM2" s="232"/>
      <c r="GN2" s="232"/>
      <c r="GO2" s="232"/>
      <c r="GP2" s="232"/>
      <c r="GQ2" s="232"/>
      <c r="GR2" s="232"/>
      <c r="GS2" s="232"/>
      <c r="GT2" s="232"/>
      <c r="GU2" s="232"/>
      <c r="GV2" s="232"/>
      <c r="GW2" s="232"/>
    </row>
    <row r="3" spans="2:205" x14ac:dyDescent="0.2">
      <c r="B3" s="229"/>
      <c r="C3" s="232"/>
      <c r="D3" s="229"/>
      <c r="E3" s="229"/>
      <c r="F3" s="229"/>
      <c r="G3" s="229"/>
      <c r="H3" s="229"/>
      <c r="I3" s="229"/>
      <c r="J3" s="229"/>
      <c r="K3" s="229"/>
      <c r="L3" s="233"/>
      <c r="M3" s="233"/>
      <c r="N3" s="229"/>
      <c r="O3" s="234"/>
      <c r="P3" s="229"/>
      <c r="Q3" s="234"/>
      <c r="R3" s="229"/>
      <c r="S3" s="229"/>
      <c r="T3" s="229"/>
      <c r="U3" s="229"/>
      <c r="V3" s="229"/>
      <c r="W3" s="229"/>
      <c r="X3" s="229"/>
      <c r="Y3" s="229"/>
      <c r="Z3" s="229"/>
      <c r="AA3" s="229"/>
      <c r="AB3" s="229"/>
      <c r="AC3" s="229"/>
      <c r="AD3" s="229"/>
      <c r="AE3" s="229"/>
      <c r="AF3" s="229"/>
      <c r="AG3" s="229"/>
      <c r="AH3" s="229"/>
      <c r="AI3" s="229"/>
      <c r="AJ3" s="229"/>
      <c r="AK3" s="229"/>
      <c r="AL3" s="229"/>
      <c r="AM3" s="229"/>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row>
    <row r="4" spans="2:205" x14ac:dyDescent="0.2">
      <c r="B4" s="247"/>
      <c r="C4" s="588" t="s">
        <v>0</v>
      </c>
      <c r="D4" s="588"/>
      <c r="E4" s="588"/>
      <c r="F4" s="588"/>
      <c r="G4" s="588"/>
      <c r="H4" s="588"/>
      <c r="I4" s="588"/>
      <c r="J4" s="588"/>
      <c r="K4" s="588"/>
      <c r="L4" s="588"/>
      <c r="M4" s="588"/>
      <c r="N4" s="588"/>
      <c r="O4" s="588"/>
      <c r="P4" s="588"/>
      <c r="Q4" s="588"/>
      <c r="R4" s="588"/>
      <c r="S4" s="588"/>
      <c r="T4" s="588"/>
      <c r="U4" s="588"/>
      <c r="V4" s="588"/>
      <c r="W4" s="588"/>
      <c r="X4" s="588"/>
      <c r="Y4" s="588"/>
      <c r="Z4" s="247"/>
      <c r="AA4" s="247"/>
      <c r="AB4" s="247"/>
      <c r="AC4" s="247"/>
      <c r="AD4" s="247"/>
      <c r="AE4" s="246"/>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9"/>
      <c r="BZ4" s="229"/>
      <c r="CA4" s="229"/>
      <c r="CB4" s="229"/>
      <c r="CC4" s="229"/>
      <c r="CD4" s="229"/>
      <c r="CE4" s="229"/>
      <c r="CF4" s="229"/>
      <c r="CG4" s="229"/>
      <c r="CH4" s="229"/>
      <c r="CI4" s="229"/>
      <c r="CJ4" s="229"/>
      <c r="CK4" s="229"/>
      <c r="CL4" s="229"/>
      <c r="CM4" s="229"/>
      <c r="CN4" s="229"/>
      <c r="CO4" s="229"/>
      <c r="CP4" s="229"/>
      <c r="CQ4" s="229"/>
      <c r="CR4" s="229"/>
      <c r="CS4" s="229"/>
      <c r="CT4" s="229"/>
      <c r="CU4" s="229"/>
      <c r="CV4" s="229"/>
      <c r="CW4" s="229"/>
      <c r="CX4" s="229"/>
      <c r="CY4" s="229"/>
      <c r="CZ4" s="229"/>
      <c r="DA4" s="229"/>
      <c r="DB4" s="229"/>
      <c r="DC4" s="229"/>
      <c r="DD4" s="229"/>
      <c r="DE4" s="229"/>
      <c r="DF4" s="229"/>
      <c r="DG4" s="229"/>
      <c r="DH4" s="229"/>
      <c r="DI4" s="229"/>
      <c r="DJ4" s="229"/>
      <c r="DK4" s="229"/>
      <c r="DL4" s="229"/>
      <c r="DM4" s="229"/>
      <c r="DN4" s="229"/>
      <c r="DO4" s="229"/>
      <c r="DP4" s="229"/>
      <c r="DQ4" s="229"/>
      <c r="DR4" s="229"/>
      <c r="DS4" s="229"/>
      <c r="DT4" s="229"/>
      <c r="DU4" s="229"/>
      <c r="DV4" s="229"/>
      <c r="DW4" s="229"/>
      <c r="DX4" s="229"/>
      <c r="DY4" s="229"/>
      <c r="DZ4" s="229"/>
      <c r="EA4" s="229"/>
      <c r="EB4" s="229"/>
      <c r="EC4" s="229"/>
      <c r="ED4" s="229"/>
      <c r="EE4" s="229"/>
      <c r="EF4" s="229"/>
      <c r="EG4" s="229"/>
      <c r="EH4" s="229"/>
      <c r="EI4" s="229"/>
      <c r="EJ4" s="229"/>
      <c r="EK4" s="229"/>
      <c r="EL4" s="229"/>
      <c r="EM4" s="229"/>
      <c r="EN4" s="229"/>
      <c r="EO4" s="229"/>
      <c r="EP4" s="229"/>
      <c r="EQ4" s="229"/>
      <c r="ER4" s="229"/>
      <c r="ES4" s="229"/>
      <c r="ET4" s="229"/>
      <c r="EU4" s="229"/>
      <c r="EV4" s="229"/>
      <c r="EW4" s="229"/>
      <c r="EX4" s="229"/>
      <c r="EY4" s="229"/>
      <c r="EZ4" s="229"/>
      <c r="FA4" s="229"/>
      <c r="FB4" s="229"/>
      <c r="FC4" s="229"/>
      <c r="FD4" s="229"/>
      <c r="FE4" s="229"/>
      <c r="FF4" s="229"/>
      <c r="FG4" s="229"/>
      <c r="FH4" s="229"/>
      <c r="FI4" s="229"/>
      <c r="FJ4" s="229"/>
      <c r="FK4" s="229"/>
      <c r="FL4" s="229"/>
      <c r="FM4" s="229"/>
      <c r="FN4" s="229"/>
      <c r="FO4" s="229"/>
      <c r="FP4" s="229"/>
      <c r="FQ4" s="229"/>
      <c r="FR4" s="229"/>
      <c r="FS4" s="229"/>
      <c r="FT4" s="229"/>
      <c r="FU4" s="229"/>
      <c r="FV4" s="229"/>
      <c r="FW4" s="229"/>
      <c r="FX4" s="229"/>
      <c r="FY4" s="229"/>
      <c r="FZ4" s="229"/>
      <c r="GA4" s="229"/>
      <c r="GB4" s="229"/>
      <c r="GC4" s="229"/>
      <c r="GD4" s="229"/>
      <c r="GE4" s="229"/>
      <c r="GF4" s="229"/>
      <c r="GG4" s="229"/>
      <c r="GH4" s="229"/>
      <c r="GI4" s="229"/>
      <c r="GJ4" s="229"/>
      <c r="GK4" s="229"/>
      <c r="GL4" s="229"/>
      <c r="GM4" s="229"/>
      <c r="GN4" s="229"/>
      <c r="GO4" s="229"/>
      <c r="GP4" s="229"/>
      <c r="GQ4" s="229"/>
      <c r="GR4" s="229"/>
      <c r="GS4" s="229"/>
      <c r="GT4" s="229"/>
      <c r="GU4" s="229"/>
      <c r="GV4" s="229"/>
      <c r="GW4" s="229"/>
    </row>
    <row r="5" spans="2:205" x14ac:dyDescent="0.2">
      <c r="B5" s="247"/>
      <c r="C5" s="588" t="s">
        <v>1</v>
      </c>
      <c r="D5" s="588"/>
      <c r="E5" s="588"/>
      <c r="F5" s="588"/>
      <c r="G5" s="588"/>
      <c r="H5" s="588"/>
      <c r="I5" s="588"/>
      <c r="J5" s="588"/>
      <c r="K5" s="588"/>
      <c r="L5" s="588"/>
      <c r="M5" s="588"/>
      <c r="N5" s="588"/>
      <c r="O5" s="588"/>
      <c r="P5" s="588"/>
      <c r="Q5" s="588"/>
      <c r="R5" s="588"/>
      <c r="S5" s="588"/>
      <c r="T5" s="588"/>
      <c r="U5" s="588"/>
      <c r="V5" s="588"/>
      <c r="W5" s="588"/>
      <c r="X5" s="588"/>
      <c r="Y5" s="588"/>
      <c r="Z5" s="247"/>
      <c r="AA5" s="247"/>
      <c r="AB5" s="247"/>
      <c r="AC5" s="247"/>
      <c r="AD5" s="247"/>
      <c r="AE5" s="246"/>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29"/>
      <c r="DC5" s="229"/>
      <c r="DD5" s="229"/>
      <c r="DE5" s="229"/>
      <c r="DF5" s="229"/>
      <c r="DG5" s="229"/>
      <c r="DH5" s="229"/>
      <c r="DI5" s="229"/>
      <c r="DJ5" s="229"/>
      <c r="DK5" s="229"/>
      <c r="DL5" s="229"/>
      <c r="DM5" s="229"/>
      <c r="DN5" s="229"/>
      <c r="DO5" s="229"/>
      <c r="DP5" s="229"/>
      <c r="DQ5" s="229"/>
      <c r="DR5" s="229"/>
      <c r="DS5" s="229"/>
      <c r="DT5" s="229"/>
      <c r="DU5" s="229"/>
      <c r="DV5" s="229"/>
      <c r="DW5" s="229"/>
      <c r="DX5" s="229"/>
      <c r="DY5" s="229"/>
      <c r="DZ5" s="229"/>
      <c r="EA5" s="229"/>
      <c r="EB5" s="229"/>
      <c r="EC5" s="229"/>
      <c r="ED5" s="229"/>
      <c r="EE5" s="229"/>
      <c r="EF5" s="229"/>
      <c r="EG5" s="229"/>
      <c r="EH5" s="229"/>
      <c r="EI5" s="229"/>
      <c r="EJ5" s="229"/>
      <c r="EK5" s="229"/>
      <c r="EL5" s="229"/>
      <c r="EM5" s="229"/>
      <c r="EN5" s="229"/>
      <c r="EO5" s="229"/>
      <c r="EP5" s="229"/>
      <c r="EQ5" s="229"/>
      <c r="ER5" s="229"/>
      <c r="ES5" s="229"/>
      <c r="ET5" s="229"/>
      <c r="EU5" s="229"/>
      <c r="EV5" s="229"/>
      <c r="EW5" s="229"/>
      <c r="EX5" s="229"/>
      <c r="EY5" s="229"/>
      <c r="EZ5" s="229"/>
      <c r="FA5" s="229"/>
      <c r="FB5" s="229"/>
      <c r="FC5" s="229"/>
      <c r="FD5" s="229"/>
      <c r="FE5" s="229"/>
      <c r="FF5" s="229"/>
      <c r="FG5" s="229"/>
      <c r="FH5" s="229"/>
      <c r="FI5" s="229"/>
      <c r="FJ5" s="229"/>
      <c r="FK5" s="229"/>
      <c r="FL5" s="229"/>
      <c r="FM5" s="229"/>
      <c r="FN5" s="229"/>
      <c r="FO5" s="229"/>
      <c r="FP5" s="229"/>
      <c r="FQ5" s="229"/>
      <c r="FR5" s="229"/>
      <c r="FS5" s="229"/>
      <c r="FT5" s="229"/>
      <c r="FU5" s="229"/>
      <c r="FV5" s="229"/>
      <c r="FW5" s="229"/>
      <c r="FX5" s="229"/>
      <c r="FY5" s="229"/>
      <c r="FZ5" s="229"/>
      <c r="GA5" s="229"/>
      <c r="GB5" s="229"/>
      <c r="GC5" s="229"/>
      <c r="GD5" s="229"/>
      <c r="GE5" s="229"/>
      <c r="GF5" s="229"/>
      <c r="GG5" s="229"/>
      <c r="GH5" s="229"/>
      <c r="GI5" s="229"/>
      <c r="GJ5" s="229"/>
      <c r="GK5" s="229"/>
      <c r="GL5" s="229"/>
      <c r="GM5" s="229"/>
      <c r="GN5" s="229"/>
      <c r="GO5" s="229"/>
      <c r="GP5" s="229"/>
      <c r="GQ5" s="229"/>
      <c r="GR5" s="229"/>
      <c r="GS5" s="229"/>
      <c r="GT5" s="229"/>
      <c r="GU5" s="229"/>
      <c r="GV5" s="229"/>
      <c r="GW5" s="229"/>
    </row>
    <row r="6" spans="2:205" x14ac:dyDescent="0.2">
      <c r="B6" s="247"/>
      <c r="C6" s="236"/>
      <c r="D6" s="236"/>
      <c r="E6" s="236"/>
      <c r="F6" s="236"/>
      <c r="G6" s="236"/>
      <c r="H6" s="236"/>
      <c r="I6" s="236"/>
      <c r="J6" s="236"/>
      <c r="K6" s="236"/>
      <c r="L6" s="236"/>
      <c r="M6" s="236"/>
      <c r="N6" s="236"/>
      <c r="O6" s="236"/>
      <c r="P6" s="236"/>
      <c r="Q6" s="236"/>
      <c r="R6" s="236"/>
      <c r="S6" s="236"/>
      <c r="T6" s="236"/>
      <c r="U6" s="236"/>
      <c r="V6" s="236"/>
      <c r="W6" s="236"/>
      <c r="X6" s="236"/>
      <c r="Y6" s="236"/>
      <c r="Z6" s="247"/>
      <c r="AA6" s="247"/>
      <c r="AB6" s="247"/>
      <c r="AC6" s="247"/>
      <c r="AD6" s="247"/>
      <c r="AE6" s="246"/>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row>
    <row r="7" spans="2:205" ht="26.25" thickBot="1" x14ac:dyDescent="0.25">
      <c r="B7" s="249"/>
      <c r="C7" s="645" t="s">
        <v>245</v>
      </c>
      <c r="D7" s="645"/>
      <c r="E7" s="645"/>
      <c r="F7" s="645"/>
      <c r="G7" s="645"/>
      <c r="H7" s="645"/>
      <c r="I7" s="645"/>
      <c r="J7" s="645"/>
      <c r="K7" s="645"/>
      <c r="L7" s="237" t="s">
        <v>246</v>
      </c>
      <c r="M7" s="236"/>
      <c r="N7" s="248"/>
      <c r="O7" s="236"/>
      <c r="P7" s="236"/>
      <c r="Q7" s="236"/>
      <c r="R7" s="236"/>
      <c r="S7" s="236"/>
      <c r="T7" s="236"/>
      <c r="U7" s="236"/>
      <c r="V7" s="236"/>
      <c r="W7" s="236"/>
      <c r="X7" s="236"/>
      <c r="Y7" s="236"/>
      <c r="Z7" s="236"/>
      <c r="AA7" s="236"/>
      <c r="AB7" s="236"/>
      <c r="AC7" s="236"/>
      <c r="AD7" s="249"/>
      <c r="AE7" s="279"/>
      <c r="AF7" s="280"/>
      <c r="AG7" s="280"/>
      <c r="AH7" s="280"/>
      <c r="AI7" s="280"/>
      <c r="AJ7" s="280"/>
      <c r="AK7" s="280"/>
      <c r="AL7" s="280"/>
      <c r="AM7" s="280"/>
      <c r="AN7" s="280"/>
      <c r="AO7" s="280"/>
      <c r="AP7" s="280"/>
      <c r="AQ7" s="280"/>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row>
    <row r="8" spans="2:205" ht="15.75" thickBot="1" x14ac:dyDescent="0.25">
      <c r="B8" s="627" t="s">
        <v>3</v>
      </c>
      <c r="C8" s="628"/>
      <c r="D8" s="628"/>
      <c r="E8" s="628"/>
      <c r="F8" s="628"/>
      <c r="G8" s="628"/>
      <c r="H8" s="628"/>
      <c r="I8" s="628"/>
      <c r="J8" s="628"/>
      <c r="K8" s="628"/>
      <c r="L8" s="628"/>
      <c r="M8" s="629"/>
      <c r="N8" s="608" t="s">
        <v>4</v>
      </c>
      <c r="O8" s="593" t="s">
        <v>5</v>
      </c>
      <c r="P8" s="593"/>
      <c r="Q8" s="593"/>
      <c r="R8" s="593"/>
      <c r="S8" s="593"/>
      <c r="T8" s="593"/>
      <c r="U8" s="593"/>
      <c r="V8" s="593"/>
      <c r="W8" s="593"/>
      <c r="X8" s="593"/>
      <c r="Y8" s="593"/>
      <c r="Z8" s="593"/>
      <c r="AA8" s="261"/>
      <c r="AB8" s="637" t="s">
        <v>6</v>
      </c>
      <c r="AC8" s="638"/>
      <c r="AD8" s="639"/>
      <c r="AE8" s="281"/>
      <c r="AF8" s="282"/>
      <c r="AG8" s="282"/>
      <c r="AH8" s="282"/>
      <c r="AI8" s="282"/>
      <c r="AJ8" s="282"/>
      <c r="AK8" s="282"/>
      <c r="AL8" s="282"/>
      <c r="AM8" s="282"/>
      <c r="AN8" s="282"/>
      <c r="AO8" s="282"/>
      <c r="AP8" s="282"/>
      <c r="AQ8" s="282"/>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row>
    <row r="9" spans="2:205" x14ac:dyDescent="0.2">
      <c r="B9" s="632" t="s">
        <v>7</v>
      </c>
      <c r="C9" s="635" t="s">
        <v>8</v>
      </c>
      <c r="D9" s="630" t="s">
        <v>7</v>
      </c>
      <c r="E9" s="643" t="s">
        <v>9</v>
      </c>
      <c r="F9" s="635" t="s">
        <v>10</v>
      </c>
      <c r="G9" s="635" t="s">
        <v>11</v>
      </c>
      <c r="H9" s="630" t="s">
        <v>12</v>
      </c>
      <c r="I9" s="630" t="s">
        <v>13</v>
      </c>
      <c r="J9" s="635" t="s">
        <v>14</v>
      </c>
      <c r="K9" s="630" t="s">
        <v>15</v>
      </c>
      <c r="L9" s="648" t="s">
        <v>16</v>
      </c>
      <c r="M9" s="641" t="s">
        <v>17</v>
      </c>
      <c r="N9" s="633"/>
      <c r="O9" s="590" t="s">
        <v>18</v>
      </c>
      <c r="P9" s="590"/>
      <c r="Q9" s="590" t="s">
        <v>19</v>
      </c>
      <c r="R9" s="590"/>
      <c r="S9" s="590"/>
      <c r="T9" s="590"/>
      <c r="U9" s="590"/>
      <c r="V9" s="590"/>
      <c r="W9" s="591" t="s">
        <v>20</v>
      </c>
      <c r="X9" s="591" t="s">
        <v>21</v>
      </c>
      <c r="Y9" s="591" t="s">
        <v>22</v>
      </c>
      <c r="Z9" s="591" t="s">
        <v>23</v>
      </c>
      <c r="AA9" s="631" t="s">
        <v>24</v>
      </c>
      <c r="AB9" s="591" t="s">
        <v>25</v>
      </c>
      <c r="AC9" s="591" t="s">
        <v>26</v>
      </c>
      <c r="AD9" s="647" t="s">
        <v>27</v>
      </c>
      <c r="AE9" s="283"/>
      <c r="AF9" s="650" t="s">
        <v>18</v>
      </c>
      <c r="AG9" s="650"/>
      <c r="AH9" s="650" t="s">
        <v>19</v>
      </c>
      <c r="AI9" s="650"/>
      <c r="AJ9" s="650"/>
      <c r="AK9" s="650"/>
      <c r="AL9" s="650"/>
      <c r="AM9" s="650"/>
      <c r="AN9" s="646" t="s">
        <v>20</v>
      </c>
      <c r="AO9" s="646" t="s">
        <v>21</v>
      </c>
      <c r="AP9" s="646" t="s">
        <v>22</v>
      </c>
      <c r="AQ9" s="646" t="s">
        <v>23</v>
      </c>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row>
    <row r="10" spans="2:205" ht="97.5" thickBot="1" x14ac:dyDescent="0.25">
      <c r="B10" s="618"/>
      <c r="C10" s="636"/>
      <c r="D10" s="631"/>
      <c r="E10" s="644"/>
      <c r="F10" s="636"/>
      <c r="G10" s="636"/>
      <c r="H10" s="631"/>
      <c r="I10" s="631"/>
      <c r="J10" s="636"/>
      <c r="K10" s="631"/>
      <c r="L10" s="649"/>
      <c r="M10" s="642"/>
      <c r="N10" s="634"/>
      <c r="O10" s="271" t="s">
        <v>28</v>
      </c>
      <c r="P10" s="271" t="s">
        <v>29</v>
      </c>
      <c r="Q10" s="271" t="s">
        <v>30</v>
      </c>
      <c r="R10" s="271" t="s">
        <v>31</v>
      </c>
      <c r="S10" s="271" t="s">
        <v>32</v>
      </c>
      <c r="T10" s="271" t="s">
        <v>33</v>
      </c>
      <c r="U10" s="271" t="s">
        <v>34</v>
      </c>
      <c r="V10" s="271" t="s">
        <v>35</v>
      </c>
      <c r="W10" s="631"/>
      <c r="X10" s="631"/>
      <c r="Y10" s="631"/>
      <c r="Z10" s="631"/>
      <c r="AA10" s="640"/>
      <c r="AB10" s="631"/>
      <c r="AC10" s="631"/>
      <c r="AD10" s="642"/>
      <c r="AE10" s="284" t="s">
        <v>247</v>
      </c>
      <c r="AF10" s="285" t="s">
        <v>28</v>
      </c>
      <c r="AG10" s="285" t="s">
        <v>29</v>
      </c>
      <c r="AH10" s="285" t="s">
        <v>30</v>
      </c>
      <c r="AI10" s="285" t="s">
        <v>31</v>
      </c>
      <c r="AJ10" s="285" t="s">
        <v>32</v>
      </c>
      <c r="AK10" s="285" t="s">
        <v>33</v>
      </c>
      <c r="AL10" s="285" t="s">
        <v>34</v>
      </c>
      <c r="AM10" s="285" t="s">
        <v>35</v>
      </c>
      <c r="AN10" s="646"/>
      <c r="AO10" s="646"/>
      <c r="AP10" s="646"/>
      <c r="AQ10" s="646"/>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29"/>
      <c r="DJ10" s="229"/>
      <c r="DK10" s="229"/>
      <c r="DL10" s="229"/>
      <c r="DM10" s="229"/>
      <c r="DN10" s="229"/>
      <c r="DO10" s="229"/>
      <c r="DP10" s="229"/>
      <c r="DQ10" s="229"/>
      <c r="DR10" s="229"/>
      <c r="DS10" s="229"/>
      <c r="DT10" s="229"/>
      <c r="DU10" s="229"/>
      <c r="DV10" s="229"/>
      <c r="DW10" s="229"/>
      <c r="DX10" s="229"/>
      <c r="DY10" s="229"/>
      <c r="DZ10" s="229"/>
      <c r="EA10" s="229"/>
      <c r="EB10" s="229"/>
      <c r="EC10" s="229"/>
      <c r="ED10" s="229"/>
      <c r="EE10" s="229"/>
      <c r="EF10" s="229"/>
      <c r="EG10" s="229"/>
      <c r="EH10" s="229"/>
      <c r="EI10" s="229"/>
      <c r="EJ10" s="229"/>
      <c r="EK10" s="229"/>
      <c r="EL10" s="229"/>
      <c r="EM10" s="229"/>
      <c r="EN10" s="229"/>
      <c r="EO10" s="229"/>
      <c r="EP10" s="229"/>
      <c r="EQ10" s="229"/>
      <c r="ER10" s="229"/>
      <c r="ES10" s="229"/>
      <c r="ET10" s="229"/>
      <c r="EU10" s="229"/>
      <c r="EV10" s="229"/>
      <c r="EW10" s="229"/>
      <c r="EX10" s="229"/>
      <c r="EY10" s="229"/>
      <c r="EZ10" s="229"/>
      <c r="FA10" s="229"/>
      <c r="FB10" s="229"/>
      <c r="FC10" s="229"/>
      <c r="FD10" s="229"/>
      <c r="FE10" s="229"/>
      <c r="FF10" s="229"/>
      <c r="FG10" s="229"/>
      <c r="FH10" s="229"/>
      <c r="FI10" s="229"/>
      <c r="FJ10" s="229"/>
      <c r="FK10" s="229"/>
      <c r="FL10" s="229"/>
      <c r="FM10" s="229"/>
      <c r="FN10" s="229"/>
      <c r="FO10" s="229"/>
      <c r="FP10" s="229"/>
      <c r="FQ10" s="229"/>
      <c r="FR10" s="229"/>
      <c r="FS10" s="229"/>
      <c r="FT10" s="229"/>
      <c r="FU10" s="229"/>
      <c r="FV10" s="229"/>
      <c r="FW10" s="229"/>
      <c r="FX10" s="229"/>
      <c r="FY10" s="229"/>
      <c r="FZ10" s="229"/>
      <c r="GA10" s="229"/>
      <c r="GB10" s="229"/>
      <c r="GC10" s="229"/>
      <c r="GD10" s="229"/>
      <c r="GE10" s="229"/>
      <c r="GF10" s="229"/>
      <c r="GG10" s="229"/>
      <c r="GH10" s="229"/>
      <c r="GI10" s="229"/>
      <c r="GJ10" s="229"/>
      <c r="GK10" s="229"/>
      <c r="GL10" s="229"/>
      <c r="GM10" s="229"/>
      <c r="GN10" s="229"/>
      <c r="GO10" s="229"/>
      <c r="GP10" s="229"/>
      <c r="GQ10" s="229"/>
      <c r="GR10" s="229"/>
      <c r="GS10" s="229"/>
      <c r="GT10" s="229"/>
      <c r="GU10" s="229"/>
      <c r="GV10" s="229"/>
      <c r="GW10" s="229"/>
    </row>
    <row r="11" spans="2:205" ht="390" x14ac:dyDescent="0.2">
      <c r="B11" s="250"/>
      <c r="C11" s="272" t="s">
        <v>36</v>
      </c>
      <c r="D11" s="252"/>
      <c r="E11" s="267" t="s">
        <v>37</v>
      </c>
      <c r="F11" s="273" t="s">
        <v>248</v>
      </c>
      <c r="G11" s="266" t="s">
        <v>249</v>
      </c>
      <c r="H11" s="253">
        <v>2020730010059</v>
      </c>
      <c r="I11" s="253"/>
      <c r="J11" s="268" t="s">
        <v>250</v>
      </c>
      <c r="K11" s="240"/>
      <c r="L11" s="269" t="s">
        <v>251</v>
      </c>
      <c r="M11" s="254"/>
      <c r="N11" s="255">
        <v>350000000</v>
      </c>
      <c r="O11" s="238"/>
      <c r="P11" s="255">
        <v>350000000</v>
      </c>
      <c r="Q11" s="240"/>
      <c r="R11" s="240"/>
      <c r="S11" s="240"/>
      <c r="T11" s="240"/>
      <c r="U11" s="240"/>
      <c r="V11" s="240"/>
      <c r="W11" s="240"/>
      <c r="X11" s="240"/>
      <c r="Y11" s="240"/>
      <c r="Z11" s="240"/>
      <c r="AA11" s="240"/>
      <c r="AB11" s="254" t="s">
        <v>252</v>
      </c>
      <c r="AC11" s="254" t="s">
        <v>253</v>
      </c>
      <c r="AD11" s="254" t="s">
        <v>254</v>
      </c>
      <c r="AE11" s="290">
        <v>0</v>
      </c>
      <c r="AF11" s="285"/>
      <c r="AG11" s="289">
        <v>0</v>
      </c>
      <c r="AH11" s="285"/>
      <c r="AI11" s="285"/>
      <c r="AJ11" s="285"/>
      <c r="AK11" s="285"/>
      <c r="AL11" s="285"/>
      <c r="AM11" s="285"/>
      <c r="AN11" s="286"/>
      <c r="AO11" s="286"/>
      <c r="AP11" s="286"/>
      <c r="AQ11" s="287"/>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c r="FF11" s="229"/>
      <c r="FG11" s="229"/>
      <c r="FH11" s="229"/>
      <c r="FI11" s="229"/>
      <c r="FJ11" s="229"/>
      <c r="FK11" s="229"/>
      <c r="FL11" s="229"/>
      <c r="FM11" s="229"/>
      <c r="FN11" s="229"/>
      <c r="FO11" s="229"/>
      <c r="FP11" s="229"/>
      <c r="FQ11" s="229"/>
      <c r="FR11" s="229"/>
      <c r="FS11" s="229"/>
      <c r="FT11" s="229"/>
      <c r="FU11" s="229"/>
      <c r="FV11" s="229"/>
      <c r="FW11" s="229"/>
      <c r="FX11" s="229"/>
      <c r="FY11" s="229"/>
      <c r="FZ11" s="229"/>
      <c r="GA11" s="229"/>
      <c r="GB11" s="229"/>
      <c r="GC11" s="229"/>
      <c r="GD11" s="229"/>
      <c r="GE11" s="229"/>
      <c r="GF11" s="229"/>
      <c r="GG11" s="229"/>
      <c r="GH11" s="229"/>
      <c r="GI11" s="229"/>
      <c r="GJ11" s="229"/>
      <c r="GK11" s="229"/>
      <c r="GL11" s="229"/>
      <c r="GM11" s="229"/>
      <c r="GN11" s="229"/>
      <c r="GO11" s="229"/>
      <c r="GP11" s="229"/>
      <c r="GQ11" s="229"/>
      <c r="GR11" s="229"/>
      <c r="GS11" s="229"/>
      <c r="GT11" s="229"/>
      <c r="GU11" s="229"/>
      <c r="GV11" s="229"/>
      <c r="GW11" s="229"/>
    </row>
    <row r="12" spans="2:205" ht="390" x14ac:dyDescent="0.2">
      <c r="B12" s="251"/>
      <c r="C12" s="272" t="s">
        <v>36</v>
      </c>
      <c r="D12" s="252"/>
      <c r="E12" s="267" t="s">
        <v>37</v>
      </c>
      <c r="F12" s="273" t="s">
        <v>248</v>
      </c>
      <c r="G12" s="266" t="s">
        <v>249</v>
      </c>
      <c r="H12" s="253">
        <v>2020730010059</v>
      </c>
      <c r="I12" s="253"/>
      <c r="J12" s="268" t="s">
        <v>250</v>
      </c>
      <c r="K12" s="240"/>
      <c r="L12" s="269" t="s">
        <v>255</v>
      </c>
      <c r="M12" s="254"/>
      <c r="N12" s="255">
        <v>350000000</v>
      </c>
      <c r="O12" s="240"/>
      <c r="P12" s="255">
        <v>350000000</v>
      </c>
      <c r="Q12" s="240"/>
      <c r="R12" s="240"/>
      <c r="S12" s="240"/>
      <c r="T12" s="240"/>
      <c r="U12" s="240"/>
      <c r="V12" s="240"/>
      <c r="W12" s="240"/>
      <c r="X12" s="240"/>
      <c r="Y12" s="240"/>
      <c r="Z12" s="240"/>
      <c r="AA12" s="240"/>
      <c r="AB12" s="254" t="s">
        <v>252</v>
      </c>
      <c r="AC12" s="254" t="s">
        <v>256</v>
      </c>
      <c r="AD12" s="254" t="s">
        <v>257</v>
      </c>
      <c r="AE12" s="279">
        <v>0</v>
      </c>
      <c r="AF12" s="280"/>
      <c r="AG12" s="280">
        <v>0</v>
      </c>
      <c r="AH12" s="280"/>
      <c r="AI12" s="280"/>
      <c r="AJ12" s="280"/>
      <c r="AK12" s="280"/>
      <c r="AL12" s="280"/>
      <c r="AM12" s="280"/>
      <c r="AN12" s="280"/>
      <c r="AO12" s="280"/>
      <c r="AP12" s="280"/>
      <c r="AQ12" s="280"/>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29"/>
      <c r="DI12" s="229"/>
      <c r="DJ12" s="229"/>
      <c r="DK12" s="229"/>
      <c r="DL12" s="229"/>
      <c r="DM12" s="229"/>
      <c r="DN12" s="229"/>
      <c r="DO12" s="229"/>
      <c r="DP12" s="229"/>
      <c r="DQ12" s="229"/>
      <c r="DR12" s="229"/>
      <c r="DS12" s="229"/>
      <c r="DT12" s="229"/>
      <c r="DU12" s="229"/>
      <c r="DV12" s="229"/>
      <c r="DW12" s="229"/>
      <c r="DX12" s="229"/>
      <c r="DY12" s="229"/>
      <c r="DZ12" s="229"/>
      <c r="EA12" s="229"/>
      <c r="EB12" s="229"/>
      <c r="EC12" s="229"/>
      <c r="ED12" s="229"/>
      <c r="EE12" s="229"/>
      <c r="EF12" s="229"/>
      <c r="EG12" s="229"/>
      <c r="EH12" s="229"/>
      <c r="EI12" s="229"/>
      <c r="EJ12" s="229"/>
      <c r="EK12" s="229"/>
      <c r="EL12" s="229"/>
      <c r="EM12" s="229"/>
      <c r="EN12" s="229"/>
      <c r="EO12" s="229"/>
      <c r="EP12" s="229"/>
      <c r="EQ12" s="229"/>
      <c r="ER12" s="229"/>
      <c r="ES12" s="229"/>
      <c r="ET12" s="229"/>
      <c r="EU12" s="229"/>
      <c r="EV12" s="229"/>
      <c r="EW12" s="229"/>
      <c r="EX12" s="229"/>
      <c r="EY12" s="229"/>
      <c r="EZ12" s="229"/>
      <c r="FA12" s="229"/>
      <c r="FB12" s="229"/>
      <c r="FC12" s="229"/>
      <c r="FD12" s="229"/>
      <c r="FE12" s="229"/>
      <c r="FF12" s="229"/>
      <c r="FG12" s="229"/>
      <c r="FH12" s="229"/>
      <c r="FI12" s="229"/>
      <c r="FJ12" s="229"/>
      <c r="FK12" s="229"/>
      <c r="FL12" s="229"/>
      <c r="FM12" s="229"/>
      <c r="FN12" s="229"/>
      <c r="FO12" s="229"/>
      <c r="FP12" s="229"/>
      <c r="FQ12" s="229"/>
      <c r="FR12" s="229"/>
      <c r="FS12" s="229"/>
      <c r="FT12" s="229"/>
      <c r="FU12" s="229"/>
      <c r="FV12" s="229"/>
      <c r="FW12" s="229"/>
      <c r="FX12" s="229"/>
      <c r="FY12" s="229"/>
      <c r="FZ12" s="229"/>
      <c r="GA12" s="229"/>
      <c r="GB12" s="229"/>
      <c r="GC12" s="229"/>
      <c r="GD12" s="229"/>
      <c r="GE12" s="229"/>
      <c r="GF12" s="229"/>
      <c r="GG12" s="229"/>
      <c r="GH12" s="229"/>
      <c r="GI12" s="229"/>
      <c r="GJ12" s="229"/>
      <c r="GK12" s="229"/>
      <c r="GL12" s="229"/>
      <c r="GM12" s="229"/>
      <c r="GN12" s="229"/>
      <c r="GO12" s="229"/>
      <c r="GP12" s="229"/>
      <c r="GQ12" s="229"/>
      <c r="GR12" s="229"/>
      <c r="GS12" s="229"/>
      <c r="GT12" s="229"/>
      <c r="GU12" s="229"/>
      <c r="GV12" s="229"/>
      <c r="GW12" s="229"/>
    </row>
    <row r="13" spans="2:205" ht="390" x14ac:dyDescent="0.2">
      <c r="B13" s="251"/>
      <c r="C13" s="272" t="s">
        <v>36</v>
      </c>
      <c r="D13" s="252"/>
      <c r="E13" s="267" t="s">
        <v>37</v>
      </c>
      <c r="F13" s="273" t="s">
        <v>248</v>
      </c>
      <c r="G13" s="266" t="s">
        <v>249</v>
      </c>
      <c r="H13" s="253">
        <v>2020730010059</v>
      </c>
      <c r="I13" s="253"/>
      <c r="J13" s="268" t="s">
        <v>250</v>
      </c>
      <c r="K13" s="240"/>
      <c r="L13" s="269" t="s">
        <v>258</v>
      </c>
      <c r="M13" s="254"/>
      <c r="N13" s="256">
        <v>2017899900</v>
      </c>
      <c r="O13" s="240"/>
      <c r="P13" s="256">
        <v>2017899900</v>
      </c>
      <c r="Q13" s="240"/>
      <c r="R13" s="240"/>
      <c r="S13" s="240"/>
      <c r="T13" s="240"/>
      <c r="U13" s="240"/>
      <c r="V13" s="240"/>
      <c r="W13" s="240"/>
      <c r="X13" s="240"/>
      <c r="Y13" s="240"/>
      <c r="Z13" s="240"/>
      <c r="AA13" s="240"/>
      <c r="AB13" s="254" t="s">
        <v>252</v>
      </c>
      <c r="AC13" s="254" t="s">
        <v>256</v>
      </c>
      <c r="AD13" s="254" t="s">
        <v>257</v>
      </c>
      <c r="AE13" s="279">
        <v>0</v>
      </c>
      <c r="AF13" s="280"/>
      <c r="AG13" s="280">
        <v>0</v>
      </c>
      <c r="AH13" s="280"/>
      <c r="AI13" s="280"/>
      <c r="AJ13" s="280"/>
      <c r="AK13" s="280"/>
      <c r="AL13" s="280"/>
      <c r="AM13" s="280"/>
      <c r="AN13" s="280"/>
      <c r="AO13" s="280"/>
      <c r="AP13" s="280"/>
      <c r="AQ13" s="280"/>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c r="BY13" s="229"/>
      <c r="BZ13" s="229"/>
      <c r="CA13" s="229"/>
      <c r="CB13" s="229"/>
      <c r="CC13" s="229"/>
      <c r="CD13" s="229"/>
      <c r="CE13" s="229"/>
      <c r="CF13" s="229"/>
      <c r="CG13" s="229"/>
      <c r="CH13" s="229"/>
      <c r="CI13" s="229"/>
      <c r="CJ13" s="229"/>
      <c r="CK13" s="229"/>
      <c r="CL13" s="229"/>
      <c r="CM13" s="229"/>
      <c r="CN13" s="229"/>
      <c r="CO13" s="229"/>
      <c r="CP13" s="229"/>
      <c r="CQ13" s="229"/>
      <c r="CR13" s="229"/>
      <c r="CS13" s="229"/>
      <c r="CT13" s="229"/>
      <c r="CU13" s="229"/>
      <c r="CV13" s="229"/>
      <c r="CW13" s="229"/>
      <c r="CX13" s="229"/>
      <c r="CY13" s="229"/>
      <c r="CZ13" s="229"/>
      <c r="DA13" s="229"/>
      <c r="DB13" s="229"/>
      <c r="DC13" s="229"/>
      <c r="DD13" s="229"/>
      <c r="DE13" s="229"/>
      <c r="DF13" s="229"/>
      <c r="DG13" s="229"/>
      <c r="DH13" s="229"/>
      <c r="DI13" s="229"/>
      <c r="DJ13" s="229"/>
      <c r="DK13" s="229"/>
      <c r="DL13" s="229"/>
      <c r="DM13" s="229"/>
      <c r="DN13" s="229"/>
      <c r="DO13" s="229"/>
      <c r="DP13" s="229"/>
      <c r="DQ13" s="229"/>
      <c r="DR13" s="229"/>
      <c r="DS13" s="229"/>
      <c r="DT13" s="229"/>
      <c r="DU13" s="229"/>
      <c r="DV13" s="229"/>
      <c r="DW13" s="229"/>
      <c r="DX13" s="229"/>
      <c r="DY13" s="229"/>
      <c r="DZ13" s="229"/>
      <c r="EA13" s="229"/>
      <c r="EB13" s="229"/>
      <c r="EC13" s="229"/>
      <c r="ED13" s="229"/>
      <c r="EE13" s="229"/>
      <c r="EF13" s="229"/>
      <c r="EG13" s="229"/>
      <c r="EH13" s="229"/>
      <c r="EI13" s="229"/>
      <c r="EJ13" s="229"/>
      <c r="EK13" s="229"/>
      <c r="EL13" s="229"/>
      <c r="EM13" s="229"/>
      <c r="EN13" s="229"/>
      <c r="EO13" s="229"/>
      <c r="EP13" s="229"/>
      <c r="EQ13" s="229"/>
      <c r="ER13" s="229"/>
      <c r="ES13" s="229"/>
      <c r="ET13" s="229"/>
      <c r="EU13" s="229"/>
      <c r="EV13" s="229"/>
      <c r="EW13" s="229"/>
      <c r="EX13" s="229"/>
      <c r="EY13" s="229"/>
      <c r="EZ13" s="229"/>
      <c r="FA13" s="229"/>
      <c r="FB13" s="229"/>
      <c r="FC13" s="229"/>
      <c r="FD13" s="229"/>
      <c r="FE13" s="229"/>
      <c r="FF13" s="229"/>
      <c r="FG13" s="229"/>
      <c r="FH13" s="229"/>
      <c r="FI13" s="229"/>
      <c r="FJ13" s="229"/>
      <c r="FK13" s="229"/>
      <c r="FL13" s="229"/>
      <c r="FM13" s="229"/>
      <c r="FN13" s="229"/>
      <c r="FO13" s="229"/>
      <c r="FP13" s="229"/>
      <c r="FQ13" s="229"/>
      <c r="FR13" s="229"/>
      <c r="FS13" s="229"/>
      <c r="FT13" s="229"/>
      <c r="FU13" s="229"/>
      <c r="FV13" s="229"/>
      <c r="FW13" s="229"/>
      <c r="FX13" s="229"/>
      <c r="FY13" s="229"/>
      <c r="FZ13" s="229"/>
      <c r="GA13" s="229"/>
      <c r="GB13" s="229"/>
      <c r="GC13" s="229"/>
      <c r="GD13" s="229"/>
      <c r="GE13" s="229"/>
      <c r="GF13" s="229"/>
      <c r="GG13" s="229"/>
      <c r="GH13" s="229"/>
      <c r="GI13" s="229"/>
      <c r="GJ13" s="229"/>
      <c r="GK13" s="229"/>
      <c r="GL13" s="229"/>
      <c r="GM13" s="229"/>
      <c r="GN13" s="229"/>
      <c r="GO13" s="229"/>
      <c r="GP13" s="229"/>
      <c r="GQ13" s="229"/>
      <c r="GR13" s="229"/>
      <c r="GS13" s="229"/>
      <c r="GT13" s="229"/>
      <c r="GU13" s="229"/>
      <c r="GV13" s="229"/>
      <c r="GW13" s="229"/>
    </row>
    <row r="14" spans="2:205" ht="390" x14ac:dyDescent="0.2">
      <c r="B14" s="251"/>
      <c r="C14" s="272" t="s">
        <v>36</v>
      </c>
      <c r="D14" s="252"/>
      <c r="E14" s="267" t="s">
        <v>37</v>
      </c>
      <c r="F14" s="273" t="s">
        <v>248</v>
      </c>
      <c r="G14" s="266" t="s">
        <v>249</v>
      </c>
      <c r="H14" s="253">
        <v>2020730010059</v>
      </c>
      <c r="I14" s="253"/>
      <c r="J14" s="268" t="s">
        <v>250</v>
      </c>
      <c r="K14" s="240"/>
      <c r="L14" s="269" t="s">
        <v>259</v>
      </c>
      <c r="M14" s="254"/>
      <c r="N14" s="278">
        <v>100000000</v>
      </c>
      <c r="O14" s="240"/>
      <c r="P14" s="278">
        <v>100000000</v>
      </c>
      <c r="Q14" s="240"/>
      <c r="R14" s="240"/>
      <c r="S14" s="240"/>
      <c r="T14" s="240"/>
      <c r="U14" s="240"/>
      <c r="V14" s="240"/>
      <c r="W14" s="240"/>
      <c r="X14" s="240"/>
      <c r="Y14" s="240"/>
      <c r="Z14" s="240"/>
      <c r="AA14" s="240"/>
      <c r="AB14" s="254" t="s">
        <v>252</v>
      </c>
      <c r="AC14" s="254" t="s">
        <v>256</v>
      </c>
      <c r="AD14" s="254" t="s">
        <v>257</v>
      </c>
      <c r="AE14" s="279">
        <v>0</v>
      </c>
      <c r="AF14" s="280"/>
      <c r="AG14" s="280">
        <v>0</v>
      </c>
      <c r="AH14" s="280"/>
      <c r="AI14" s="280"/>
      <c r="AJ14" s="280"/>
      <c r="AK14" s="280"/>
      <c r="AL14" s="280"/>
      <c r="AM14" s="280"/>
      <c r="AN14" s="280"/>
      <c r="AO14" s="280"/>
      <c r="AP14" s="280"/>
      <c r="AQ14" s="280"/>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c r="CZ14" s="229"/>
      <c r="DA14" s="229"/>
      <c r="DB14" s="229"/>
      <c r="DC14" s="229"/>
      <c r="DD14" s="229"/>
      <c r="DE14" s="229"/>
      <c r="DF14" s="229"/>
      <c r="DG14" s="229"/>
      <c r="DH14" s="229"/>
      <c r="DI14" s="229"/>
      <c r="DJ14" s="229"/>
      <c r="DK14" s="229"/>
      <c r="DL14" s="229"/>
      <c r="DM14" s="229"/>
      <c r="DN14" s="229"/>
      <c r="DO14" s="229"/>
      <c r="DP14" s="229"/>
      <c r="DQ14" s="229"/>
      <c r="DR14" s="229"/>
      <c r="DS14" s="229"/>
      <c r="DT14" s="229"/>
      <c r="DU14" s="229"/>
      <c r="DV14" s="229"/>
      <c r="DW14" s="229"/>
      <c r="DX14" s="229"/>
      <c r="DY14" s="229"/>
      <c r="DZ14" s="229"/>
      <c r="EA14" s="229"/>
      <c r="EB14" s="229"/>
      <c r="EC14" s="229"/>
      <c r="ED14" s="229"/>
      <c r="EE14" s="229"/>
      <c r="EF14" s="229"/>
      <c r="EG14" s="229"/>
      <c r="EH14" s="229"/>
      <c r="EI14" s="229"/>
      <c r="EJ14" s="229"/>
      <c r="EK14" s="229"/>
      <c r="EL14" s="229"/>
      <c r="EM14" s="229"/>
      <c r="EN14" s="229"/>
      <c r="EO14" s="229"/>
      <c r="EP14" s="229"/>
      <c r="EQ14" s="229"/>
      <c r="ER14" s="229"/>
      <c r="ES14" s="229"/>
      <c r="ET14" s="229"/>
      <c r="EU14" s="229"/>
      <c r="EV14" s="229"/>
      <c r="EW14" s="229"/>
      <c r="EX14" s="229"/>
      <c r="EY14" s="229"/>
      <c r="EZ14" s="229"/>
      <c r="FA14" s="229"/>
      <c r="FB14" s="229"/>
      <c r="FC14" s="229"/>
      <c r="FD14" s="229"/>
      <c r="FE14" s="229"/>
      <c r="FF14" s="229"/>
      <c r="FG14" s="229"/>
      <c r="FH14" s="229"/>
      <c r="FI14" s="229"/>
      <c r="FJ14" s="229"/>
      <c r="FK14" s="229"/>
      <c r="FL14" s="229"/>
      <c r="FM14" s="229"/>
      <c r="FN14" s="229"/>
      <c r="FO14" s="229"/>
      <c r="FP14" s="229"/>
      <c r="FQ14" s="229"/>
      <c r="FR14" s="229"/>
      <c r="FS14" s="229"/>
      <c r="FT14" s="229"/>
      <c r="FU14" s="229"/>
      <c r="FV14" s="229"/>
      <c r="FW14" s="229"/>
      <c r="FX14" s="229"/>
      <c r="FY14" s="229"/>
      <c r="FZ14" s="229"/>
      <c r="GA14" s="229"/>
      <c r="GB14" s="229"/>
      <c r="GC14" s="229"/>
      <c r="GD14" s="229"/>
      <c r="GE14" s="229"/>
      <c r="GF14" s="229"/>
      <c r="GG14" s="229"/>
      <c r="GH14" s="229"/>
      <c r="GI14" s="229"/>
      <c r="GJ14" s="229"/>
      <c r="GK14" s="229"/>
      <c r="GL14" s="229"/>
      <c r="GM14" s="229"/>
      <c r="GN14" s="229"/>
      <c r="GO14" s="229"/>
      <c r="GP14" s="229"/>
      <c r="GQ14" s="229"/>
      <c r="GR14" s="229"/>
      <c r="GS14" s="229"/>
      <c r="GT14" s="229"/>
      <c r="GU14" s="229"/>
      <c r="GV14" s="229"/>
      <c r="GW14" s="229"/>
    </row>
    <row r="15" spans="2:205" ht="390" x14ac:dyDescent="0.2">
      <c r="B15" s="251"/>
      <c r="C15" s="272" t="s">
        <v>36</v>
      </c>
      <c r="D15" s="252"/>
      <c r="E15" s="267" t="s">
        <v>37</v>
      </c>
      <c r="F15" s="273" t="s">
        <v>248</v>
      </c>
      <c r="G15" s="266" t="s">
        <v>249</v>
      </c>
      <c r="H15" s="253">
        <v>2020730010059</v>
      </c>
      <c r="I15" s="253"/>
      <c r="J15" s="268" t="s">
        <v>250</v>
      </c>
      <c r="K15" s="240"/>
      <c r="L15" s="269" t="s">
        <v>260</v>
      </c>
      <c r="M15" s="254"/>
      <c r="N15" s="278">
        <v>300000000</v>
      </c>
      <c r="O15" s="240"/>
      <c r="P15" s="278">
        <v>300000000</v>
      </c>
      <c r="Q15" s="240"/>
      <c r="R15" s="240"/>
      <c r="S15" s="240"/>
      <c r="T15" s="240"/>
      <c r="U15" s="240"/>
      <c r="V15" s="240"/>
      <c r="W15" s="240"/>
      <c r="X15" s="240"/>
      <c r="Y15" s="240"/>
      <c r="Z15" s="240"/>
      <c r="AA15" s="240"/>
      <c r="AB15" s="254" t="s">
        <v>252</v>
      </c>
      <c r="AC15" s="254" t="s">
        <v>256</v>
      </c>
      <c r="AD15" s="254" t="s">
        <v>257</v>
      </c>
      <c r="AE15" s="279">
        <v>0</v>
      </c>
      <c r="AF15" s="280"/>
      <c r="AG15" s="280">
        <v>0</v>
      </c>
      <c r="AH15" s="280"/>
      <c r="AI15" s="280"/>
      <c r="AJ15" s="280"/>
      <c r="AK15" s="280"/>
      <c r="AL15" s="280"/>
      <c r="AM15" s="280"/>
      <c r="AN15" s="280"/>
      <c r="AO15" s="280"/>
      <c r="AP15" s="280"/>
      <c r="AQ15" s="280"/>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c r="CW15" s="229"/>
      <c r="CX15" s="229"/>
      <c r="CY15" s="229"/>
      <c r="CZ15" s="229"/>
      <c r="DA15" s="229"/>
      <c r="DB15" s="229"/>
      <c r="DC15" s="229"/>
      <c r="DD15" s="229"/>
      <c r="DE15" s="229"/>
      <c r="DF15" s="229"/>
      <c r="DG15" s="229"/>
      <c r="DH15" s="229"/>
      <c r="DI15" s="229"/>
      <c r="DJ15" s="229"/>
      <c r="DK15" s="229"/>
      <c r="DL15" s="229"/>
      <c r="DM15" s="229"/>
      <c r="DN15" s="229"/>
      <c r="DO15" s="229"/>
      <c r="DP15" s="229"/>
      <c r="DQ15" s="229"/>
      <c r="DR15" s="229"/>
      <c r="DS15" s="229"/>
      <c r="DT15" s="229"/>
      <c r="DU15" s="229"/>
      <c r="DV15" s="229"/>
      <c r="DW15" s="229"/>
      <c r="DX15" s="229"/>
      <c r="DY15" s="229"/>
      <c r="DZ15" s="229"/>
      <c r="EA15" s="229"/>
      <c r="EB15" s="229"/>
      <c r="EC15" s="229"/>
      <c r="ED15" s="229"/>
      <c r="EE15" s="229"/>
      <c r="EF15" s="229"/>
      <c r="EG15" s="229"/>
      <c r="EH15" s="229"/>
      <c r="EI15" s="229"/>
      <c r="EJ15" s="229"/>
      <c r="EK15" s="229"/>
      <c r="EL15" s="229"/>
      <c r="EM15" s="229"/>
      <c r="EN15" s="229"/>
      <c r="EO15" s="229"/>
      <c r="EP15" s="229"/>
      <c r="EQ15" s="229"/>
      <c r="ER15" s="229"/>
      <c r="ES15" s="229"/>
      <c r="ET15" s="229"/>
      <c r="EU15" s="229"/>
      <c r="EV15" s="229"/>
      <c r="EW15" s="229"/>
      <c r="EX15" s="229"/>
      <c r="EY15" s="229"/>
      <c r="EZ15" s="229"/>
      <c r="FA15" s="229"/>
      <c r="FB15" s="229"/>
      <c r="FC15" s="229"/>
      <c r="FD15" s="229"/>
      <c r="FE15" s="229"/>
      <c r="FF15" s="229"/>
      <c r="FG15" s="229"/>
      <c r="FH15" s="229"/>
      <c r="FI15" s="229"/>
      <c r="FJ15" s="229"/>
      <c r="FK15" s="229"/>
      <c r="FL15" s="229"/>
      <c r="FM15" s="229"/>
      <c r="FN15" s="229"/>
      <c r="FO15" s="229"/>
      <c r="FP15" s="229"/>
      <c r="FQ15" s="229"/>
      <c r="FR15" s="229"/>
      <c r="FS15" s="229"/>
      <c r="FT15" s="229"/>
      <c r="FU15" s="229"/>
      <c r="FV15" s="229"/>
      <c r="FW15" s="229"/>
      <c r="FX15" s="229"/>
      <c r="FY15" s="229"/>
      <c r="FZ15" s="229"/>
      <c r="GA15" s="229"/>
      <c r="GB15" s="229"/>
      <c r="GC15" s="229"/>
      <c r="GD15" s="229"/>
      <c r="GE15" s="229"/>
      <c r="GF15" s="229"/>
      <c r="GG15" s="229"/>
      <c r="GH15" s="229"/>
      <c r="GI15" s="229"/>
      <c r="GJ15" s="229"/>
      <c r="GK15" s="229"/>
      <c r="GL15" s="229"/>
      <c r="GM15" s="229"/>
      <c r="GN15" s="229"/>
      <c r="GO15" s="229"/>
      <c r="GP15" s="229"/>
      <c r="GQ15" s="229"/>
      <c r="GR15" s="229"/>
      <c r="GS15" s="229"/>
      <c r="GT15" s="229"/>
      <c r="GU15" s="229"/>
      <c r="GV15" s="229"/>
      <c r="GW15" s="229"/>
    </row>
    <row r="16" spans="2:205" ht="390" x14ac:dyDescent="0.2">
      <c r="B16" s="251"/>
      <c r="C16" s="272" t="s">
        <v>36</v>
      </c>
      <c r="D16" s="252"/>
      <c r="E16" s="267" t="s">
        <v>37</v>
      </c>
      <c r="F16" s="273" t="s">
        <v>248</v>
      </c>
      <c r="G16" s="266" t="s">
        <v>249</v>
      </c>
      <c r="H16" s="253">
        <v>2020730010059</v>
      </c>
      <c r="I16" s="253"/>
      <c r="J16" s="268" t="s">
        <v>250</v>
      </c>
      <c r="K16" s="240"/>
      <c r="L16" s="270" t="s">
        <v>261</v>
      </c>
      <c r="M16" s="254"/>
      <c r="N16" s="278">
        <v>50000000</v>
      </c>
      <c r="O16" s="240"/>
      <c r="P16" s="278">
        <v>50000000</v>
      </c>
      <c r="Q16" s="240"/>
      <c r="R16" s="240"/>
      <c r="S16" s="240"/>
      <c r="T16" s="240"/>
      <c r="U16" s="240"/>
      <c r="V16" s="240"/>
      <c r="W16" s="240"/>
      <c r="X16" s="240"/>
      <c r="Y16" s="240"/>
      <c r="Z16" s="240"/>
      <c r="AA16" s="240"/>
      <c r="AB16" s="254" t="s">
        <v>252</v>
      </c>
      <c r="AC16" s="254" t="s">
        <v>262</v>
      </c>
      <c r="AD16" s="254" t="s">
        <v>263</v>
      </c>
      <c r="AE16" s="279">
        <v>0</v>
      </c>
      <c r="AF16" s="280"/>
      <c r="AG16" s="280">
        <v>0</v>
      </c>
      <c r="AH16" s="280"/>
      <c r="AI16" s="280"/>
      <c r="AJ16" s="280"/>
      <c r="AK16" s="280"/>
      <c r="AL16" s="280"/>
      <c r="AM16" s="280"/>
      <c r="AN16" s="280"/>
      <c r="AO16" s="280"/>
      <c r="AP16" s="280"/>
      <c r="AQ16" s="280"/>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29"/>
      <c r="CT16" s="229"/>
      <c r="CU16" s="229"/>
      <c r="CV16" s="229"/>
      <c r="CW16" s="229"/>
      <c r="CX16" s="229"/>
      <c r="CY16" s="229"/>
      <c r="CZ16" s="229"/>
      <c r="DA16" s="229"/>
      <c r="DB16" s="229"/>
      <c r="DC16" s="229"/>
      <c r="DD16" s="229"/>
      <c r="DE16" s="229"/>
      <c r="DF16" s="229"/>
      <c r="DG16" s="229"/>
      <c r="DH16" s="229"/>
      <c r="DI16" s="229"/>
      <c r="DJ16" s="229"/>
      <c r="DK16" s="229"/>
      <c r="DL16" s="229"/>
      <c r="DM16" s="229"/>
      <c r="DN16" s="229"/>
      <c r="DO16" s="229"/>
      <c r="DP16" s="229"/>
      <c r="DQ16" s="229"/>
      <c r="DR16" s="229"/>
      <c r="DS16" s="229"/>
      <c r="DT16" s="229"/>
      <c r="DU16" s="229"/>
      <c r="DV16" s="229"/>
      <c r="DW16" s="229"/>
      <c r="DX16" s="229"/>
      <c r="DY16" s="229"/>
      <c r="DZ16" s="229"/>
      <c r="EA16" s="229"/>
      <c r="EB16" s="229"/>
      <c r="EC16" s="229"/>
      <c r="ED16" s="229"/>
      <c r="EE16" s="229"/>
      <c r="EF16" s="229"/>
      <c r="EG16" s="229"/>
      <c r="EH16" s="229"/>
      <c r="EI16" s="229"/>
      <c r="EJ16" s="229"/>
      <c r="EK16" s="229"/>
      <c r="EL16" s="229"/>
      <c r="EM16" s="229"/>
      <c r="EN16" s="229"/>
      <c r="EO16" s="229"/>
      <c r="EP16" s="229"/>
      <c r="EQ16" s="229"/>
      <c r="ER16" s="229"/>
      <c r="ES16" s="229"/>
      <c r="ET16" s="229"/>
      <c r="EU16" s="229"/>
      <c r="EV16" s="229"/>
      <c r="EW16" s="229"/>
      <c r="EX16" s="229"/>
      <c r="EY16" s="229"/>
      <c r="EZ16" s="229"/>
      <c r="FA16" s="229"/>
      <c r="FB16" s="229"/>
      <c r="FC16" s="229"/>
      <c r="FD16" s="229"/>
      <c r="FE16" s="229"/>
      <c r="FF16" s="229"/>
      <c r="FG16" s="229"/>
      <c r="FH16" s="229"/>
      <c r="FI16" s="229"/>
      <c r="FJ16" s="229"/>
      <c r="FK16" s="229"/>
      <c r="FL16" s="229"/>
      <c r="FM16" s="229"/>
      <c r="FN16" s="229"/>
      <c r="FO16" s="229"/>
      <c r="FP16" s="229"/>
      <c r="FQ16" s="229"/>
      <c r="FR16" s="229"/>
      <c r="FS16" s="229"/>
      <c r="FT16" s="229"/>
      <c r="FU16" s="229"/>
      <c r="FV16" s="229"/>
      <c r="FW16" s="229"/>
      <c r="FX16" s="229"/>
      <c r="FY16" s="229"/>
      <c r="FZ16" s="229"/>
      <c r="GA16" s="229"/>
      <c r="GB16" s="229"/>
      <c r="GC16" s="229"/>
      <c r="GD16" s="229"/>
      <c r="GE16" s="229"/>
      <c r="GF16" s="229"/>
      <c r="GG16" s="229"/>
      <c r="GH16" s="229"/>
      <c r="GI16" s="229"/>
      <c r="GJ16" s="229"/>
      <c r="GK16" s="229"/>
      <c r="GL16" s="229"/>
      <c r="GM16" s="229"/>
      <c r="GN16" s="229"/>
      <c r="GO16" s="229"/>
      <c r="GP16" s="229"/>
      <c r="GQ16" s="229"/>
      <c r="GR16" s="229"/>
      <c r="GS16" s="229"/>
      <c r="GT16" s="229"/>
      <c r="GU16" s="229"/>
      <c r="GV16" s="229"/>
      <c r="GW16" s="229"/>
    </row>
    <row r="17" spans="1:205" ht="13.5" thickBot="1" x14ac:dyDescent="0.25">
      <c r="A17" s="235"/>
      <c r="B17" s="241"/>
      <c r="C17" s="243"/>
      <c r="D17" s="242"/>
      <c r="E17" s="242"/>
      <c r="F17" s="243"/>
      <c r="G17" s="243"/>
      <c r="H17" s="244"/>
      <c r="I17" s="262"/>
      <c r="J17" s="257"/>
      <c r="K17" s="243"/>
      <c r="L17" s="243"/>
      <c r="M17" s="260"/>
      <c r="N17" s="263"/>
      <c r="O17" s="245"/>
      <c r="P17" s="258"/>
      <c r="Q17" s="245"/>
      <c r="R17" s="245"/>
      <c r="S17" s="245"/>
      <c r="T17" s="245"/>
      <c r="U17" s="245"/>
      <c r="V17" s="245"/>
      <c r="W17" s="245"/>
      <c r="X17" s="245"/>
      <c r="Y17" s="245"/>
      <c r="Z17" s="245"/>
      <c r="AA17" s="245"/>
      <c r="AB17" s="274"/>
      <c r="AC17" s="274"/>
      <c r="AD17" s="27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5"/>
      <c r="BT17" s="235"/>
      <c r="BU17" s="235"/>
      <c r="BV17" s="235"/>
      <c r="BW17" s="235"/>
      <c r="BX17" s="235"/>
      <c r="BY17" s="235"/>
      <c r="BZ17" s="235"/>
      <c r="CA17" s="235"/>
      <c r="CB17" s="235"/>
      <c r="CC17" s="235"/>
      <c r="CD17" s="235"/>
      <c r="CE17" s="235"/>
      <c r="CF17" s="235"/>
      <c r="CG17" s="235"/>
      <c r="CH17" s="235"/>
      <c r="CI17" s="235"/>
      <c r="CJ17" s="235"/>
      <c r="CK17" s="235"/>
      <c r="CL17" s="235"/>
      <c r="CM17" s="235"/>
      <c r="CN17" s="235"/>
      <c r="CO17" s="235"/>
      <c r="CP17" s="235"/>
      <c r="CQ17" s="235"/>
      <c r="CR17" s="235"/>
      <c r="CS17" s="235"/>
      <c r="CT17" s="235"/>
      <c r="CU17" s="235"/>
      <c r="CV17" s="235"/>
      <c r="CW17" s="235"/>
      <c r="CX17" s="235"/>
      <c r="CY17" s="235"/>
      <c r="CZ17" s="235"/>
      <c r="DA17" s="235"/>
      <c r="DB17" s="235"/>
      <c r="DC17" s="235"/>
      <c r="DD17" s="235"/>
      <c r="DE17" s="235"/>
      <c r="DF17" s="235"/>
      <c r="DG17" s="235"/>
      <c r="DH17" s="235"/>
      <c r="DI17" s="235"/>
      <c r="DJ17" s="235"/>
      <c r="DK17" s="235"/>
      <c r="DL17" s="235"/>
      <c r="DM17" s="235"/>
      <c r="DN17" s="235"/>
      <c r="DO17" s="235"/>
      <c r="DP17" s="235"/>
      <c r="DQ17" s="235"/>
      <c r="DR17" s="235"/>
      <c r="DS17" s="235"/>
      <c r="DT17" s="235"/>
      <c r="DU17" s="235"/>
      <c r="DV17" s="235"/>
      <c r="DW17" s="235"/>
      <c r="DX17" s="235"/>
      <c r="DY17" s="235"/>
      <c r="DZ17" s="235"/>
      <c r="EA17" s="235"/>
      <c r="EB17" s="235"/>
      <c r="EC17" s="235"/>
      <c r="ED17" s="235"/>
      <c r="EE17" s="235"/>
      <c r="EF17" s="235"/>
      <c r="EG17" s="235"/>
      <c r="EH17" s="235"/>
      <c r="EI17" s="235"/>
      <c r="EJ17" s="235"/>
      <c r="EK17" s="235"/>
      <c r="EL17" s="235"/>
      <c r="EM17" s="235"/>
      <c r="EN17" s="235"/>
      <c r="EO17" s="235"/>
      <c r="EP17" s="235"/>
      <c r="EQ17" s="235"/>
      <c r="ER17" s="235"/>
      <c r="ES17" s="235"/>
      <c r="ET17" s="235"/>
      <c r="EU17" s="235"/>
      <c r="EV17" s="235"/>
      <c r="EW17" s="235"/>
      <c r="EX17" s="235"/>
      <c r="EY17" s="235"/>
      <c r="EZ17" s="235"/>
      <c r="FA17" s="235"/>
      <c r="FB17" s="235"/>
      <c r="FC17" s="235"/>
      <c r="FD17" s="235"/>
      <c r="FE17" s="235"/>
      <c r="FF17" s="235"/>
      <c r="FG17" s="235"/>
      <c r="FH17" s="235"/>
      <c r="FI17" s="235"/>
      <c r="FJ17" s="235"/>
      <c r="FK17" s="235"/>
      <c r="FL17" s="235"/>
      <c r="FM17" s="235"/>
      <c r="FN17" s="235"/>
      <c r="FO17" s="235"/>
      <c r="FP17" s="235"/>
      <c r="FQ17" s="235"/>
      <c r="FR17" s="235"/>
      <c r="FS17" s="235"/>
      <c r="FT17" s="235"/>
      <c r="FU17" s="235"/>
      <c r="FV17" s="235"/>
      <c r="FW17" s="235"/>
      <c r="FX17" s="235"/>
      <c r="FY17" s="235"/>
      <c r="FZ17" s="235"/>
      <c r="GA17" s="235"/>
      <c r="GB17" s="235"/>
      <c r="GC17" s="235"/>
      <c r="GD17" s="235"/>
      <c r="GE17" s="235"/>
      <c r="GF17" s="235"/>
      <c r="GG17" s="235"/>
      <c r="GH17" s="235"/>
      <c r="GI17" s="235"/>
      <c r="GJ17" s="235"/>
      <c r="GK17" s="239"/>
      <c r="GL17" s="238"/>
      <c r="GM17" s="238"/>
      <c r="GN17" s="238"/>
      <c r="GO17" s="238"/>
      <c r="GP17" s="238"/>
      <c r="GQ17" s="238"/>
      <c r="GR17" s="238"/>
      <c r="GS17" s="238"/>
      <c r="GT17" s="238"/>
      <c r="GU17" s="238"/>
      <c r="GV17" s="238"/>
      <c r="GW17" s="238"/>
    </row>
    <row r="18" spans="1:205" ht="13.5" thickBot="1" x14ac:dyDescent="0.25">
      <c r="A18" s="229"/>
      <c r="B18" s="614" t="s">
        <v>54</v>
      </c>
      <c r="C18" s="625"/>
      <c r="D18" s="625"/>
      <c r="E18" s="625"/>
      <c r="F18" s="625"/>
      <c r="G18" s="625"/>
      <c r="H18" s="625"/>
      <c r="I18" s="625"/>
      <c r="J18" s="625"/>
      <c r="K18" s="625"/>
      <c r="L18" s="625"/>
      <c r="M18" s="626"/>
      <c r="N18" s="264">
        <v>3167899900</v>
      </c>
      <c r="O18" s="264">
        <v>0</v>
      </c>
      <c r="P18" s="264">
        <v>3167899900</v>
      </c>
      <c r="Q18" s="264">
        <v>0</v>
      </c>
      <c r="R18" s="264">
        <v>0</v>
      </c>
      <c r="S18" s="264">
        <v>0</v>
      </c>
      <c r="T18" s="264">
        <v>0</v>
      </c>
      <c r="U18" s="264">
        <v>0</v>
      </c>
      <c r="V18" s="264">
        <v>0</v>
      </c>
      <c r="W18" s="264">
        <v>0</v>
      </c>
      <c r="X18" s="264">
        <v>0</v>
      </c>
      <c r="Y18" s="264">
        <v>0</v>
      </c>
      <c r="Z18" s="264">
        <v>0</v>
      </c>
      <c r="AA18" s="265"/>
      <c r="AB18" s="276"/>
      <c r="AC18" s="276"/>
      <c r="AD18" s="277"/>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29"/>
      <c r="DJ18" s="229"/>
      <c r="DK18" s="229"/>
      <c r="DL18" s="229"/>
      <c r="DM18" s="229"/>
      <c r="DN18" s="229"/>
      <c r="DO18" s="229"/>
      <c r="DP18" s="229"/>
      <c r="DQ18" s="229"/>
      <c r="DR18" s="229"/>
      <c r="DS18" s="229"/>
      <c r="DT18" s="229"/>
      <c r="DU18" s="229"/>
      <c r="DV18" s="229"/>
      <c r="DW18" s="229"/>
      <c r="DX18" s="229"/>
      <c r="DY18" s="229"/>
      <c r="DZ18" s="229"/>
      <c r="EA18" s="229"/>
      <c r="EB18" s="229"/>
      <c r="EC18" s="229"/>
      <c r="ED18" s="229"/>
      <c r="EE18" s="229"/>
      <c r="EF18" s="229"/>
      <c r="EG18" s="229"/>
      <c r="EH18" s="229"/>
      <c r="EI18" s="229"/>
      <c r="EJ18" s="229"/>
      <c r="EK18" s="229"/>
      <c r="EL18" s="229"/>
      <c r="EM18" s="229"/>
      <c r="EN18" s="229"/>
      <c r="EO18" s="229"/>
      <c r="EP18" s="229"/>
      <c r="EQ18" s="229"/>
      <c r="ER18" s="229"/>
      <c r="ES18" s="229"/>
      <c r="ET18" s="229"/>
      <c r="EU18" s="229"/>
      <c r="EV18" s="229"/>
      <c r="EW18" s="229"/>
      <c r="EX18" s="229"/>
      <c r="EY18" s="229"/>
      <c r="EZ18" s="229"/>
      <c r="FA18" s="229"/>
      <c r="FB18" s="229"/>
      <c r="FC18" s="229"/>
      <c r="FD18" s="229"/>
      <c r="FE18" s="229"/>
      <c r="FF18" s="229"/>
      <c r="FG18" s="229"/>
      <c r="FH18" s="229"/>
      <c r="FI18" s="229"/>
      <c r="FJ18" s="229"/>
      <c r="FK18" s="229"/>
      <c r="FL18" s="229"/>
      <c r="FM18" s="229"/>
      <c r="FN18" s="229"/>
      <c r="FO18" s="229"/>
      <c r="FP18" s="229"/>
      <c r="FQ18" s="229"/>
      <c r="FR18" s="229"/>
      <c r="FS18" s="229"/>
      <c r="FT18" s="229"/>
      <c r="FU18" s="229"/>
      <c r="FV18" s="229"/>
      <c r="FW18" s="229"/>
      <c r="FX18" s="229"/>
      <c r="FY18" s="229"/>
      <c r="FZ18" s="229"/>
      <c r="GA18" s="229"/>
      <c r="GB18" s="229"/>
      <c r="GC18" s="229"/>
      <c r="GD18" s="229"/>
      <c r="GE18" s="229"/>
      <c r="GF18" s="229"/>
      <c r="GG18" s="229"/>
      <c r="GH18" s="229"/>
      <c r="GI18" s="229"/>
      <c r="GJ18" s="229"/>
      <c r="GK18" s="232"/>
      <c r="GL18" s="232"/>
      <c r="GM18" s="232"/>
      <c r="GN18" s="232"/>
      <c r="GO18" s="232"/>
      <c r="GP18" s="232"/>
      <c r="GQ18" s="232"/>
      <c r="GR18" s="232"/>
      <c r="GS18" s="232"/>
      <c r="GT18" s="232"/>
      <c r="GU18" s="232"/>
      <c r="GV18" s="232"/>
      <c r="GW18" s="232"/>
    </row>
    <row r="19" spans="1:205" x14ac:dyDescent="0.2">
      <c r="A19" s="229"/>
      <c r="B19" s="235"/>
      <c r="C19" s="229"/>
      <c r="D19" s="229"/>
      <c r="E19" s="229"/>
      <c r="F19" s="229"/>
      <c r="G19" s="229"/>
      <c r="H19" s="229"/>
      <c r="I19" s="229"/>
      <c r="J19" s="229"/>
      <c r="K19" s="229"/>
      <c r="L19" s="229"/>
      <c r="M19" s="229"/>
      <c r="N19" s="230"/>
      <c r="O19" s="230"/>
      <c r="P19" s="231"/>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229"/>
      <c r="DC19" s="229"/>
      <c r="DD19" s="229"/>
      <c r="DE19" s="229"/>
      <c r="DF19" s="229"/>
      <c r="DG19" s="229"/>
      <c r="DH19" s="229"/>
      <c r="DI19" s="229"/>
      <c r="DJ19" s="229"/>
      <c r="DK19" s="229"/>
      <c r="DL19" s="229"/>
      <c r="DM19" s="229"/>
      <c r="DN19" s="229"/>
      <c r="DO19" s="229"/>
      <c r="DP19" s="229"/>
      <c r="DQ19" s="229"/>
      <c r="DR19" s="229"/>
      <c r="DS19" s="229"/>
      <c r="DT19" s="229"/>
      <c r="DU19" s="229"/>
      <c r="DV19" s="229"/>
      <c r="DW19" s="229"/>
      <c r="DX19" s="229"/>
      <c r="DY19" s="229"/>
      <c r="DZ19" s="229"/>
      <c r="EA19" s="229"/>
      <c r="EB19" s="229"/>
      <c r="EC19" s="229"/>
      <c r="ED19" s="229"/>
      <c r="EE19" s="229"/>
      <c r="EF19" s="229"/>
      <c r="EG19" s="229"/>
      <c r="EH19" s="229"/>
      <c r="EI19" s="229"/>
      <c r="EJ19" s="229"/>
      <c r="EK19" s="229"/>
      <c r="EL19" s="229"/>
      <c r="EM19" s="229"/>
      <c r="EN19" s="229"/>
      <c r="EO19" s="229"/>
      <c r="EP19" s="229"/>
      <c r="EQ19" s="229"/>
      <c r="ER19" s="229"/>
      <c r="ES19" s="229"/>
      <c r="ET19" s="229"/>
      <c r="EU19" s="229"/>
      <c r="EV19" s="229"/>
      <c r="EW19" s="229"/>
      <c r="EX19" s="229"/>
      <c r="EY19" s="229"/>
      <c r="EZ19" s="229"/>
      <c r="FA19" s="229"/>
      <c r="FB19" s="229"/>
      <c r="FC19" s="229"/>
      <c r="FD19" s="229"/>
      <c r="FE19" s="229"/>
      <c r="FF19" s="229"/>
      <c r="FG19" s="229"/>
      <c r="FH19" s="229"/>
      <c r="FI19" s="229"/>
      <c r="FJ19" s="229"/>
      <c r="FK19" s="229"/>
      <c r="FL19" s="229"/>
      <c r="FM19" s="229"/>
      <c r="FN19" s="229"/>
      <c r="FO19" s="229"/>
      <c r="FP19" s="229"/>
      <c r="FQ19" s="229"/>
      <c r="FR19" s="229"/>
      <c r="FS19" s="229"/>
      <c r="FT19" s="229"/>
      <c r="FU19" s="229"/>
      <c r="FV19" s="229"/>
      <c r="FW19" s="229"/>
      <c r="FX19" s="229"/>
      <c r="FY19" s="229"/>
      <c r="FZ19" s="229"/>
      <c r="GA19" s="229"/>
      <c r="GB19" s="229"/>
      <c r="GC19" s="229"/>
      <c r="GD19" s="229"/>
      <c r="GE19" s="229"/>
      <c r="GF19" s="229"/>
      <c r="GG19" s="229"/>
      <c r="GH19" s="229"/>
      <c r="GI19" s="229"/>
      <c r="GJ19" s="229"/>
      <c r="GK19" s="232"/>
      <c r="GL19" s="232"/>
      <c r="GM19" s="232"/>
      <c r="GN19" s="232"/>
      <c r="GO19" s="232"/>
      <c r="GP19" s="232"/>
      <c r="GQ19" s="232"/>
      <c r="GR19" s="232"/>
      <c r="GS19" s="232"/>
      <c r="GT19" s="232"/>
      <c r="GU19" s="232"/>
      <c r="GV19" s="232"/>
      <c r="GW19" s="232"/>
    </row>
    <row r="20" spans="1:205" x14ac:dyDescent="0.2">
      <c r="A20" s="229"/>
      <c r="B20" s="235"/>
      <c r="C20" s="229"/>
      <c r="D20" s="229"/>
      <c r="E20" s="229"/>
      <c r="F20" s="229"/>
      <c r="G20" s="229"/>
      <c r="H20" s="229"/>
      <c r="I20" s="229"/>
      <c r="J20" s="229"/>
      <c r="K20" s="229"/>
      <c r="L20" s="229"/>
      <c r="M20" s="229"/>
      <c r="N20" s="231"/>
      <c r="O20" s="230"/>
      <c r="P20" s="231"/>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229"/>
      <c r="CC20" s="229"/>
      <c r="CD20" s="229"/>
      <c r="CE20" s="229"/>
      <c r="CF20" s="229"/>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229"/>
      <c r="DC20" s="229"/>
      <c r="DD20" s="229"/>
      <c r="DE20" s="229"/>
      <c r="DF20" s="229"/>
      <c r="DG20" s="229"/>
      <c r="DH20" s="229"/>
      <c r="DI20" s="229"/>
      <c r="DJ20" s="229"/>
      <c r="DK20" s="229"/>
      <c r="DL20" s="229"/>
      <c r="DM20" s="229"/>
      <c r="DN20" s="229"/>
      <c r="DO20" s="229"/>
      <c r="DP20" s="229"/>
      <c r="DQ20" s="229"/>
      <c r="DR20" s="229"/>
      <c r="DS20" s="229"/>
      <c r="DT20" s="229"/>
      <c r="DU20" s="229"/>
      <c r="DV20" s="229"/>
      <c r="DW20" s="229"/>
      <c r="DX20" s="229"/>
      <c r="DY20" s="229"/>
      <c r="DZ20" s="229"/>
      <c r="EA20" s="229"/>
      <c r="EB20" s="229"/>
      <c r="EC20" s="229"/>
      <c r="ED20" s="229"/>
      <c r="EE20" s="229"/>
      <c r="EF20" s="229"/>
      <c r="EG20" s="229"/>
      <c r="EH20" s="229"/>
      <c r="EI20" s="229"/>
      <c r="EJ20" s="229"/>
      <c r="EK20" s="229"/>
      <c r="EL20" s="229"/>
      <c r="EM20" s="229"/>
      <c r="EN20" s="229"/>
      <c r="EO20" s="229"/>
      <c r="EP20" s="229"/>
      <c r="EQ20" s="229"/>
      <c r="ER20" s="229"/>
      <c r="ES20" s="229"/>
      <c r="ET20" s="229"/>
      <c r="EU20" s="229"/>
      <c r="EV20" s="229"/>
      <c r="EW20" s="229"/>
      <c r="EX20" s="229"/>
      <c r="EY20" s="229"/>
      <c r="EZ20" s="229"/>
      <c r="FA20" s="229"/>
      <c r="FB20" s="229"/>
      <c r="FC20" s="229"/>
      <c r="FD20" s="229"/>
      <c r="FE20" s="229"/>
      <c r="FF20" s="229"/>
      <c r="FG20" s="229"/>
      <c r="FH20" s="229"/>
      <c r="FI20" s="229"/>
      <c r="FJ20" s="229"/>
      <c r="FK20" s="229"/>
      <c r="FL20" s="229"/>
      <c r="FM20" s="229"/>
      <c r="FN20" s="229"/>
      <c r="FO20" s="229"/>
      <c r="FP20" s="229"/>
      <c r="FQ20" s="229"/>
      <c r="FR20" s="229"/>
      <c r="FS20" s="229"/>
      <c r="FT20" s="229"/>
      <c r="FU20" s="229"/>
      <c r="FV20" s="229"/>
      <c r="FW20" s="229"/>
      <c r="FX20" s="229"/>
      <c r="FY20" s="229"/>
      <c r="FZ20" s="229"/>
      <c r="GA20" s="229"/>
      <c r="GB20" s="229"/>
      <c r="GC20" s="229"/>
      <c r="GD20" s="229"/>
      <c r="GE20" s="229"/>
      <c r="GF20" s="229"/>
      <c r="GG20" s="229"/>
      <c r="GH20" s="229"/>
      <c r="GI20" s="229"/>
      <c r="GJ20" s="229"/>
      <c r="GK20" s="232"/>
      <c r="GL20" s="232"/>
      <c r="GM20" s="232"/>
      <c r="GN20" s="232"/>
      <c r="GO20" s="232"/>
      <c r="GP20" s="232"/>
      <c r="GQ20" s="232"/>
      <c r="GR20" s="232"/>
      <c r="GS20" s="232"/>
      <c r="GT20" s="232"/>
      <c r="GU20" s="232"/>
      <c r="GV20" s="232"/>
      <c r="GW20" s="232"/>
    </row>
    <row r="21" spans="1:205" x14ac:dyDescent="0.2">
      <c r="A21" s="229"/>
      <c r="B21" s="235"/>
      <c r="C21" s="229"/>
      <c r="D21" s="229"/>
      <c r="E21" s="229"/>
      <c r="F21" s="229"/>
      <c r="G21" s="229"/>
      <c r="H21" s="229"/>
      <c r="I21" s="229"/>
      <c r="J21" s="229"/>
      <c r="K21" s="229"/>
      <c r="L21" s="229"/>
      <c r="M21" s="229"/>
      <c r="N21" s="231"/>
      <c r="O21" s="230"/>
      <c r="P21" s="231"/>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9"/>
      <c r="DI21" s="229"/>
      <c r="DJ21" s="229"/>
      <c r="DK21" s="229"/>
      <c r="DL21" s="229"/>
      <c r="DM21" s="229"/>
      <c r="DN21" s="229"/>
      <c r="DO21" s="229"/>
      <c r="DP21" s="229"/>
      <c r="DQ21" s="229"/>
      <c r="DR21" s="229"/>
      <c r="DS21" s="229"/>
      <c r="DT21" s="229"/>
      <c r="DU21" s="229"/>
      <c r="DV21" s="229"/>
      <c r="DW21" s="229"/>
      <c r="DX21" s="229"/>
      <c r="DY21" s="229"/>
      <c r="DZ21" s="229"/>
      <c r="EA21" s="229"/>
      <c r="EB21" s="229"/>
      <c r="EC21" s="229"/>
      <c r="ED21" s="229"/>
      <c r="EE21" s="229"/>
      <c r="EF21" s="229"/>
      <c r="EG21" s="229"/>
      <c r="EH21" s="229"/>
      <c r="EI21" s="229"/>
      <c r="EJ21" s="229"/>
      <c r="EK21" s="229"/>
      <c r="EL21" s="229"/>
      <c r="EM21" s="229"/>
      <c r="EN21" s="229"/>
      <c r="EO21" s="229"/>
      <c r="EP21" s="229"/>
      <c r="EQ21" s="229"/>
      <c r="ER21" s="229"/>
      <c r="ES21" s="229"/>
      <c r="ET21" s="229"/>
      <c r="EU21" s="229"/>
      <c r="EV21" s="229"/>
      <c r="EW21" s="229"/>
      <c r="EX21" s="229"/>
      <c r="EY21" s="229"/>
      <c r="EZ21" s="229"/>
      <c r="FA21" s="229"/>
      <c r="FB21" s="229"/>
      <c r="FC21" s="229"/>
      <c r="FD21" s="229"/>
      <c r="FE21" s="229"/>
      <c r="FF21" s="229"/>
      <c r="FG21" s="229"/>
      <c r="FH21" s="229"/>
      <c r="FI21" s="229"/>
      <c r="FJ21" s="229"/>
      <c r="FK21" s="229"/>
      <c r="FL21" s="229"/>
      <c r="FM21" s="229"/>
      <c r="FN21" s="229"/>
      <c r="FO21" s="229"/>
      <c r="FP21" s="229"/>
      <c r="FQ21" s="229"/>
      <c r="FR21" s="229"/>
      <c r="FS21" s="229"/>
      <c r="FT21" s="229"/>
      <c r="FU21" s="229"/>
      <c r="FV21" s="229"/>
      <c r="FW21" s="229"/>
      <c r="FX21" s="229"/>
      <c r="FY21" s="229"/>
      <c r="FZ21" s="229"/>
      <c r="GA21" s="229"/>
      <c r="GB21" s="229"/>
      <c r="GC21" s="229"/>
      <c r="GD21" s="229"/>
      <c r="GE21" s="229"/>
      <c r="GF21" s="229"/>
      <c r="GG21" s="229"/>
      <c r="GH21" s="229"/>
      <c r="GI21" s="229"/>
      <c r="GJ21" s="229"/>
      <c r="GK21" s="232"/>
      <c r="GL21" s="232"/>
      <c r="GM21" s="232"/>
      <c r="GN21" s="232"/>
      <c r="GO21" s="232"/>
      <c r="GP21" s="232"/>
      <c r="GQ21" s="232"/>
      <c r="GR21" s="232"/>
      <c r="GS21" s="232"/>
      <c r="GT21" s="232"/>
      <c r="GU21" s="232"/>
      <c r="GV21" s="232"/>
      <c r="GW21" s="232"/>
    </row>
    <row r="22" spans="1:205" x14ac:dyDescent="0.2">
      <c r="A22" s="229"/>
      <c r="B22" s="229"/>
      <c r="C22" s="229"/>
      <c r="D22" s="229"/>
      <c r="E22" s="229"/>
      <c r="F22" s="229"/>
      <c r="G22" s="229"/>
      <c r="H22" s="229"/>
      <c r="I22" s="229"/>
      <c r="J22" s="229"/>
      <c r="K22" s="229"/>
      <c r="L22" s="229"/>
      <c r="M22" s="229"/>
      <c r="N22" s="231"/>
      <c r="O22" s="259"/>
      <c r="P22" s="259"/>
      <c r="Q22" s="259"/>
      <c r="R22" s="259"/>
      <c r="S22" s="259"/>
      <c r="T22" s="259"/>
      <c r="U22" s="259"/>
      <c r="V22" s="259"/>
      <c r="W22" s="259"/>
      <c r="X22" s="259"/>
      <c r="Y22" s="259"/>
      <c r="Z22" s="259"/>
      <c r="AA22" s="25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9"/>
      <c r="DI22" s="229"/>
      <c r="DJ22" s="229"/>
      <c r="DK22" s="229"/>
      <c r="DL22" s="229"/>
      <c r="DM22" s="229"/>
      <c r="DN22" s="229"/>
      <c r="DO22" s="229"/>
      <c r="DP22" s="229"/>
      <c r="DQ22" s="229"/>
      <c r="DR22" s="229"/>
      <c r="DS22" s="229"/>
      <c r="DT22" s="229"/>
      <c r="DU22" s="229"/>
      <c r="DV22" s="229"/>
      <c r="DW22" s="229"/>
      <c r="DX22" s="229"/>
      <c r="DY22" s="229"/>
      <c r="DZ22" s="229"/>
      <c r="EA22" s="229"/>
      <c r="EB22" s="229"/>
      <c r="EC22" s="229"/>
      <c r="ED22" s="229"/>
      <c r="EE22" s="229"/>
      <c r="EF22" s="229"/>
      <c r="EG22" s="229"/>
      <c r="EH22" s="229"/>
      <c r="EI22" s="229"/>
      <c r="EJ22" s="229"/>
      <c r="EK22" s="229"/>
      <c r="EL22" s="229"/>
      <c r="EM22" s="229"/>
      <c r="EN22" s="229"/>
      <c r="EO22" s="229"/>
      <c r="EP22" s="229"/>
      <c r="EQ22" s="229"/>
      <c r="ER22" s="229"/>
      <c r="ES22" s="229"/>
      <c r="ET22" s="229"/>
      <c r="EU22" s="229"/>
      <c r="EV22" s="229"/>
      <c r="EW22" s="229"/>
      <c r="EX22" s="229"/>
      <c r="EY22" s="229"/>
      <c r="EZ22" s="229"/>
      <c r="FA22" s="229"/>
      <c r="FB22" s="229"/>
      <c r="FC22" s="229"/>
      <c r="FD22" s="229"/>
      <c r="FE22" s="229"/>
      <c r="FF22" s="229"/>
      <c r="FG22" s="229"/>
      <c r="FH22" s="229"/>
      <c r="FI22" s="229"/>
      <c r="FJ22" s="229"/>
      <c r="FK22" s="229"/>
      <c r="FL22" s="229"/>
      <c r="FM22" s="229"/>
      <c r="FN22" s="229"/>
      <c r="FO22" s="229"/>
      <c r="FP22" s="229"/>
      <c r="FQ22" s="229"/>
      <c r="FR22" s="229"/>
      <c r="FS22" s="229"/>
      <c r="FT22" s="229"/>
      <c r="FU22" s="229"/>
      <c r="FV22" s="229"/>
      <c r="FW22" s="229"/>
      <c r="FX22" s="229"/>
      <c r="FY22" s="229"/>
      <c r="FZ22" s="229"/>
      <c r="GA22" s="229"/>
      <c r="GB22" s="229"/>
      <c r="GC22" s="229"/>
      <c r="GD22" s="229"/>
      <c r="GE22" s="229"/>
      <c r="GF22" s="229"/>
      <c r="GG22" s="229"/>
      <c r="GH22" s="229"/>
      <c r="GI22" s="229"/>
      <c r="GJ22" s="229"/>
      <c r="GK22" s="232"/>
      <c r="GL22" s="232"/>
      <c r="GM22" s="232"/>
      <c r="GN22" s="232"/>
      <c r="GO22" s="232"/>
      <c r="GP22" s="232"/>
      <c r="GQ22" s="232"/>
      <c r="GR22" s="232"/>
      <c r="GS22" s="232"/>
      <c r="GT22" s="232"/>
      <c r="GU22" s="232"/>
      <c r="GV22" s="232"/>
      <c r="GW22" s="232"/>
    </row>
    <row r="23" spans="1:205" x14ac:dyDescent="0.2">
      <c r="A23" s="229"/>
      <c r="B23" s="229"/>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29"/>
      <c r="DG23" s="229"/>
      <c r="DH23" s="229"/>
      <c r="DI23" s="229"/>
      <c r="DJ23" s="229"/>
      <c r="DK23" s="229"/>
      <c r="DL23" s="229"/>
      <c r="DM23" s="229"/>
      <c r="DN23" s="229"/>
      <c r="DO23" s="229"/>
      <c r="DP23" s="229"/>
      <c r="DQ23" s="229"/>
      <c r="DR23" s="229"/>
      <c r="DS23" s="229"/>
      <c r="DT23" s="229"/>
      <c r="DU23" s="229"/>
      <c r="DV23" s="229"/>
      <c r="DW23" s="229"/>
      <c r="DX23" s="229"/>
      <c r="DY23" s="229"/>
      <c r="DZ23" s="229"/>
      <c r="EA23" s="229"/>
      <c r="EB23" s="229"/>
      <c r="EC23" s="229"/>
      <c r="ED23" s="229"/>
      <c r="EE23" s="229"/>
      <c r="EF23" s="229"/>
      <c r="EG23" s="229"/>
      <c r="EH23" s="229"/>
      <c r="EI23" s="229"/>
      <c r="EJ23" s="229"/>
      <c r="EK23" s="229"/>
      <c r="EL23" s="229"/>
      <c r="EM23" s="229"/>
      <c r="EN23" s="229"/>
      <c r="EO23" s="229"/>
      <c r="EP23" s="229"/>
      <c r="EQ23" s="229"/>
      <c r="ER23" s="229"/>
      <c r="ES23" s="229"/>
      <c r="ET23" s="229"/>
      <c r="EU23" s="229"/>
      <c r="EV23" s="229"/>
      <c r="EW23" s="229"/>
      <c r="EX23" s="229"/>
      <c r="EY23" s="229"/>
      <c r="EZ23" s="229"/>
      <c r="FA23" s="229"/>
      <c r="FB23" s="229"/>
      <c r="FC23" s="229"/>
      <c r="FD23" s="229"/>
      <c r="FE23" s="229"/>
      <c r="FF23" s="229"/>
      <c r="FG23" s="229"/>
      <c r="FH23" s="229"/>
      <c r="FI23" s="229"/>
      <c r="FJ23" s="229"/>
      <c r="FK23" s="229"/>
      <c r="FL23" s="229"/>
      <c r="FM23" s="229"/>
      <c r="FN23" s="229"/>
      <c r="FO23" s="229"/>
      <c r="FP23" s="229"/>
      <c r="FQ23" s="229"/>
      <c r="FR23" s="229"/>
      <c r="FS23" s="229"/>
      <c r="FT23" s="229"/>
      <c r="FU23" s="229"/>
      <c r="FV23" s="229"/>
      <c r="FW23" s="229"/>
      <c r="FX23" s="229"/>
      <c r="FY23" s="229"/>
      <c r="FZ23" s="229"/>
      <c r="GA23" s="229"/>
      <c r="GB23" s="229"/>
      <c r="GC23" s="229"/>
      <c r="GD23" s="229"/>
      <c r="GE23" s="229"/>
      <c r="GF23" s="229"/>
      <c r="GG23" s="229"/>
      <c r="GH23" s="229"/>
      <c r="GI23" s="229"/>
      <c r="GJ23" s="229"/>
      <c r="GK23" s="232"/>
      <c r="GL23" s="232"/>
      <c r="GM23" s="232"/>
      <c r="GN23" s="232"/>
      <c r="GO23" s="232"/>
      <c r="GP23" s="232"/>
      <c r="GQ23" s="232"/>
      <c r="GR23" s="232"/>
      <c r="GS23" s="232"/>
      <c r="GT23" s="232"/>
      <c r="GU23" s="232"/>
      <c r="GV23" s="232"/>
      <c r="GW23" s="232"/>
    </row>
    <row r="24" spans="1:205" x14ac:dyDescent="0.2">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BY24" s="229"/>
      <c r="BZ24" s="229"/>
      <c r="CA24" s="229"/>
      <c r="CB24" s="229"/>
      <c r="CC24" s="229"/>
      <c r="CD24" s="229"/>
      <c r="CE24" s="229"/>
      <c r="CF24" s="229"/>
      <c r="CG24" s="229"/>
      <c r="CH24" s="229"/>
      <c r="CI24" s="229"/>
      <c r="CJ24" s="229"/>
      <c r="CK24" s="229"/>
      <c r="CL24" s="229"/>
      <c r="CM24" s="229"/>
      <c r="CN24" s="229"/>
      <c r="CO24" s="229"/>
      <c r="CP24" s="229"/>
      <c r="CQ24" s="229"/>
      <c r="CR24" s="229"/>
      <c r="CS24" s="229"/>
      <c r="CT24" s="229"/>
      <c r="CU24" s="229"/>
      <c r="CV24" s="229"/>
      <c r="CW24" s="229"/>
      <c r="CX24" s="229"/>
      <c r="CY24" s="229"/>
      <c r="CZ24" s="229"/>
      <c r="DA24" s="229"/>
      <c r="DB24" s="229"/>
      <c r="DC24" s="229"/>
      <c r="DD24" s="229"/>
      <c r="DE24" s="229"/>
      <c r="DF24" s="229"/>
      <c r="DG24" s="229"/>
      <c r="DH24" s="229"/>
      <c r="DI24" s="229"/>
      <c r="DJ24" s="229"/>
      <c r="DK24" s="229"/>
      <c r="DL24" s="229"/>
      <c r="DM24" s="229"/>
      <c r="DN24" s="229"/>
      <c r="DO24" s="229"/>
      <c r="DP24" s="229"/>
      <c r="DQ24" s="229"/>
      <c r="DR24" s="229"/>
      <c r="DS24" s="229"/>
      <c r="DT24" s="229"/>
      <c r="DU24" s="229"/>
      <c r="DV24" s="229"/>
      <c r="DW24" s="229"/>
      <c r="DX24" s="229"/>
      <c r="DY24" s="229"/>
      <c r="DZ24" s="229"/>
      <c r="EA24" s="229"/>
      <c r="EB24" s="229"/>
      <c r="EC24" s="229"/>
      <c r="ED24" s="229"/>
      <c r="EE24" s="229"/>
      <c r="EF24" s="229"/>
      <c r="EG24" s="229"/>
      <c r="EH24" s="229"/>
      <c r="EI24" s="229"/>
      <c r="EJ24" s="229"/>
      <c r="EK24" s="229"/>
      <c r="EL24" s="229"/>
      <c r="EM24" s="229"/>
      <c r="EN24" s="229"/>
      <c r="EO24" s="229"/>
      <c r="EP24" s="229"/>
      <c r="EQ24" s="229"/>
      <c r="ER24" s="229"/>
      <c r="ES24" s="229"/>
      <c r="ET24" s="229"/>
      <c r="EU24" s="229"/>
      <c r="EV24" s="229"/>
      <c r="EW24" s="229"/>
      <c r="EX24" s="229"/>
      <c r="EY24" s="229"/>
      <c r="EZ24" s="229"/>
      <c r="FA24" s="229"/>
      <c r="FB24" s="229"/>
      <c r="FC24" s="229"/>
      <c r="FD24" s="229"/>
      <c r="FE24" s="229"/>
      <c r="FF24" s="229"/>
      <c r="FG24" s="229"/>
      <c r="FH24" s="229"/>
      <c r="FI24" s="229"/>
      <c r="FJ24" s="229"/>
      <c r="FK24" s="229"/>
      <c r="FL24" s="229"/>
      <c r="FM24" s="229"/>
      <c r="FN24" s="229"/>
      <c r="FO24" s="229"/>
      <c r="FP24" s="229"/>
      <c r="FQ24" s="229"/>
      <c r="FR24" s="229"/>
      <c r="FS24" s="229"/>
      <c r="FT24" s="229"/>
      <c r="FU24" s="229"/>
      <c r="FV24" s="229"/>
      <c r="FW24" s="229"/>
      <c r="FX24" s="229"/>
      <c r="FY24" s="229"/>
      <c r="FZ24" s="229"/>
      <c r="GA24" s="229"/>
      <c r="GB24" s="229"/>
      <c r="GC24" s="229"/>
      <c r="GD24" s="229"/>
      <c r="GE24" s="229"/>
      <c r="GF24" s="229"/>
      <c r="GG24" s="229"/>
      <c r="GH24" s="229"/>
      <c r="GI24" s="229"/>
      <c r="GJ24" s="229"/>
      <c r="GK24" s="232"/>
      <c r="GL24" s="232"/>
      <c r="GM24" s="232"/>
      <c r="GN24" s="232"/>
      <c r="GO24" s="232"/>
      <c r="GP24" s="232"/>
      <c r="GQ24" s="232"/>
      <c r="GR24" s="232"/>
      <c r="GS24" s="232"/>
      <c r="GT24" s="232"/>
      <c r="GU24" s="232"/>
      <c r="GV24" s="232"/>
      <c r="GW24" s="232"/>
    </row>
    <row r="25" spans="1:205" x14ac:dyDescent="0.2">
      <c r="A25" s="229"/>
      <c r="B25" s="229"/>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29"/>
      <c r="BP25" s="229"/>
      <c r="BQ25" s="229"/>
      <c r="BR25" s="229"/>
      <c r="BS25" s="229"/>
      <c r="BT25" s="229"/>
      <c r="BU25" s="229"/>
      <c r="BV25" s="229"/>
      <c r="BW25" s="229"/>
      <c r="BX25" s="229"/>
      <c r="BY25" s="229"/>
      <c r="BZ25" s="229"/>
      <c r="CA25" s="229"/>
      <c r="CB25" s="229"/>
      <c r="CC25" s="229"/>
      <c r="CD25" s="229"/>
      <c r="CE25" s="229"/>
      <c r="CF25" s="229"/>
      <c r="CG25" s="229"/>
      <c r="CH25" s="229"/>
      <c r="CI25" s="229"/>
      <c r="CJ25" s="229"/>
      <c r="CK25" s="229"/>
      <c r="CL25" s="229"/>
      <c r="CM25" s="229"/>
      <c r="CN25" s="229"/>
      <c r="CO25" s="229"/>
      <c r="CP25" s="229"/>
      <c r="CQ25" s="229"/>
      <c r="CR25" s="229"/>
      <c r="CS25" s="229"/>
      <c r="CT25" s="229"/>
      <c r="CU25" s="229"/>
      <c r="CV25" s="229"/>
      <c r="CW25" s="229"/>
      <c r="CX25" s="229"/>
      <c r="CY25" s="229"/>
      <c r="CZ25" s="229"/>
      <c r="DA25" s="229"/>
      <c r="DB25" s="229"/>
      <c r="DC25" s="229"/>
      <c r="DD25" s="229"/>
      <c r="DE25" s="229"/>
      <c r="DF25" s="229"/>
      <c r="DG25" s="229"/>
      <c r="DH25" s="229"/>
      <c r="DI25" s="229"/>
      <c r="DJ25" s="229"/>
      <c r="DK25" s="229"/>
      <c r="DL25" s="229"/>
      <c r="DM25" s="229"/>
      <c r="DN25" s="229"/>
      <c r="DO25" s="229"/>
      <c r="DP25" s="229"/>
      <c r="DQ25" s="229"/>
      <c r="DR25" s="229"/>
      <c r="DS25" s="229"/>
      <c r="DT25" s="229"/>
      <c r="DU25" s="229"/>
      <c r="DV25" s="229"/>
      <c r="DW25" s="229"/>
      <c r="DX25" s="229"/>
      <c r="DY25" s="229"/>
      <c r="DZ25" s="229"/>
      <c r="EA25" s="229"/>
      <c r="EB25" s="229"/>
      <c r="EC25" s="229"/>
      <c r="ED25" s="229"/>
      <c r="EE25" s="229"/>
      <c r="EF25" s="229"/>
      <c r="EG25" s="229"/>
      <c r="EH25" s="229"/>
      <c r="EI25" s="229"/>
      <c r="EJ25" s="229"/>
      <c r="EK25" s="229"/>
      <c r="EL25" s="229"/>
      <c r="EM25" s="229"/>
      <c r="EN25" s="229"/>
      <c r="EO25" s="229"/>
      <c r="EP25" s="229"/>
      <c r="EQ25" s="229"/>
      <c r="ER25" s="229"/>
      <c r="ES25" s="229"/>
      <c r="ET25" s="229"/>
      <c r="EU25" s="229"/>
      <c r="EV25" s="229"/>
      <c r="EW25" s="229"/>
      <c r="EX25" s="229"/>
      <c r="EY25" s="229"/>
      <c r="EZ25" s="229"/>
      <c r="FA25" s="229"/>
      <c r="FB25" s="229"/>
      <c r="FC25" s="229"/>
      <c r="FD25" s="229"/>
      <c r="FE25" s="229"/>
      <c r="FF25" s="229"/>
      <c r="FG25" s="229"/>
      <c r="FH25" s="229"/>
      <c r="FI25" s="229"/>
      <c r="FJ25" s="229"/>
      <c r="FK25" s="229"/>
      <c r="FL25" s="229"/>
      <c r="FM25" s="229"/>
      <c r="FN25" s="229"/>
      <c r="FO25" s="229"/>
      <c r="FP25" s="229"/>
      <c r="FQ25" s="229"/>
      <c r="FR25" s="229"/>
      <c r="FS25" s="229"/>
      <c r="FT25" s="229"/>
      <c r="FU25" s="229"/>
      <c r="FV25" s="229"/>
      <c r="FW25" s="229"/>
      <c r="FX25" s="229"/>
      <c r="FY25" s="229"/>
      <c r="FZ25" s="229"/>
      <c r="GA25" s="229"/>
      <c r="GB25" s="229"/>
      <c r="GC25" s="229"/>
      <c r="GD25" s="229"/>
      <c r="GE25" s="229"/>
      <c r="GF25" s="229"/>
      <c r="GG25" s="229"/>
      <c r="GH25" s="229"/>
      <c r="GI25" s="229"/>
      <c r="GJ25" s="229"/>
      <c r="GK25" s="232"/>
      <c r="GL25" s="232"/>
      <c r="GM25" s="232"/>
      <c r="GN25" s="232"/>
      <c r="GO25" s="232"/>
      <c r="GP25" s="232"/>
      <c r="GQ25" s="232"/>
      <c r="GR25" s="232"/>
      <c r="GS25" s="232"/>
      <c r="GT25" s="232"/>
      <c r="GU25" s="232"/>
      <c r="GV25" s="232"/>
      <c r="GW25" s="232"/>
    </row>
    <row r="26" spans="1:205" x14ac:dyDescent="0.2">
      <c r="A26" s="229"/>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29"/>
      <c r="BU26" s="229"/>
      <c r="BV26" s="229"/>
      <c r="BW26" s="229"/>
      <c r="BX26" s="229"/>
      <c r="BY26" s="229"/>
      <c r="BZ26" s="229"/>
      <c r="CA26" s="229"/>
      <c r="CB26" s="229"/>
      <c r="CC26" s="229"/>
      <c r="CD26" s="229"/>
      <c r="CE26" s="229"/>
      <c r="CF26" s="229"/>
      <c r="CG26" s="229"/>
      <c r="CH26" s="229"/>
      <c r="CI26" s="229"/>
      <c r="CJ26" s="229"/>
      <c r="CK26" s="229"/>
      <c r="CL26" s="229"/>
      <c r="CM26" s="229"/>
      <c r="CN26" s="229"/>
      <c r="CO26" s="229"/>
      <c r="CP26" s="229"/>
      <c r="CQ26" s="229"/>
      <c r="CR26" s="229"/>
      <c r="CS26" s="229"/>
      <c r="CT26" s="229"/>
      <c r="CU26" s="229"/>
      <c r="CV26" s="229"/>
      <c r="CW26" s="229"/>
      <c r="CX26" s="229"/>
      <c r="CY26" s="229"/>
      <c r="CZ26" s="229"/>
      <c r="DA26" s="229"/>
      <c r="DB26" s="229"/>
      <c r="DC26" s="229"/>
      <c r="DD26" s="229"/>
      <c r="DE26" s="229"/>
      <c r="DF26" s="229"/>
      <c r="DG26" s="229"/>
      <c r="DH26" s="229"/>
      <c r="DI26" s="229"/>
      <c r="DJ26" s="229"/>
      <c r="DK26" s="229"/>
      <c r="DL26" s="229"/>
      <c r="DM26" s="229"/>
      <c r="DN26" s="229"/>
      <c r="DO26" s="229"/>
      <c r="DP26" s="229"/>
      <c r="DQ26" s="229"/>
      <c r="DR26" s="229"/>
      <c r="DS26" s="229"/>
      <c r="DT26" s="229"/>
      <c r="DU26" s="229"/>
      <c r="DV26" s="229"/>
      <c r="DW26" s="229"/>
      <c r="DX26" s="229"/>
      <c r="DY26" s="229"/>
      <c r="DZ26" s="229"/>
      <c r="EA26" s="229"/>
      <c r="EB26" s="229"/>
      <c r="EC26" s="229"/>
      <c r="ED26" s="229"/>
      <c r="EE26" s="229"/>
      <c r="EF26" s="229"/>
      <c r="EG26" s="229"/>
      <c r="EH26" s="229"/>
      <c r="EI26" s="229"/>
      <c r="EJ26" s="229"/>
      <c r="EK26" s="229"/>
      <c r="EL26" s="229"/>
      <c r="EM26" s="229"/>
      <c r="EN26" s="229"/>
      <c r="EO26" s="229"/>
      <c r="EP26" s="229"/>
      <c r="EQ26" s="229"/>
      <c r="ER26" s="229"/>
      <c r="ES26" s="229"/>
      <c r="ET26" s="229"/>
      <c r="EU26" s="229"/>
      <c r="EV26" s="229"/>
      <c r="EW26" s="229"/>
      <c r="EX26" s="229"/>
      <c r="EY26" s="229"/>
      <c r="EZ26" s="229"/>
      <c r="FA26" s="229"/>
      <c r="FB26" s="229"/>
      <c r="FC26" s="229"/>
      <c r="FD26" s="229"/>
      <c r="FE26" s="229"/>
      <c r="FF26" s="229"/>
      <c r="FG26" s="229"/>
      <c r="FH26" s="229"/>
      <c r="FI26" s="229"/>
      <c r="FJ26" s="229"/>
      <c r="FK26" s="229"/>
      <c r="FL26" s="229"/>
      <c r="FM26" s="229"/>
      <c r="FN26" s="229"/>
      <c r="FO26" s="229"/>
      <c r="FP26" s="229"/>
      <c r="FQ26" s="229"/>
      <c r="FR26" s="229"/>
      <c r="FS26" s="229"/>
      <c r="FT26" s="229"/>
      <c r="FU26" s="229"/>
      <c r="FV26" s="229"/>
      <c r="FW26" s="229"/>
      <c r="FX26" s="229"/>
      <c r="FY26" s="229"/>
      <c r="FZ26" s="229"/>
      <c r="GA26" s="229"/>
      <c r="GB26" s="229"/>
      <c r="GC26" s="229"/>
      <c r="GD26" s="229"/>
      <c r="GE26" s="229"/>
      <c r="GF26" s="229"/>
      <c r="GG26" s="229"/>
      <c r="GH26" s="229"/>
      <c r="GI26" s="229"/>
      <c r="GJ26" s="229"/>
      <c r="GK26" s="232"/>
      <c r="GL26" s="232"/>
      <c r="GM26" s="232"/>
      <c r="GN26" s="232"/>
      <c r="GO26" s="232"/>
      <c r="GP26" s="232"/>
      <c r="GQ26" s="232"/>
      <c r="GR26" s="232"/>
      <c r="GS26" s="232"/>
      <c r="GT26" s="232"/>
      <c r="GU26" s="232"/>
      <c r="GV26" s="232"/>
      <c r="GW26" s="232"/>
    </row>
    <row r="27" spans="1:205" x14ac:dyDescent="0.2">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29"/>
      <c r="BP27" s="229"/>
      <c r="BQ27" s="229"/>
      <c r="BR27" s="229"/>
      <c r="BS27" s="229"/>
      <c r="BT27" s="229"/>
      <c r="BU27" s="229"/>
      <c r="BV27" s="229"/>
      <c r="BW27" s="229"/>
      <c r="BX27" s="229"/>
      <c r="BY27" s="229"/>
      <c r="BZ27" s="229"/>
      <c r="CA27" s="229"/>
      <c r="CB27" s="229"/>
      <c r="CC27" s="229"/>
      <c r="CD27" s="229"/>
      <c r="CE27" s="229"/>
      <c r="CF27" s="229"/>
      <c r="CG27" s="229"/>
      <c r="CH27" s="229"/>
      <c r="CI27" s="229"/>
      <c r="CJ27" s="229"/>
      <c r="CK27" s="229"/>
      <c r="CL27" s="229"/>
      <c r="CM27" s="229"/>
      <c r="CN27" s="229"/>
      <c r="CO27" s="229"/>
      <c r="CP27" s="229"/>
      <c r="CQ27" s="229"/>
      <c r="CR27" s="229"/>
      <c r="CS27" s="229"/>
      <c r="CT27" s="229"/>
      <c r="CU27" s="229"/>
      <c r="CV27" s="229"/>
      <c r="CW27" s="229"/>
      <c r="CX27" s="229"/>
      <c r="CY27" s="229"/>
      <c r="CZ27" s="229"/>
      <c r="DA27" s="229"/>
      <c r="DB27" s="229"/>
      <c r="DC27" s="229"/>
      <c r="DD27" s="229"/>
      <c r="DE27" s="229"/>
      <c r="DF27" s="229"/>
      <c r="DG27" s="229"/>
      <c r="DH27" s="229"/>
      <c r="DI27" s="229"/>
      <c r="DJ27" s="229"/>
      <c r="DK27" s="229"/>
      <c r="DL27" s="229"/>
      <c r="DM27" s="229"/>
      <c r="DN27" s="229"/>
      <c r="DO27" s="229"/>
      <c r="DP27" s="229"/>
      <c r="DQ27" s="229"/>
      <c r="DR27" s="229"/>
      <c r="DS27" s="229"/>
      <c r="DT27" s="229"/>
      <c r="DU27" s="229"/>
      <c r="DV27" s="229"/>
      <c r="DW27" s="229"/>
      <c r="DX27" s="229"/>
      <c r="DY27" s="229"/>
      <c r="DZ27" s="229"/>
      <c r="EA27" s="229"/>
      <c r="EB27" s="229"/>
      <c r="EC27" s="229"/>
      <c r="ED27" s="229"/>
      <c r="EE27" s="229"/>
      <c r="EF27" s="229"/>
      <c r="EG27" s="229"/>
      <c r="EH27" s="229"/>
      <c r="EI27" s="229"/>
      <c r="EJ27" s="229"/>
      <c r="EK27" s="229"/>
      <c r="EL27" s="229"/>
      <c r="EM27" s="229"/>
      <c r="EN27" s="229"/>
      <c r="EO27" s="229"/>
      <c r="EP27" s="229"/>
      <c r="EQ27" s="229"/>
      <c r="ER27" s="229"/>
      <c r="ES27" s="229"/>
      <c r="ET27" s="229"/>
      <c r="EU27" s="229"/>
      <c r="EV27" s="229"/>
      <c r="EW27" s="229"/>
      <c r="EX27" s="229"/>
      <c r="EY27" s="229"/>
      <c r="EZ27" s="229"/>
      <c r="FA27" s="229"/>
      <c r="FB27" s="229"/>
      <c r="FC27" s="229"/>
      <c r="FD27" s="229"/>
      <c r="FE27" s="229"/>
      <c r="FF27" s="229"/>
      <c r="FG27" s="229"/>
      <c r="FH27" s="229"/>
      <c r="FI27" s="229"/>
      <c r="FJ27" s="229"/>
      <c r="FK27" s="229"/>
      <c r="FL27" s="229"/>
      <c r="FM27" s="229"/>
      <c r="FN27" s="229"/>
      <c r="FO27" s="229"/>
      <c r="FP27" s="229"/>
      <c r="FQ27" s="229"/>
      <c r="FR27" s="229"/>
      <c r="FS27" s="229"/>
      <c r="FT27" s="229"/>
      <c r="FU27" s="229"/>
      <c r="FV27" s="229"/>
      <c r="FW27" s="229"/>
      <c r="FX27" s="229"/>
      <c r="FY27" s="229"/>
      <c r="FZ27" s="229"/>
      <c r="GA27" s="229"/>
      <c r="GB27" s="229"/>
      <c r="GC27" s="229"/>
      <c r="GD27" s="229"/>
      <c r="GE27" s="229"/>
      <c r="GF27" s="229"/>
      <c r="GG27" s="229"/>
      <c r="GH27" s="229"/>
      <c r="GI27" s="229"/>
      <c r="GJ27" s="229"/>
      <c r="GK27" s="232"/>
      <c r="GL27" s="232"/>
      <c r="GM27" s="232"/>
      <c r="GN27" s="232"/>
      <c r="GO27" s="232"/>
      <c r="GP27" s="232"/>
      <c r="GQ27" s="232"/>
      <c r="GR27" s="232"/>
      <c r="GS27" s="232"/>
      <c r="GT27" s="232"/>
      <c r="GU27" s="232"/>
      <c r="GV27" s="232"/>
      <c r="GW27" s="232"/>
    </row>
    <row r="28" spans="1:205" x14ac:dyDescent="0.2">
      <c r="A28" s="229"/>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229"/>
      <c r="CD28" s="229"/>
      <c r="CE28" s="229"/>
      <c r="CF28" s="229"/>
      <c r="CG28" s="229"/>
      <c r="CH28" s="229"/>
      <c r="CI28" s="229"/>
      <c r="CJ28" s="229"/>
      <c r="CK28" s="229"/>
      <c r="CL28" s="229"/>
      <c r="CM28" s="229"/>
      <c r="CN28" s="229"/>
      <c r="CO28" s="229"/>
      <c r="CP28" s="229"/>
      <c r="CQ28" s="229"/>
      <c r="CR28" s="229"/>
      <c r="CS28" s="229"/>
      <c r="CT28" s="229"/>
      <c r="CU28" s="229"/>
      <c r="CV28" s="229"/>
      <c r="CW28" s="229"/>
      <c r="CX28" s="229"/>
      <c r="CY28" s="229"/>
      <c r="CZ28" s="229"/>
      <c r="DA28" s="229"/>
      <c r="DB28" s="229"/>
      <c r="DC28" s="229"/>
      <c r="DD28" s="229"/>
      <c r="DE28" s="229"/>
      <c r="DF28" s="229"/>
      <c r="DG28" s="229"/>
      <c r="DH28" s="229"/>
      <c r="DI28" s="229"/>
      <c r="DJ28" s="229"/>
      <c r="DK28" s="229"/>
      <c r="DL28" s="229"/>
      <c r="DM28" s="229"/>
      <c r="DN28" s="229"/>
      <c r="DO28" s="229"/>
      <c r="DP28" s="229"/>
      <c r="DQ28" s="229"/>
      <c r="DR28" s="229"/>
      <c r="DS28" s="229"/>
      <c r="DT28" s="229"/>
      <c r="DU28" s="229"/>
      <c r="DV28" s="229"/>
      <c r="DW28" s="229"/>
      <c r="DX28" s="229"/>
      <c r="DY28" s="229"/>
      <c r="DZ28" s="229"/>
      <c r="EA28" s="229"/>
      <c r="EB28" s="229"/>
      <c r="EC28" s="229"/>
      <c r="ED28" s="229"/>
      <c r="EE28" s="229"/>
      <c r="EF28" s="229"/>
      <c r="EG28" s="229"/>
      <c r="EH28" s="229"/>
      <c r="EI28" s="229"/>
      <c r="EJ28" s="229"/>
      <c r="EK28" s="229"/>
      <c r="EL28" s="229"/>
      <c r="EM28" s="229"/>
      <c r="EN28" s="229"/>
      <c r="EO28" s="229"/>
      <c r="EP28" s="229"/>
      <c r="EQ28" s="229"/>
      <c r="ER28" s="229"/>
      <c r="ES28" s="229"/>
      <c r="ET28" s="229"/>
      <c r="EU28" s="229"/>
      <c r="EV28" s="229"/>
      <c r="EW28" s="229"/>
      <c r="EX28" s="229"/>
      <c r="EY28" s="229"/>
      <c r="EZ28" s="229"/>
      <c r="FA28" s="229"/>
      <c r="FB28" s="229"/>
      <c r="FC28" s="229"/>
      <c r="FD28" s="229"/>
      <c r="FE28" s="229"/>
      <c r="FF28" s="229"/>
      <c r="FG28" s="229"/>
      <c r="FH28" s="229"/>
      <c r="FI28" s="229"/>
      <c r="FJ28" s="229"/>
      <c r="FK28" s="229"/>
      <c r="FL28" s="229"/>
      <c r="FM28" s="229"/>
      <c r="FN28" s="229"/>
      <c r="FO28" s="229"/>
      <c r="FP28" s="229"/>
      <c r="FQ28" s="229"/>
      <c r="FR28" s="229"/>
      <c r="FS28" s="229"/>
      <c r="FT28" s="229"/>
      <c r="FU28" s="229"/>
      <c r="FV28" s="229"/>
      <c r="FW28" s="229"/>
      <c r="FX28" s="229"/>
      <c r="FY28" s="229"/>
      <c r="FZ28" s="229"/>
      <c r="GA28" s="229"/>
      <c r="GB28" s="229"/>
      <c r="GC28" s="229"/>
      <c r="GD28" s="229"/>
      <c r="GE28" s="229"/>
      <c r="GF28" s="229"/>
      <c r="GG28" s="229"/>
      <c r="GH28" s="229"/>
      <c r="GI28" s="229"/>
      <c r="GJ28" s="229"/>
      <c r="GK28" s="232"/>
      <c r="GL28" s="232"/>
      <c r="GM28" s="232"/>
      <c r="GN28" s="232"/>
      <c r="GO28" s="232"/>
      <c r="GP28" s="232"/>
      <c r="GQ28" s="232"/>
      <c r="GR28" s="232"/>
      <c r="GS28" s="232"/>
      <c r="GT28" s="232"/>
      <c r="GU28" s="232"/>
      <c r="GV28" s="232"/>
      <c r="GW28" s="232"/>
    </row>
    <row r="29" spans="1:205" x14ac:dyDescent="0.2">
      <c r="A29" s="229"/>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c r="BR29" s="229"/>
      <c r="BS29" s="229"/>
      <c r="BT29" s="229"/>
      <c r="BU29" s="229"/>
      <c r="BV29" s="229"/>
      <c r="BW29" s="229"/>
      <c r="BX29" s="229"/>
      <c r="BY29" s="229"/>
      <c r="BZ29" s="229"/>
      <c r="CA29" s="229"/>
      <c r="CB29" s="229"/>
      <c r="CC29" s="229"/>
      <c r="CD29" s="229"/>
      <c r="CE29" s="229"/>
      <c r="CF29" s="229"/>
      <c r="CG29" s="229"/>
      <c r="CH29" s="229"/>
      <c r="CI29" s="229"/>
      <c r="CJ29" s="229"/>
      <c r="CK29" s="229"/>
      <c r="CL29" s="229"/>
      <c r="CM29" s="229"/>
      <c r="CN29" s="229"/>
      <c r="CO29" s="229"/>
      <c r="CP29" s="229"/>
      <c r="CQ29" s="229"/>
      <c r="CR29" s="229"/>
      <c r="CS29" s="229"/>
      <c r="CT29" s="229"/>
      <c r="CU29" s="229"/>
      <c r="CV29" s="229"/>
      <c r="CW29" s="229"/>
      <c r="CX29" s="229"/>
      <c r="CY29" s="229"/>
      <c r="CZ29" s="229"/>
      <c r="DA29" s="229"/>
      <c r="DB29" s="229"/>
      <c r="DC29" s="229"/>
      <c r="DD29" s="229"/>
      <c r="DE29" s="229"/>
      <c r="DF29" s="229"/>
      <c r="DG29" s="229"/>
      <c r="DH29" s="229"/>
      <c r="DI29" s="229"/>
      <c r="DJ29" s="229"/>
      <c r="DK29" s="229"/>
      <c r="DL29" s="229"/>
      <c r="DM29" s="229"/>
      <c r="DN29" s="229"/>
      <c r="DO29" s="229"/>
      <c r="DP29" s="229"/>
      <c r="DQ29" s="229"/>
      <c r="DR29" s="229"/>
      <c r="DS29" s="229"/>
      <c r="DT29" s="229"/>
      <c r="DU29" s="229"/>
      <c r="DV29" s="229"/>
      <c r="DW29" s="229"/>
      <c r="DX29" s="229"/>
      <c r="DY29" s="229"/>
      <c r="DZ29" s="229"/>
      <c r="EA29" s="229"/>
      <c r="EB29" s="229"/>
      <c r="EC29" s="229"/>
      <c r="ED29" s="229"/>
      <c r="EE29" s="229"/>
      <c r="EF29" s="229"/>
      <c r="EG29" s="229"/>
      <c r="EH29" s="229"/>
      <c r="EI29" s="229"/>
      <c r="EJ29" s="229"/>
      <c r="EK29" s="229"/>
      <c r="EL29" s="229"/>
      <c r="EM29" s="229"/>
      <c r="EN29" s="229"/>
      <c r="EO29" s="229"/>
      <c r="EP29" s="229"/>
      <c r="EQ29" s="229"/>
      <c r="ER29" s="229"/>
      <c r="ES29" s="229"/>
      <c r="ET29" s="229"/>
      <c r="EU29" s="229"/>
      <c r="EV29" s="229"/>
      <c r="EW29" s="229"/>
      <c r="EX29" s="229"/>
      <c r="EY29" s="229"/>
      <c r="EZ29" s="229"/>
      <c r="FA29" s="229"/>
      <c r="FB29" s="229"/>
      <c r="FC29" s="229"/>
      <c r="FD29" s="229"/>
      <c r="FE29" s="229"/>
      <c r="FF29" s="229"/>
      <c r="FG29" s="229"/>
      <c r="FH29" s="229"/>
      <c r="FI29" s="229"/>
      <c r="FJ29" s="229"/>
      <c r="FK29" s="229"/>
      <c r="FL29" s="229"/>
      <c r="FM29" s="229"/>
      <c r="FN29" s="229"/>
      <c r="FO29" s="229"/>
      <c r="FP29" s="229"/>
      <c r="FQ29" s="229"/>
      <c r="FR29" s="229"/>
      <c r="FS29" s="229"/>
      <c r="FT29" s="229"/>
      <c r="FU29" s="229"/>
      <c r="FV29" s="229"/>
      <c r="FW29" s="229"/>
      <c r="FX29" s="229"/>
      <c r="FY29" s="229"/>
      <c r="FZ29" s="229"/>
      <c r="GA29" s="229"/>
      <c r="GB29" s="229"/>
      <c r="GC29" s="229"/>
      <c r="GD29" s="229"/>
      <c r="GE29" s="229"/>
      <c r="GF29" s="229"/>
      <c r="GG29" s="229"/>
      <c r="GH29" s="229"/>
      <c r="GI29" s="229"/>
      <c r="GJ29" s="229"/>
      <c r="GK29" s="232"/>
      <c r="GL29" s="232"/>
      <c r="GM29" s="232"/>
      <c r="GN29" s="232"/>
      <c r="GO29" s="232"/>
      <c r="GP29" s="232"/>
      <c r="GQ29" s="232"/>
      <c r="GR29" s="232"/>
      <c r="GS29" s="232"/>
      <c r="GT29" s="232"/>
      <c r="GU29" s="232"/>
      <c r="GV29" s="232"/>
      <c r="GW29" s="232"/>
    </row>
    <row r="30" spans="1:205" x14ac:dyDescent="0.2">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229"/>
      <c r="BT30" s="229"/>
      <c r="BU30" s="229"/>
      <c r="BV30" s="229"/>
      <c r="BW30" s="229"/>
      <c r="BX30" s="229"/>
      <c r="BY30" s="229"/>
      <c r="BZ30" s="229"/>
      <c r="CA30" s="229"/>
      <c r="CB30" s="229"/>
      <c r="CC30" s="229"/>
      <c r="CD30" s="229"/>
      <c r="CE30" s="229"/>
      <c r="CF30" s="229"/>
      <c r="CG30" s="229"/>
      <c r="CH30" s="229"/>
      <c r="CI30" s="229"/>
      <c r="CJ30" s="229"/>
      <c r="CK30" s="229"/>
      <c r="CL30" s="229"/>
      <c r="CM30" s="229"/>
      <c r="CN30" s="229"/>
      <c r="CO30" s="229"/>
      <c r="CP30" s="229"/>
      <c r="CQ30" s="229"/>
      <c r="CR30" s="229"/>
      <c r="CS30" s="229"/>
      <c r="CT30" s="229"/>
      <c r="CU30" s="229"/>
      <c r="CV30" s="229"/>
      <c r="CW30" s="229"/>
      <c r="CX30" s="229"/>
      <c r="CY30" s="229"/>
      <c r="CZ30" s="229"/>
      <c r="DA30" s="229"/>
      <c r="DB30" s="229"/>
      <c r="DC30" s="229"/>
      <c r="DD30" s="229"/>
      <c r="DE30" s="229"/>
      <c r="DF30" s="229"/>
      <c r="DG30" s="229"/>
      <c r="DH30" s="229"/>
      <c r="DI30" s="229"/>
      <c r="DJ30" s="229"/>
      <c r="DK30" s="229"/>
      <c r="DL30" s="229"/>
      <c r="DM30" s="229"/>
      <c r="DN30" s="229"/>
      <c r="DO30" s="229"/>
      <c r="DP30" s="229"/>
      <c r="DQ30" s="229"/>
      <c r="DR30" s="229"/>
      <c r="DS30" s="229"/>
      <c r="DT30" s="229"/>
      <c r="DU30" s="229"/>
      <c r="DV30" s="229"/>
      <c r="DW30" s="229"/>
      <c r="DX30" s="229"/>
      <c r="DY30" s="229"/>
      <c r="DZ30" s="229"/>
      <c r="EA30" s="229"/>
      <c r="EB30" s="229"/>
      <c r="EC30" s="229"/>
      <c r="ED30" s="229"/>
      <c r="EE30" s="229"/>
      <c r="EF30" s="229"/>
      <c r="EG30" s="229"/>
      <c r="EH30" s="229"/>
      <c r="EI30" s="229"/>
      <c r="EJ30" s="229"/>
      <c r="EK30" s="229"/>
      <c r="EL30" s="229"/>
      <c r="EM30" s="229"/>
      <c r="EN30" s="229"/>
      <c r="EO30" s="229"/>
      <c r="EP30" s="229"/>
      <c r="EQ30" s="229"/>
      <c r="ER30" s="229"/>
      <c r="ES30" s="229"/>
      <c r="ET30" s="229"/>
      <c r="EU30" s="229"/>
      <c r="EV30" s="229"/>
      <c r="EW30" s="229"/>
      <c r="EX30" s="229"/>
      <c r="EY30" s="229"/>
      <c r="EZ30" s="229"/>
      <c r="FA30" s="229"/>
      <c r="FB30" s="229"/>
      <c r="FC30" s="229"/>
      <c r="FD30" s="229"/>
      <c r="FE30" s="229"/>
      <c r="FF30" s="229"/>
      <c r="FG30" s="229"/>
      <c r="FH30" s="229"/>
      <c r="FI30" s="229"/>
      <c r="FJ30" s="229"/>
      <c r="FK30" s="229"/>
      <c r="FL30" s="229"/>
      <c r="FM30" s="229"/>
      <c r="FN30" s="229"/>
      <c r="FO30" s="229"/>
      <c r="FP30" s="229"/>
      <c r="FQ30" s="229"/>
      <c r="FR30" s="229"/>
      <c r="FS30" s="229"/>
      <c r="FT30" s="229"/>
      <c r="FU30" s="229"/>
      <c r="FV30" s="229"/>
      <c r="FW30" s="229"/>
      <c r="FX30" s="229"/>
      <c r="FY30" s="229"/>
      <c r="FZ30" s="229"/>
      <c r="GA30" s="229"/>
      <c r="GB30" s="229"/>
      <c r="GC30" s="229"/>
      <c r="GD30" s="229"/>
      <c r="GE30" s="229"/>
      <c r="GF30" s="229"/>
      <c r="GG30" s="229"/>
      <c r="GH30" s="229"/>
      <c r="GI30" s="229"/>
      <c r="GJ30" s="229"/>
      <c r="GK30" s="232"/>
      <c r="GL30" s="232"/>
      <c r="GM30" s="232"/>
      <c r="GN30" s="232"/>
      <c r="GO30" s="232"/>
      <c r="GP30" s="232"/>
      <c r="GQ30" s="232"/>
      <c r="GR30" s="232"/>
      <c r="GS30" s="232"/>
      <c r="GT30" s="232"/>
      <c r="GU30" s="232"/>
      <c r="GV30" s="232"/>
      <c r="GW30" s="232"/>
    </row>
    <row r="31" spans="1:205" x14ac:dyDescent="0.2">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c r="CD31" s="229"/>
      <c r="CE31" s="229"/>
      <c r="CF31" s="229"/>
      <c r="CG31" s="229"/>
      <c r="CH31" s="229"/>
      <c r="CI31" s="229"/>
      <c r="CJ31" s="229"/>
      <c r="CK31" s="229"/>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229"/>
      <c r="DJ31" s="229"/>
      <c r="DK31" s="229"/>
      <c r="DL31" s="229"/>
      <c r="DM31" s="229"/>
      <c r="DN31" s="229"/>
      <c r="DO31" s="229"/>
      <c r="DP31" s="229"/>
      <c r="DQ31" s="229"/>
      <c r="DR31" s="229"/>
      <c r="DS31" s="229"/>
      <c r="DT31" s="229"/>
      <c r="DU31" s="229"/>
      <c r="DV31" s="229"/>
      <c r="DW31" s="229"/>
      <c r="DX31" s="229"/>
      <c r="DY31" s="229"/>
      <c r="DZ31" s="229"/>
      <c r="EA31" s="229"/>
      <c r="EB31" s="229"/>
      <c r="EC31" s="229"/>
      <c r="ED31" s="229"/>
      <c r="EE31" s="229"/>
      <c r="EF31" s="229"/>
      <c r="EG31" s="229"/>
      <c r="EH31" s="229"/>
      <c r="EI31" s="229"/>
      <c r="EJ31" s="229"/>
      <c r="EK31" s="229"/>
      <c r="EL31" s="229"/>
      <c r="EM31" s="229"/>
      <c r="EN31" s="229"/>
      <c r="EO31" s="229"/>
      <c r="EP31" s="229"/>
      <c r="EQ31" s="229"/>
      <c r="ER31" s="229"/>
      <c r="ES31" s="229"/>
      <c r="ET31" s="229"/>
      <c r="EU31" s="229"/>
      <c r="EV31" s="229"/>
      <c r="EW31" s="229"/>
      <c r="EX31" s="229"/>
      <c r="EY31" s="229"/>
      <c r="EZ31" s="229"/>
      <c r="FA31" s="229"/>
      <c r="FB31" s="229"/>
      <c r="FC31" s="229"/>
      <c r="FD31" s="229"/>
      <c r="FE31" s="229"/>
      <c r="FF31" s="229"/>
      <c r="FG31" s="229"/>
      <c r="FH31" s="229"/>
      <c r="FI31" s="229"/>
      <c r="FJ31" s="229"/>
      <c r="FK31" s="229"/>
      <c r="FL31" s="229"/>
      <c r="FM31" s="229"/>
      <c r="FN31" s="229"/>
      <c r="FO31" s="229"/>
      <c r="FP31" s="229"/>
      <c r="FQ31" s="229"/>
      <c r="FR31" s="229"/>
      <c r="FS31" s="229"/>
      <c r="FT31" s="229"/>
      <c r="FU31" s="229"/>
      <c r="FV31" s="229"/>
      <c r="FW31" s="229"/>
      <c r="FX31" s="229"/>
      <c r="FY31" s="229"/>
      <c r="FZ31" s="229"/>
      <c r="GA31" s="229"/>
      <c r="GB31" s="229"/>
      <c r="GC31" s="229"/>
      <c r="GD31" s="229"/>
      <c r="GE31" s="229"/>
      <c r="GF31" s="229"/>
      <c r="GG31" s="229"/>
      <c r="GH31" s="229"/>
      <c r="GI31" s="229"/>
      <c r="GJ31" s="229"/>
      <c r="GK31" s="232"/>
      <c r="GL31" s="232"/>
      <c r="GM31" s="232"/>
      <c r="GN31" s="232"/>
      <c r="GO31" s="232"/>
      <c r="GP31" s="232"/>
      <c r="GQ31" s="232"/>
      <c r="GR31" s="232"/>
      <c r="GS31" s="232"/>
      <c r="GT31" s="232"/>
      <c r="GU31" s="232"/>
      <c r="GV31" s="232"/>
      <c r="GW31" s="232"/>
    </row>
    <row r="32" spans="1:205" x14ac:dyDescent="0.2">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S32" s="229"/>
      <c r="BT32" s="229"/>
      <c r="BU32" s="229"/>
      <c r="BV32" s="229"/>
      <c r="BW32" s="229"/>
      <c r="BX32" s="229"/>
      <c r="BY32" s="229"/>
      <c r="BZ32" s="229"/>
      <c r="CA32" s="229"/>
      <c r="CB32" s="229"/>
      <c r="CC32" s="229"/>
      <c r="CD32" s="229"/>
      <c r="CE32" s="229"/>
      <c r="CF32" s="229"/>
      <c r="CG32" s="229"/>
      <c r="CH32" s="229"/>
      <c r="CI32" s="229"/>
      <c r="CJ32" s="229"/>
      <c r="CK32" s="229"/>
      <c r="CL32" s="229"/>
      <c r="CM32" s="229"/>
      <c r="CN32" s="229"/>
      <c r="CO32" s="229"/>
      <c r="CP32" s="229"/>
      <c r="CQ32" s="229"/>
      <c r="CR32" s="229"/>
      <c r="CS32" s="229"/>
      <c r="CT32" s="229"/>
      <c r="CU32" s="229"/>
      <c r="CV32" s="229"/>
      <c r="CW32" s="229"/>
      <c r="CX32" s="229"/>
      <c r="CY32" s="229"/>
      <c r="CZ32" s="229"/>
      <c r="DA32" s="229"/>
      <c r="DB32" s="229"/>
      <c r="DC32" s="229"/>
      <c r="DD32" s="229"/>
      <c r="DE32" s="229"/>
      <c r="DF32" s="229"/>
      <c r="DG32" s="229"/>
      <c r="DH32" s="229"/>
      <c r="DI32" s="229"/>
      <c r="DJ32" s="229"/>
      <c r="DK32" s="229"/>
      <c r="DL32" s="229"/>
      <c r="DM32" s="229"/>
      <c r="DN32" s="229"/>
      <c r="DO32" s="229"/>
      <c r="DP32" s="229"/>
      <c r="DQ32" s="229"/>
      <c r="DR32" s="229"/>
      <c r="DS32" s="229"/>
      <c r="DT32" s="229"/>
      <c r="DU32" s="229"/>
      <c r="DV32" s="229"/>
      <c r="DW32" s="229"/>
      <c r="DX32" s="229"/>
      <c r="DY32" s="229"/>
      <c r="DZ32" s="229"/>
      <c r="EA32" s="229"/>
      <c r="EB32" s="229"/>
      <c r="EC32" s="229"/>
      <c r="ED32" s="229"/>
      <c r="EE32" s="229"/>
      <c r="EF32" s="229"/>
      <c r="EG32" s="229"/>
      <c r="EH32" s="229"/>
      <c r="EI32" s="229"/>
      <c r="EJ32" s="229"/>
      <c r="EK32" s="229"/>
      <c r="EL32" s="229"/>
      <c r="EM32" s="229"/>
      <c r="EN32" s="229"/>
      <c r="EO32" s="229"/>
      <c r="EP32" s="229"/>
      <c r="EQ32" s="229"/>
      <c r="ER32" s="229"/>
      <c r="ES32" s="229"/>
      <c r="ET32" s="229"/>
      <c r="EU32" s="229"/>
      <c r="EV32" s="229"/>
      <c r="EW32" s="229"/>
      <c r="EX32" s="229"/>
      <c r="EY32" s="229"/>
      <c r="EZ32" s="229"/>
      <c r="FA32" s="229"/>
      <c r="FB32" s="229"/>
      <c r="FC32" s="229"/>
      <c r="FD32" s="229"/>
      <c r="FE32" s="229"/>
      <c r="FF32" s="229"/>
      <c r="FG32" s="229"/>
      <c r="FH32" s="229"/>
      <c r="FI32" s="229"/>
      <c r="FJ32" s="229"/>
      <c r="FK32" s="229"/>
      <c r="FL32" s="229"/>
      <c r="FM32" s="229"/>
      <c r="FN32" s="229"/>
      <c r="FO32" s="229"/>
      <c r="FP32" s="229"/>
      <c r="FQ32" s="229"/>
      <c r="FR32" s="229"/>
      <c r="FS32" s="229"/>
      <c r="FT32" s="229"/>
      <c r="FU32" s="229"/>
      <c r="FV32" s="229"/>
      <c r="FW32" s="229"/>
      <c r="FX32" s="229"/>
      <c r="FY32" s="229"/>
      <c r="FZ32" s="229"/>
      <c r="GA32" s="229"/>
      <c r="GB32" s="229"/>
      <c r="GC32" s="229"/>
      <c r="GD32" s="229"/>
      <c r="GE32" s="229"/>
      <c r="GF32" s="229"/>
      <c r="GG32" s="229"/>
      <c r="GH32" s="229"/>
      <c r="GI32" s="229"/>
      <c r="GJ32" s="229"/>
      <c r="GK32" s="232"/>
      <c r="GL32" s="232"/>
      <c r="GM32" s="232"/>
      <c r="GN32" s="232"/>
      <c r="GO32" s="232"/>
      <c r="GP32" s="232"/>
      <c r="GQ32" s="232"/>
      <c r="GR32" s="232"/>
      <c r="GS32" s="232"/>
      <c r="GT32" s="232"/>
      <c r="GU32" s="232"/>
      <c r="GV32" s="232"/>
      <c r="GW32" s="232"/>
    </row>
    <row r="33" spans="31:205" x14ac:dyDescent="0.2">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C33" s="229"/>
      <c r="CD33" s="229"/>
      <c r="CE33" s="229"/>
      <c r="CF33" s="229"/>
      <c r="CG33" s="229"/>
      <c r="CH33" s="229"/>
      <c r="CI33" s="229"/>
      <c r="CJ33" s="229"/>
      <c r="CK33" s="229"/>
      <c r="CL33" s="229"/>
      <c r="CM33" s="229"/>
      <c r="CN33" s="229"/>
      <c r="CO33" s="229"/>
      <c r="CP33" s="229"/>
      <c r="CQ33" s="229"/>
      <c r="CR33" s="229"/>
      <c r="CS33" s="229"/>
      <c r="CT33" s="229"/>
      <c r="CU33" s="229"/>
      <c r="CV33" s="229"/>
      <c r="CW33" s="229"/>
      <c r="CX33" s="229"/>
      <c r="CY33" s="229"/>
      <c r="CZ33" s="229"/>
      <c r="DA33" s="229"/>
      <c r="DB33" s="229"/>
      <c r="DC33" s="229"/>
      <c r="DD33" s="229"/>
      <c r="DE33" s="229"/>
      <c r="DF33" s="229"/>
      <c r="DG33" s="229"/>
      <c r="DH33" s="229"/>
      <c r="DI33" s="229"/>
      <c r="DJ33" s="229"/>
      <c r="DK33" s="229"/>
      <c r="DL33" s="229"/>
      <c r="DM33" s="229"/>
      <c r="DN33" s="229"/>
      <c r="DO33" s="229"/>
      <c r="DP33" s="229"/>
      <c r="DQ33" s="229"/>
      <c r="DR33" s="229"/>
      <c r="DS33" s="229"/>
      <c r="DT33" s="229"/>
      <c r="DU33" s="229"/>
      <c r="DV33" s="229"/>
      <c r="DW33" s="229"/>
      <c r="DX33" s="229"/>
      <c r="DY33" s="229"/>
      <c r="DZ33" s="229"/>
      <c r="EA33" s="229"/>
      <c r="EB33" s="229"/>
      <c r="EC33" s="229"/>
      <c r="ED33" s="229"/>
      <c r="EE33" s="229"/>
      <c r="EF33" s="229"/>
      <c r="EG33" s="229"/>
      <c r="EH33" s="229"/>
      <c r="EI33" s="229"/>
      <c r="EJ33" s="229"/>
      <c r="EK33" s="229"/>
      <c r="EL33" s="229"/>
      <c r="EM33" s="229"/>
      <c r="EN33" s="229"/>
      <c r="EO33" s="229"/>
      <c r="EP33" s="229"/>
      <c r="EQ33" s="229"/>
      <c r="ER33" s="229"/>
      <c r="ES33" s="229"/>
      <c r="ET33" s="229"/>
      <c r="EU33" s="229"/>
      <c r="EV33" s="229"/>
      <c r="EW33" s="229"/>
      <c r="EX33" s="229"/>
      <c r="EY33" s="229"/>
      <c r="EZ33" s="229"/>
      <c r="FA33" s="229"/>
      <c r="FB33" s="229"/>
      <c r="FC33" s="229"/>
      <c r="FD33" s="229"/>
      <c r="FE33" s="229"/>
      <c r="FF33" s="229"/>
      <c r="FG33" s="229"/>
      <c r="FH33" s="229"/>
      <c r="FI33" s="229"/>
      <c r="FJ33" s="229"/>
      <c r="FK33" s="229"/>
      <c r="FL33" s="229"/>
      <c r="FM33" s="229"/>
      <c r="FN33" s="229"/>
      <c r="FO33" s="229"/>
      <c r="FP33" s="229"/>
      <c r="FQ33" s="229"/>
      <c r="FR33" s="229"/>
      <c r="FS33" s="229"/>
      <c r="FT33" s="229"/>
      <c r="FU33" s="229"/>
      <c r="FV33" s="229"/>
      <c r="FW33" s="229"/>
      <c r="FX33" s="229"/>
      <c r="FY33" s="229"/>
      <c r="FZ33" s="229"/>
      <c r="GA33" s="229"/>
      <c r="GB33" s="229"/>
      <c r="GC33" s="229"/>
      <c r="GD33" s="229"/>
      <c r="GE33" s="229"/>
      <c r="GF33" s="229"/>
      <c r="GG33" s="229"/>
      <c r="GH33" s="229"/>
      <c r="GI33" s="229"/>
      <c r="GJ33" s="229"/>
      <c r="GK33" s="232"/>
      <c r="GL33" s="232"/>
      <c r="GM33" s="232"/>
      <c r="GN33" s="232"/>
      <c r="GO33" s="232"/>
      <c r="GP33" s="232"/>
      <c r="GQ33" s="232"/>
      <c r="GR33" s="232"/>
      <c r="GS33" s="232"/>
      <c r="GT33" s="232"/>
      <c r="GU33" s="232"/>
      <c r="GV33" s="232"/>
      <c r="GW33" s="232"/>
    </row>
    <row r="34" spans="31:205" x14ac:dyDescent="0.2">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S34" s="229"/>
      <c r="BT34" s="229"/>
      <c r="BU34" s="229"/>
      <c r="BV34" s="229"/>
      <c r="BW34" s="229"/>
      <c r="BX34" s="229"/>
      <c r="BY34" s="229"/>
      <c r="BZ34" s="229"/>
      <c r="CA34" s="229"/>
      <c r="CB34" s="229"/>
      <c r="CC34" s="229"/>
      <c r="CD34" s="229"/>
      <c r="CE34" s="229"/>
      <c r="CF34" s="229"/>
      <c r="CG34" s="229"/>
      <c r="CH34" s="229"/>
      <c r="CI34" s="229"/>
      <c r="CJ34" s="229"/>
      <c r="CK34" s="229"/>
      <c r="CL34" s="229"/>
      <c r="CM34" s="229"/>
      <c r="CN34" s="229"/>
      <c r="CO34" s="229"/>
      <c r="CP34" s="229"/>
      <c r="CQ34" s="229"/>
      <c r="CR34" s="229"/>
      <c r="CS34" s="229"/>
      <c r="CT34" s="229"/>
      <c r="CU34" s="229"/>
      <c r="CV34" s="229"/>
      <c r="CW34" s="229"/>
      <c r="CX34" s="229"/>
      <c r="CY34" s="229"/>
      <c r="CZ34" s="229"/>
      <c r="DA34" s="229"/>
      <c r="DB34" s="229"/>
      <c r="DC34" s="229"/>
      <c r="DD34" s="229"/>
      <c r="DE34" s="229"/>
      <c r="DF34" s="229"/>
      <c r="DG34" s="229"/>
      <c r="DH34" s="229"/>
      <c r="DI34" s="229"/>
      <c r="DJ34" s="229"/>
      <c r="DK34" s="229"/>
      <c r="DL34" s="229"/>
      <c r="DM34" s="229"/>
      <c r="DN34" s="229"/>
      <c r="DO34" s="229"/>
      <c r="DP34" s="229"/>
      <c r="DQ34" s="229"/>
      <c r="DR34" s="229"/>
      <c r="DS34" s="229"/>
      <c r="DT34" s="229"/>
      <c r="DU34" s="229"/>
      <c r="DV34" s="229"/>
      <c r="DW34" s="229"/>
      <c r="DX34" s="229"/>
      <c r="DY34" s="229"/>
      <c r="DZ34" s="229"/>
      <c r="EA34" s="229"/>
      <c r="EB34" s="229"/>
      <c r="EC34" s="229"/>
      <c r="ED34" s="229"/>
      <c r="EE34" s="229"/>
      <c r="EF34" s="229"/>
      <c r="EG34" s="229"/>
      <c r="EH34" s="229"/>
      <c r="EI34" s="229"/>
      <c r="EJ34" s="229"/>
      <c r="EK34" s="229"/>
      <c r="EL34" s="229"/>
      <c r="EM34" s="229"/>
      <c r="EN34" s="229"/>
      <c r="EO34" s="229"/>
      <c r="EP34" s="229"/>
      <c r="EQ34" s="229"/>
      <c r="ER34" s="229"/>
      <c r="ES34" s="229"/>
      <c r="ET34" s="229"/>
      <c r="EU34" s="229"/>
      <c r="EV34" s="229"/>
      <c r="EW34" s="229"/>
      <c r="EX34" s="229"/>
      <c r="EY34" s="229"/>
      <c r="EZ34" s="229"/>
      <c r="FA34" s="229"/>
      <c r="FB34" s="229"/>
      <c r="FC34" s="229"/>
      <c r="FD34" s="229"/>
      <c r="FE34" s="229"/>
      <c r="FF34" s="229"/>
      <c r="FG34" s="229"/>
      <c r="FH34" s="229"/>
      <c r="FI34" s="229"/>
      <c r="FJ34" s="229"/>
      <c r="FK34" s="229"/>
      <c r="FL34" s="229"/>
      <c r="FM34" s="229"/>
      <c r="FN34" s="229"/>
      <c r="FO34" s="229"/>
      <c r="FP34" s="229"/>
      <c r="FQ34" s="229"/>
      <c r="FR34" s="229"/>
      <c r="FS34" s="229"/>
      <c r="FT34" s="229"/>
      <c r="FU34" s="229"/>
      <c r="FV34" s="229"/>
      <c r="FW34" s="229"/>
      <c r="FX34" s="229"/>
      <c r="FY34" s="229"/>
      <c r="FZ34" s="229"/>
      <c r="GA34" s="229"/>
      <c r="GB34" s="229"/>
      <c r="GC34" s="229"/>
      <c r="GD34" s="229"/>
      <c r="GE34" s="229"/>
      <c r="GF34" s="229"/>
      <c r="GG34" s="229"/>
      <c r="GH34" s="229"/>
      <c r="GI34" s="229"/>
      <c r="GJ34" s="229"/>
      <c r="GK34" s="232"/>
      <c r="GL34" s="232"/>
      <c r="GM34" s="232"/>
      <c r="GN34" s="232"/>
      <c r="GO34" s="232"/>
      <c r="GP34" s="232"/>
      <c r="GQ34" s="232"/>
      <c r="GR34" s="232"/>
      <c r="GS34" s="232"/>
      <c r="GT34" s="232"/>
      <c r="GU34" s="232"/>
      <c r="GV34" s="232"/>
      <c r="GW34" s="232"/>
    </row>
    <row r="35" spans="31:205" x14ac:dyDescent="0.2">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29"/>
      <c r="BR35" s="229"/>
      <c r="BS35" s="229"/>
      <c r="BT35" s="229"/>
      <c r="BU35" s="229"/>
      <c r="BV35" s="229"/>
      <c r="BW35" s="229"/>
      <c r="BX35" s="229"/>
      <c r="BY35" s="229"/>
      <c r="BZ35" s="229"/>
      <c r="CA35" s="229"/>
      <c r="CB35" s="229"/>
      <c r="CC35" s="229"/>
      <c r="CD35" s="229"/>
      <c r="CE35" s="229"/>
      <c r="CF35" s="229"/>
      <c r="CG35" s="229"/>
      <c r="CH35" s="229"/>
      <c r="CI35" s="229"/>
      <c r="CJ35" s="229"/>
      <c r="CK35" s="229"/>
      <c r="CL35" s="229"/>
      <c r="CM35" s="229"/>
      <c r="CN35" s="229"/>
      <c r="CO35" s="229"/>
      <c r="CP35" s="229"/>
      <c r="CQ35" s="229"/>
      <c r="CR35" s="229"/>
      <c r="CS35" s="229"/>
      <c r="CT35" s="229"/>
      <c r="CU35" s="229"/>
      <c r="CV35" s="229"/>
      <c r="CW35" s="229"/>
      <c r="CX35" s="229"/>
      <c r="CY35" s="229"/>
      <c r="CZ35" s="229"/>
      <c r="DA35" s="229"/>
      <c r="DB35" s="229"/>
      <c r="DC35" s="229"/>
      <c r="DD35" s="229"/>
      <c r="DE35" s="229"/>
      <c r="DF35" s="229"/>
      <c r="DG35" s="229"/>
      <c r="DH35" s="229"/>
      <c r="DI35" s="229"/>
      <c r="DJ35" s="229"/>
      <c r="DK35" s="229"/>
      <c r="DL35" s="229"/>
      <c r="DM35" s="229"/>
      <c r="DN35" s="229"/>
      <c r="DO35" s="229"/>
      <c r="DP35" s="229"/>
      <c r="DQ35" s="229"/>
      <c r="DR35" s="229"/>
      <c r="DS35" s="229"/>
      <c r="DT35" s="229"/>
      <c r="DU35" s="229"/>
      <c r="DV35" s="229"/>
      <c r="DW35" s="229"/>
      <c r="DX35" s="229"/>
      <c r="DY35" s="229"/>
      <c r="DZ35" s="229"/>
      <c r="EA35" s="229"/>
      <c r="EB35" s="229"/>
      <c r="EC35" s="229"/>
      <c r="ED35" s="229"/>
      <c r="EE35" s="229"/>
      <c r="EF35" s="229"/>
      <c r="EG35" s="229"/>
      <c r="EH35" s="229"/>
      <c r="EI35" s="229"/>
      <c r="EJ35" s="229"/>
      <c r="EK35" s="229"/>
      <c r="EL35" s="229"/>
      <c r="EM35" s="229"/>
      <c r="EN35" s="229"/>
      <c r="EO35" s="229"/>
      <c r="EP35" s="229"/>
      <c r="EQ35" s="229"/>
      <c r="ER35" s="229"/>
      <c r="ES35" s="229"/>
      <c r="ET35" s="229"/>
      <c r="EU35" s="229"/>
      <c r="EV35" s="229"/>
      <c r="EW35" s="229"/>
      <c r="EX35" s="229"/>
      <c r="EY35" s="229"/>
      <c r="EZ35" s="229"/>
      <c r="FA35" s="229"/>
      <c r="FB35" s="229"/>
      <c r="FC35" s="229"/>
      <c r="FD35" s="229"/>
      <c r="FE35" s="229"/>
      <c r="FF35" s="229"/>
      <c r="FG35" s="229"/>
      <c r="FH35" s="229"/>
      <c r="FI35" s="229"/>
      <c r="FJ35" s="229"/>
      <c r="FK35" s="229"/>
      <c r="FL35" s="229"/>
      <c r="FM35" s="229"/>
      <c r="FN35" s="229"/>
      <c r="FO35" s="229"/>
      <c r="FP35" s="229"/>
      <c r="FQ35" s="229"/>
      <c r="FR35" s="229"/>
      <c r="FS35" s="229"/>
      <c r="FT35" s="229"/>
      <c r="FU35" s="229"/>
      <c r="FV35" s="229"/>
      <c r="FW35" s="229"/>
      <c r="FX35" s="229"/>
      <c r="FY35" s="229"/>
      <c r="FZ35" s="229"/>
      <c r="GA35" s="229"/>
      <c r="GB35" s="229"/>
      <c r="GC35" s="229"/>
      <c r="GD35" s="229"/>
      <c r="GE35" s="229"/>
      <c r="GF35" s="229"/>
      <c r="GG35" s="229"/>
      <c r="GH35" s="229"/>
      <c r="GI35" s="229"/>
      <c r="GJ35" s="229"/>
      <c r="GK35" s="232"/>
      <c r="GL35" s="232"/>
      <c r="GM35" s="232"/>
      <c r="GN35" s="232"/>
      <c r="GO35" s="232"/>
      <c r="GP35" s="232"/>
      <c r="GQ35" s="232"/>
      <c r="GR35" s="232"/>
      <c r="GS35" s="232"/>
      <c r="GT35" s="232"/>
      <c r="GU35" s="232"/>
      <c r="GV35" s="232"/>
      <c r="GW35" s="232"/>
    </row>
    <row r="36" spans="31:205" x14ac:dyDescent="0.2">
      <c r="AE36" s="288"/>
      <c r="AF36" s="288"/>
      <c r="AG36" s="288"/>
      <c r="AH36" s="288"/>
      <c r="AI36" s="288"/>
      <c r="AJ36" s="288"/>
      <c r="AK36" s="288"/>
      <c r="AL36" s="288"/>
      <c r="AM36" s="288"/>
      <c r="AN36" s="288"/>
      <c r="AO36" s="288"/>
      <c r="AP36" s="288"/>
      <c r="AQ36" s="288"/>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29"/>
      <c r="BR36" s="229"/>
      <c r="BS36" s="229"/>
      <c r="BT36" s="229"/>
      <c r="BU36" s="229"/>
      <c r="BV36" s="229"/>
      <c r="BW36" s="229"/>
      <c r="BX36" s="229"/>
      <c r="BY36" s="229"/>
      <c r="BZ36" s="229"/>
      <c r="CA36" s="229"/>
      <c r="CB36" s="229"/>
      <c r="CC36" s="229"/>
      <c r="CD36" s="229"/>
      <c r="CE36" s="229"/>
      <c r="CF36" s="229"/>
      <c r="CG36" s="229"/>
      <c r="CH36" s="229"/>
      <c r="CI36" s="229"/>
      <c r="CJ36" s="229"/>
      <c r="CK36" s="229"/>
      <c r="CL36" s="229"/>
      <c r="CM36" s="229"/>
      <c r="CN36" s="229"/>
      <c r="CO36" s="229"/>
      <c r="CP36" s="229"/>
      <c r="CQ36" s="229"/>
      <c r="CR36" s="229"/>
      <c r="CS36" s="229"/>
      <c r="CT36" s="229"/>
      <c r="CU36" s="229"/>
      <c r="CV36" s="229"/>
      <c r="CW36" s="229"/>
      <c r="CX36" s="229"/>
      <c r="CY36" s="229"/>
      <c r="CZ36" s="229"/>
      <c r="DA36" s="229"/>
      <c r="DB36" s="229"/>
      <c r="DC36" s="229"/>
      <c r="DD36" s="229"/>
      <c r="DE36" s="229"/>
      <c r="DF36" s="229"/>
      <c r="DG36" s="229"/>
      <c r="DH36" s="229"/>
      <c r="DI36" s="229"/>
      <c r="DJ36" s="229"/>
      <c r="DK36" s="229"/>
      <c r="DL36" s="229"/>
      <c r="DM36" s="229"/>
      <c r="DN36" s="229"/>
      <c r="DO36" s="229"/>
      <c r="DP36" s="229"/>
      <c r="DQ36" s="229"/>
      <c r="DR36" s="229"/>
      <c r="DS36" s="229"/>
      <c r="DT36" s="229"/>
      <c r="DU36" s="229"/>
      <c r="DV36" s="229"/>
      <c r="DW36" s="229"/>
      <c r="DX36" s="229"/>
      <c r="DY36" s="229"/>
      <c r="DZ36" s="229"/>
      <c r="EA36" s="229"/>
      <c r="EB36" s="229"/>
      <c r="EC36" s="229"/>
      <c r="ED36" s="229"/>
      <c r="EE36" s="229"/>
      <c r="EF36" s="229"/>
      <c r="EG36" s="229"/>
      <c r="EH36" s="229"/>
      <c r="EI36" s="229"/>
      <c r="EJ36" s="229"/>
      <c r="EK36" s="229"/>
      <c r="EL36" s="229"/>
      <c r="EM36" s="229"/>
      <c r="EN36" s="229"/>
      <c r="EO36" s="229"/>
      <c r="EP36" s="229"/>
      <c r="EQ36" s="229"/>
      <c r="ER36" s="229"/>
      <c r="ES36" s="229"/>
      <c r="ET36" s="229"/>
      <c r="EU36" s="229"/>
      <c r="EV36" s="229"/>
      <c r="EW36" s="229"/>
      <c r="EX36" s="229"/>
      <c r="EY36" s="229"/>
      <c r="EZ36" s="229"/>
      <c r="FA36" s="229"/>
      <c r="FB36" s="229"/>
      <c r="FC36" s="229"/>
      <c r="FD36" s="229"/>
      <c r="FE36" s="229"/>
      <c r="FF36" s="229"/>
      <c r="FG36" s="229"/>
      <c r="FH36" s="229"/>
      <c r="FI36" s="229"/>
      <c r="FJ36" s="229"/>
      <c r="FK36" s="229"/>
      <c r="FL36" s="229"/>
      <c r="FM36" s="229"/>
      <c r="FN36" s="229"/>
      <c r="FO36" s="229"/>
      <c r="FP36" s="229"/>
      <c r="FQ36" s="229"/>
      <c r="FR36" s="229"/>
      <c r="FS36" s="229"/>
      <c r="FT36" s="229"/>
      <c r="FU36" s="229"/>
      <c r="FV36" s="229"/>
      <c r="FW36" s="229"/>
      <c r="FX36" s="229"/>
      <c r="FY36" s="229"/>
      <c r="FZ36" s="229"/>
      <c r="GA36" s="229"/>
      <c r="GB36" s="229"/>
      <c r="GC36" s="229"/>
      <c r="GD36" s="229"/>
      <c r="GE36" s="229"/>
      <c r="GF36" s="229"/>
      <c r="GG36" s="229"/>
      <c r="GH36" s="229"/>
      <c r="GI36" s="229"/>
      <c r="GJ36" s="229"/>
      <c r="GK36" s="229"/>
      <c r="GL36" s="229"/>
      <c r="GM36" s="229"/>
      <c r="GN36" s="229"/>
      <c r="GO36" s="229"/>
      <c r="GP36" s="229"/>
      <c r="GQ36" s="229"/>
      <c r="GR36" s="229"/>
      <c r="GS36" s="229"/>
      <c r="GT36" s="229"/>
      <c r="GU36" s="229"/>
      <c r="GV36" s="229"/>
      <c r="GW36" s="229"/>
    </row>
  </sheetData>
  <mergeCells count="36">
    <mergeCell ref="AQ9:AQ10"/>
    <mergeCell ref="AD9:AD10"/>
    <mergeCell ref="X9:X10"/>
    <mergeCell ref="I9:I10"/>
    <mergeCell ref="F9:F10"/>
    <mergeCell ref="L9:L10"/>
    <mergeCell ref="Z9:Z10"/>
    <mergeCell ref="AF9:AG9"/>
    <mergeCell ref="AH9:AM9"/>
    <mergeCell ref="AN9:AN10"/>
    <mergeCell ref="AO9:AO10"/>
    <mergeCell ref="AP9:AP10"/>
    <mergeCell ref="AC9:AC10"/>
    <mergeCell ref="Q9:V9"/>
    <mergeCell ref="C4:Y4"/>
    <mergeCell ref="C5:Y5"/>
    <mergeCell ref="C7:K7"/>
    <mergeCell ref="O9:P9"/>
    <mergeCell ref="W9:W10"/>
    <mergeCell ref="O8:Z8"/>
    <mergeCell ref="B18:M18"/>
    <mergeCell ref="B8:M8"/>
    <mergeCell ref="H9:H10"/>
    <mergeCell ref="AB9:AB10"/>
    <mergeCell ref="B9:B10"/>
    <mergeCell ref="N8:N10"/>
    <mergeCell ref="J9:J10"/>
    <mergeCell ref="Y9:Y10"/>
    <mergeCell ref="AB8:AD8"/>
    <mergeCell ref="AA9:AA10"/>
    <mergeCell ref="C9:C10"/>
    <mergeCell ref="K9:K10"/>
    <mergeCell ref="D9:D10"/>
    <mergeCell ref="M9:M10"/>
    <mergeCell ref="E9:E10"/>
    <mergeCell ref="G9:G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X65"/>
  <sheetViews>
    <sheetView zoomScale="80" zoomScaleNormal="80" workbookViewId="0">
      <selection activeCell="C9" sqref="C9:C10"/>
    </sheetView>
  </sheetViews>
  <sheetFormatPr baseColWidth="10" defaultRowHeight="12.75" x14ac:dyDescent="0.2"/>
  <cols>
    <col min="8" max="8" width="18.7109375" customWidth="1"/>
    <col min="9" max="9" width="16.28515625" customWidth="1"/>
  </cols>
  <sheetData>
    <row r="2" spans="2:205" x14ac:dyDescent="0.2">
      <c r="B2" s="364"/>
      <c r="C2" s="364"/>
      <c r="D2" s="364"/>
      <c r="E2" s="364"/>
      <c r="F2" s="364"/>
      <c r="G2" s="364"/>
      <c r="H2" s="364"/>
      <c r="I2" s="364"/>
      <c r="J2" s="364"/>
      <c r="K2" s="364"/>
      <c r="L2" s="367"/>
      <c r="M2" s="367"/>
      <c r="N2" s="364"/>
      <c r="O2" s="368"/>
      <c r="P2" s="364"/>
      <c r="Q2" s="368"/>
      <c r="R2" s="364"/>
      <c r="S2" s="364"/>
      <c r="T2" s="364"/>
      <c r="U2" s="364"/>
      <c r="V2" s="364"/>
      <c r="W2" s="364"/>
      <c r="X2" s="364"/>
      <c r="Y2" s="364"/>
      <c r="Z2" s="364"/>
      <c r="AA2" s="364"/>
      <c r="AB2" s="364"/>
      <c r="AC2" s="364"/>
      <c r="AD2" s="364"/>
      <c r="AE2" s="364"/>
      <c r="AF2" s="364"/>
      <c r="AG2" s="364"/>
      <c r="AH2" s="364"/>
      <c r="AI2" s="364"/>
      <c r="AJ2" s="364"/>
      <c r="AK2" s="364"/>
      <c r="AL2" s="364"/>
      <c r="AM2" s="364"/>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c r="CF2" s="366"/>
      <c r="CG2" s="366"/>
      <c r="CH2" s="366"/>
      <c r="CI2" s="366"/>
      <c r="CJ2" s="366"/>
      <c r="CK2" s="366"/>
      <c r="CL2" s="366"/>
      <c r="CM2" s="366"/>
      <c r="CN2" s="366"/>
      <c r="CO2" s="366"/>
      <c r="CP2" s="366"/>
      <c r="CQ2" s="366"/>
      <c r="CR2" s="366"/>
      <c r="CS2" s="366"/>
      <c r="CT2" s="366"/>
      <c r="CU2" s="366"/>
      <c r="CV2" s="366"/>
      <c r="CW2" s="366"/>
      <c r="CX2" s="366"/>
      <c r="CY2" s="366"/>
      <c r="CZ2" s="366"/>
      <c r="DA2" s="366"/>
      <c r="DB2" s="366"/>
      <c r="DC2" s="366"/>
      <c r="DD2" s="366"/>
      <c r="DE2" s="366"/>
      <c r="DF2" s="366"/>
      <c r="DG2" s="366"/>
      <c r="DH2" s="366"/>
      <c r="DI2" s="366"/>
      <c r="DJ2" s="366"/>
      <c r="DK2" s="366"/>
      <c r="DL2" s="366"/>
      <c r="DM2" s="366"/>
      <c r="DN2" s="366"/>
      <c r="DO2" s="366"/>
      <c r="DP2" s="366"/>
      <c r="DQ2" s="366"/>
      <c r="DR2" s="366"/>
      <c r="DS2" s="366"/>
      <c r="DT2" s="366"/>
      <c r="DU2" s="366"/>
      <c r="DV2" s="366"/>
      <c r="DW2" s="366"/>
      <c r="DX2" s="366"/>
      <c r="DY2" s="366"/>
      <c r="DZ2" s="366"/>
      <c r="EA2" s="366"/>
      <c r="EB2" s="366"/>
      <c r="EC2" s="366"/>
      <c r="ED2" s="366"/>
      <c r="EE2" s="366"/>
      <c r="EF2" s="366"/>
      <c r="EG2" s="366"/>
      <c r="EH2" s="366"/>
      <c r="EI2" s="366"/>
      <c r="EJ2" s="366"/>
      <c r="EK2" s="366"/>
      <c r="EL2" s="366"/>
      <c r="EM2" s="366"/>
      <c r="EN2" s="366"/>
      <c r="EO2" s="366"/>
      <c r="EP2" s="366"/>
      <c r="EQ2" s="366"/>
      <c r="ER2" s="366"/>
      <c r="ES2" s="366"/>
      <c r="ET2" s="366"/>
      <c r="EU2" s="366"/>
      <c r="EV2" s="366"/>
      <c r="EW2" s="366"/>
      <c r="EX2" s="366"/>
      <c r="EY2" s="366"/>
      <c r="EZ2" s="366"/>
      <c r="FA2" s="366"/>
      <c r="FB2" s="366"/>
      <c r="FC2" s="366"/>
      <c r="FD2" s="366"/>
      <c r="FE2" s="366"/>
      <c r="FF2" s="366"/>
      <c r="FG2" s="366"/>
      <c r="FH2" s="366"/>
      <c r="FI2" s="366"/>
      <c r="FJ2" s="366"/>
      <c r="FK2" s="366"/>
      <c r="FL2" s="366"/>
      <c r="FM2" s="366"/>
      <c r="FN2" s="366"/>
      <c r="FO2" s="366"/>
      <c r="FP2" s="366"/>
      <c r="FQ2" s="366"/>
      <c r="FR2" s="366"/>
      <c r="FS2" s="366"/>
      <c r="FT2" s="366"/>
      <c r="FU2" s="366"/>
      <c r="FV2" s="366"/>
      <c r="FW2" s="366"/>
      <c r="FX2" s="366"/>
      <c r="FY2" s="366"/>
      <c r="FZ2" s="366"/>
      <c r="GA2" s="366"/>
      <c r="GB2" s="366"/>
      <c r="GC2" s="366"/>
      <c r="GD2" s="366"/>
      <c r="GE2" s="366"/>
      <c r="GF2" s="366"/>
      <c r="GG2" s="366"/>
      <c r="GH2" s="366"/>
      <c r="GI2" s="366"/>
      <c r="GJ2" s="366"/>
      <c r="GK2" s="366"/>
      <c r="GL2" s="366"/>
      <c r="GM2" s="366"/>
      <c r="GN2" s="366"/>
      <c r="GO2" s="366"/>
      <c r="GP2" s="366"/>
      <c r="GQ2" s="366"/>
      <c r="GR2" s="366"/>
      <c r="GS2" s="366"/>
      <c r="GT2" s="366"/>
      <c r="GU2" s="366"/>
      <c r="GV2" s="366"/>
      <c r="GW2" s="366"/>
    </row>
    <row r="3" spans="2:205" x14ac:dyDescent="0.2">
      <c r="B3" s="364"/>
      <c r="C3" s="366"/>
      <c r="D3" s="364"/>
      <c r="E3" s="364"/>
      <c r="F3" s="364"/>
      <c r="G3" s="364"/>
      <c r="H3" s="364"/>
      <c r="I3" s="364"/>
      <c r="J3" s="364"/>
      <c r="K3" s="364"/>
      <c r="L3" s="367"/>
      <c r="M3" s="367"/>
      <c r="N3" s="364"/>
      <c r="O3" s="368"/>
      <c r="P3" s="364"/>
      <c r="Q3" s="368"/>
      <c r="R3" s="364"/>
      <c r="S3" s="364"/>
      <c r="T3" s="364"/>
      <c r="U3" s="364"/>
      <c r="V3" s="364"/>
      <c r="W3" s="364"/>
      <c r="X3" s="364"/>
      <c r="Y3" s="364"/>
      <c r="Z3" s="364"/>
      <c r="AA3" s="364"/>
      <c r="AB3" s="364"/>
      <c r="AC3" s="364"/>
      <c r="AD3" s="364"/>
      <c r="AE3" s="364"/>
      <c r="AF3" s="364"/>
      <c r="AG3" s="364"/>
      <c r="AH3" s="364"/>
      <c r="AI3" s="364"/>
      <c r="AJ3" s="364"/>
      <c r="AK3" s="364"/>
      <c r="AL3" s="364"/>
      <c r="AM3" s="364"/>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366"/>
      <c r="CC3" s="366"/>
      <c r="CD3" s="366"/>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366"/>
      <c r="ED3" s="366"/>
      <c r="EE3" s="366"/>
      <c r="EF3" s="366"/>
      <c r="EG3" s="366"/>
      <c r="EH3" s="366"/>
      <c r="EI3" s="366"/>
      <c r="EJ3" s="366"/>
      <c r="EK3" s="366"/>
      <c r="EL3" s="366"/>
      <c r="EM3" s="366"/>
      <c r="EN3" s="366"/>
      <c r="EO3" s="366"/>
      <c r="EP3" s="366"/>
      <c r="EQ3" s="366"/>
      <c r="ER3" s="366"/>
      <c r="ES3" s="366"/>
      <c r="ET3" s="366"/>
      <c r="EU3" s="366"/>
      <c r="EV3" s="366"/>
      <c r="EW3" s="366"/>
      <c r="EX3" s="366"/>
      <c r="EY3" s="366"/>
      <c r="EZ3" s="366"/>
      <c r="FA3" s="366"/>
      <c r="FB3" s="366"/>
      <c r="FC3" s="366"/>
      <c r="FD3" s="366"/>
      <c r="FE3" s="366"/>
      <c r="FF3" s="366"/>
      <c r="FG3" s="366"/>
      <c r="FH3" s="366"/>
      <c r="FI3" s="366"/>
      <c r="FJ3" s="366"/>
      <c r="FK3" s="366"/>
      <c r="FL3" s="366"/>
      <c r="FM3" s="366"/>
      <c r="FN3" s="366"/>
      <c r="FO3" s="366"/>
      <c r="FP3" s="366"/>
      <c r="FQ3" s="366"/>
      <c r="FR3" s="366"/>
      <c r="FS3" s="366"/>
      <c r="FT3" s="366"/>
      <c r="FU3" s="366"/>
      <c r="FV3" s="366"/>
      <c r="FW3" s="366"/>
      <c r="FX3" s="366"/>
      <c r="FY3" s="366"/>
      <c r="FZ3" s="366"/>
      <c r="GA3" s="366"/>
      <c r="GB3" s="366"/>
      <c r="GC3" s="366"/>
      <c r="GD3" s="366"/>
      <c r="GE3" s="366"/>
      <c r="GF3" s="366"/>
      <c r="GG3" s="366"/>
      <c r="GH3" s="366"/>
      <c r="GI3" s="366"/>
      <c r="GJ3" s="366"/>
      <c r="GK3" s="366"/>
      <c r="GL3" s="366"/>
      <c r="GM3" s="366"/>
      <c r="GN3" s="366"/>
      <c r="GO3" s="366"/>
      <c r="GP3" s="366"/>
      <c r="GQ3" s="366"/>
      <c r="GR3" s="366"/>
      <c r="GS3" s="366"/>
      <c r="GT3" s="366"/>
      <c r="GU3" s="366"/>
      <c r="GV3" s="366"/>
      <c r="GW3" s="366"/>
    </row>
    <row r="4" spans="2:205" x14ac:dyDescent="0.2">
      <c r="B4" s="369"/>
      <c r="C4" s="682" t="s">
        <v>0</v>
      </c>
      <c r="D4" s="682"/>
      <c r="E4" s="682"/>
      <c r="F4" s="682"/>
      <c r="G4" s="682"/>
      <c r="H4" s="682"/>
      <c r="I4" s="682"/>
      <c r="J4" s="682"/>
      <c r="K4" s="682"/>
      <c r="L4" s="682"/>
      <c r="M4" s="682"/>
      <c r="N4" s="682"/>
      <c r="O4" s="682"/>
      <c r="P4" s="682"/>
      <c r="Q4" s="682"/>
      <c r="R4" s="682"/>
      <c r="S4" s="682"/>
      <c r="T4" s="682"/>
      <c r="U4" s="682"/>
      <c r="V4" s="682"/>
      <c r="W4" s="682"/>
      <c r="X4" s="682"/>
      <c r="Y4" s="682"/>
      <c r="Z4" s="369"/>
      <c r="AA4" s="369"/>
      <c r="AB4" s="369"/>
      <c r="AC4" s="369"/>
      <c r="AD4" s="369"/>
      <c r="AE4" s="371"/>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c r="DF4" s="364"/>
      <c r="DG4" s="364"/>
      <c r="DH4" s="364"/>
      <c r="DI4" s="364"/>
      <c r="DJ4" s="364"/>
      <c r="DK4" s="364"/>
      <c r="DL4" s="364"/>
      <c r="DM4" s="364"/>
      <c r="DN4" s="364"/>
      <c r="DO4" s="364"/>
      <c r="DP4" s="364"/>
      <c r="DQ4" s="364"/>
      <c r="DR4" s="364"/>
      <c r="DS4" s="364"/>
      <c r="DT4" s="364"/>
      <c r="DU4" s="364"/>
      <c r="DV4" s="364"/>
      <c r="DW4" s="364"/>
      <c r="DX4" s="364"/>
      <c r="DY4" s="364"/>
      <c r="DZ4" s="364"/>
      <c r="EA4" s="364"/>
      <c r="EB4" s="364"/>
      <c r="EC4" s="364"/>
      <c r="ED4" s="364"/>
      <c r="EE4" s="364"/>
      <c r="EF4" s="364"/>
      <c r="EG4" s="364"/>
      <c r="EH4" s="364"/>
      <c r="EI4" s="364"/>
      <c r="EJ4" s="364"/>
      <c r="EK4" s="364"/>
      <c r="EL4" s="364"/>
      <c r="EM4" s="364"/>
      <c r="EN4" s="364"/>
      <c r="EO4" s="364"/>
      <c r="EP4" s="364"/>
      <c r="EQ4" s="364"/>
      <c r="ER4" s="364"/>
      <c r="ES4" s="364"/>
      <c r="ET4" s="364"/>
      <c r="EU4" s="364"/>
      <c r="EV4" s="364"/>
      <c r="EW4" s="364"/>
      <c r="EX4" s="364"/>
      <c r="EY4" s="364"/>
      <c r="EZ4" s="364"/>
      <c r="FA4" s="364"/>
      <c r="FB4" s="364"/>
      <c r="FC4" s="364"/>
      <c r="FD4" s="364"/>
      <c r="FE4" s="364"/>
      <c r="FF4" s="364"/>
      <c r="FG4" s="364"/>
      <c r="FH4" s="364"/>
      <c r="FI4" s="364"/>
      <c r="FJ4" s="364"/>
      <c r="FK4" s="364"/>
      <c r="FL4" s="364"/>
      <c r="FM4" s="364"/>
      <c r="FN4" s="364"/>
      <c r="FO4" s="364"/>
      <c r="FP4" s="364"/>
      <c r="FQ4" s="364"/>
      <c r="FR4" s="364"/>
      <c r="FS4" s="364"/>
      <c r="FT4" s="364"/>
      <c r="FU4" s="364"/>
      <c r="FV4" s="364"/>
      <c r="FW4" s="364"/>
      <c r="FX4" s="364"/>
      <c r="FY4" s="364"/>
      <c r="FZ4" s="364"/>
      <c r="GA4" s="364"/>
      <c r="GB4" s="364"/>
      <c r="GC4" s="364"/>
      <c r="GD4" s="364"/>
      <c r="GE4" s="364"/>
      <c r="GF4" s="364"/>
      <c r="GG4" s="364"/>
      <c r="GH4" s="364"/>
      <c r="GI4" s="364"/>
      <c r="GJ4" s="364"/>
      <c r="GK4" s="364"/>
      <c r="GL4" s="364"/>
      <c r="GM4" s="364"/>
      <c r="GN4" s="364"/>
      <c r="GO4" s="364"/>
      <c r="GP4" s="364"/>
      <c r="GQ4" s="364"/>
      <c r="GR4" s="364"/>
      <c r="GS4" s="364"/>
      <c r="GT4" s="364"/>
      <c r="GU4" s="364"/>
      <c r="GV4" s="364"/>
      <c r="GW4" s="364"/>
    </row>
    <row r="5" spans="2:205" x14ac:dyDescent="0.2">
      <c r="B5" s="369"/>
      <c r="C5" s="682" t="s">
        <v>1</v>
      </c>
      <c r="D5" s="682"/>
      <c r="E5" s="682"/>
      <c r="F5" s="682"/>
      <c r="G5" s="682"/>
      <c r="H5" s="682"/>
      <c r="I5" s="682"/>
      <c r="J5" s="682"/>
      <c r="K5" s="682"/>
      <c r="L5" s="682"/>
      <c r="M5" s="682"/>
      <c r="N5" s="682"/>
      <c r="O5" s="682"/>
      <c r="P5" s="682"/>
      <c r="Q5" s="682"/>
      <c r="R5" s="682"/>
      <c r="S5" s="682"/>
      <c r="T5" s="682"/>
      <c r="U5" s="682"/>
      <c r="V5" s="682"/>
      <c r="W5" s="682"/>
      <c r="X5" s="682"/>
      <c r="Y5" s="682"/>
      <c r="Z5" s="369"/>
      <c r="AA5" s="369"/>
      <c r="AB5" s="369"/>
      <c r="AC5" s="369"/>
      <c r="AD5" s="369"/>
      <c r="AE5" s="371"/>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c r="DF5" s="364"/>
      <c r="DG5" s="364"/>
      <c r="DH5" s="364"/>
      <c r="DI5" s="364"/>
      <c r="DJ5" s="364"/>
      <c r="DK5" s="364"/>
      <c r="DL5" s="364"/>
      <c r="DM5" s="364"/>
      <c r="DN5" s="364"/>
      <c r="DO5" s="364"/>
      <c r="DP5" s="364"/>
      <c r="DQ5" s="364"/>
      <c r="DR5" s="364"/>
      <c r="DS5" s="364"/>
      <c r="DT5" s="364"/>
      <c r="DU5" s="364"/>
      <c r="DV5" s="364"/>
      <c r="DW5" s="364"/>
      <c r="DX5" s="364"/>
      <c r="DY5" s="364"/>
      <c r="DZ5" s="364"/>
      <c r="EA5" s="364"/>
      <c r="EB5" s="364"/>
      <c r="EC5" s="364"/>
      <c r="ED5" s="364"/>
      <c r="EE5" s="364"/>
      <c r="EF5" s="364"/>
      <c r="EG5" s="364"/>
      <c r="EH5" s="364"/>
      <c r="EI5" s="364"/>
      <c r="EJ5" s="364"/>
      <c r="EK5" s="364"/>
      <c r="EL5" s="364"/>
      <c r="EM5" s="364"/>
      <c r="EN5" s="364"/>
      <c r="EO5" s="364"/>
      <c r="EP5" s="364"/>
      <c r="EQ5" s="364"/>
      <c r="ER5" s="364"/>
      <c r="ES5" s="364"/>
      <c r="ET5" s="364"/>
      <c r="EU5" s="364"/>
      <c r="EV5" s="364"/>
      <c r="EW5" s="364"/>
      <c r="EX5" s="364"/>
      <c r="EY5" s="364"/>
      <c r="EZ5" s="364"/>
      <c r="FA5" s="364"/>
      <c r="FB5" s="364"/>
      <c r="FC5" s="364"/>
      <c r="FD5" s="364"/>
      <c r="FE5" s="364"/>
      <c r="FF5" s="364"/>
      <c r="FG5" s="364"/>
      <c r="FH5" s="364"/>
      <c r="FI5" s="364"/>
      <c r="FJ5" s="364"/>
      <c r="FK5" s="364"/>
      <c r="FL5" s="364"/>
      <c r="FM5" s="364"/>
      <c r="FN5" s="364"/>
      <c r="FO5" s="364"/>
      <c r="FP5" s="364"/>
      <c r="FQ5" s="364"/>
      <c r="FR5" s="364"/>
      <c r="FS5" s="364"/>
      <c r="FT5" s="364"/>
      <c r="FU5" s="364"/>
      <c r="FV5" s="364"/>
      <c r="FW5" s="364"/>
      <c r="FX5" s="364"/>
      <c r="FY5" s="364"/>
      <c r="FZ5" s="364"/>
      <c r="GA5" s="364"/>
      <c r="GB5" s="364"/>
      <c r="GC5" s="364"/>
      <c r="GD5" s="364"/>
      <c r="GE5" s="364"/>
      <c r="GF5" s="364"/>
      <c r="GG5" s="364"/>
      <c r="GH5" s="364"/>
      <c r="GI5" s="364"/>
      <c r="GJ5" s="364"/>
      <c r="GK5" s="364"/>
      <c r="GL5" s="364"/>
      <c r="GM5" s="364"/>
      <c r="GN5" s="364"/>
      <c r="GO5" s="364"/>
      <c r="GP5" s="364"/>
      <c r="GQ5" s="364"/>
      <c r="GR5" s="364"/>
      <c r="GS5" s="364"/>
      <c r="GT5" s="364"/>
      <c r="GU5" s="364"/>
      <c r="GV5" s="364"/>
      <c r="GW5" s="364"/>
    </row>
    <row r="6" spans="2:205" x14ac:dyDescent="0.2">
      <c r="B6" s="369"/>
      <c r="C6" s="370"/>
      <c r="D6" s="370"/>
      <c r="E6" s="370"/>
      <c r="F6" s="370"/>
      <c r="G6" s="370"/>
      <c r="H6" s="370"/>
      <c r="I6" s="370"/>
      <c r="J6" s="370"/>
      <c r="K6" s="370"/>
      <c r="L6" s="370"/>
      <c r="M6" s="370"/>
      <c r="N6" s="370"/>
      <c r="O6" s="370"/>
      <c r="P6" s="370"/>
      <c r="Q6" s="370"/>
      <c r="R6" s="370"/>
      <c r="S6" s="370"/>
      <c r="T6" s="370"/>
      <c r="U6" s="370"/>
      <c r="V6" s="370"/>
      <c r="W6" s="370"/>
      <c r="X6" s="370"/>
      <c r="Y6" s="370"/>
      <c r="Z6" s="369"/>
      <c r="AA6" s="369"/>
      <c r="AB6" s="369"/>
      <c r="AC6" s="369"/>
      <c r="AD6" s="369"/>
      <c r="AE6" s="371"/>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c r="DF6" s="364"/>
      <c r="DG6" s="364"/>
      <c r="DH6" s="364"/>
      <c r="DI6" s="364"/>
      <c r="DJ6" s="364"/>
      <c r="DK6" s="364"/>
      <c r="DL6" s="364"/>
      <c r="DM6" s="364"/>
      <c r="DN6" s="364"/>
      <c r="DO6" s="364"/>
      <c r="DP6" s="364"/>
      <c r="DQ6" s="364"/>
      <c r="DR6" s="364"/>
      <c r="DS6" s="364"/>
      <c r="DT6" s="364"/>
      <c r="DU6" s="364"/>
      <c r="DV6" s="364"/>
      <c r="DW6" s="364"/>
      <c r="DX6" s="364"/>
      <c r="DY6" s="364"/>
      <c r="DZ6" s="364"/>
      <c r="EA6" s="364"/>
      <c r="EB6" s="364"/>
      <c r="EC6" s="364"/>
      <c r="ED6" s="364"/>
      <c r="EE6" s="364"/>
      <c r="EF6" s="364"/>
      <c r="EG6" s="364"/>
      <c r="EH6" s="364"/>
      <c r="EI6" s="364"/>
      <c r="EJ6" s="364"/>
      <c r="EK6" s="364"/>
      <c r="EL6" s="364"/>
      <c r="EM6" s="364"/>
      <c r="EN6" s="364"/>
      <c r="EO6" s="364"/>
      <c r="EP6" s="364"/>
      <c r="EQ6" s="364"/>
      <c r="ER6" s="364"/>
      <c r="ES6" s="364"/>
      <c r="ET6" s="364"/>
      <c r="EU6" s="364"/>
      <c r="EV6" s="364"/>
      <c r="EW6" s="364"/>
      <c r="EX6" s="364"/>
      <c r="EY6" s="364"/>
      <c r="EZ6" s="364"/>
      <c r="FA6" s="364"/>
      <c r="FB6" s="364"/>
      <c r="FC6" s="364"/>
      <c r="FD6" s="364"/>
      <c r="FE6" s="364"/>
      <c r="FF6" s="364"/>
      <c r="FG6" s="364"/>
      <c r="FH6" s="364"/>
      <c r="FI6" s="364"/>
      <c r="FJ6" s="364"/>
      <c r="FK6" s="364"/>
      <c r="FL6" s="364"/>
      <c r="FM6" s="364"/>
      <c r="FN6" s="364"/>
      <c r="FO6" s="364"/>
      <c r="FP6" s="364"/>
      <c r="FQ6" s="364"/>
      <c r="FR6" s="364"/>
      <c r="FS6" s="364"/>
      <c r="FT6" s="364"/>
      <c r="FU6" s="364"/>
      <c r="FV6" s="364"/>
      <c r="FW6" s="364"/>
      <c r="FX6" s="364"/>
      <c r="FY6" s="364"/>
      <c r="FZ6" s="364"/>
      <c r="GA6" s="364"/>
      <c r="GB6" s="364"/>
      <c r="GC6" s="364"/>
      <c r="GD6" s="364"/>
      <c r="GE6" s="364"/>
      <c r="GF6" s="364"/>
      <c r="GG6" s="364"/>
      <c r="GH6" s="364"/>
      <c r="GI6" s="364"/>
      <c r="GJ6" s="364"/>
      <c r="GK6" s="364"/>
      <c r="GL6" s="364"/>
      <c r="GM6" s="364"/>
      <c r="GN6" s="364"/>
      <c r="GO6" s="364"/>
      <c r="GP6" s="364"/>
      <c r="GQ6" s="364"/>
      <c r="GR6" s="364"/>
      <c r="GS6" s="364"/>
      <c r="GT6" s="364"/>
      <c r="GU6" s="364"/>
      <c r="GV6" s="364"/>
      <c r="GW6" s="364"/>
    </row>
    <row r="7" spans="2:205" ht="26.25" thickBot="1" x14ac:dyDescent="0.25">
      <c r="B7" s="372"/>
      <c r="C7" s="683" t="s">
        <v>344</v>
      </c>
      <c r="D7" s="683"/>
      <c r="E7" s="683"/>
      <c r="F7" s="683"/>
      <c r="G7" s="683"/>
      <c r="H7" s="683"/>
      <c r="I7" s="683"/>
      <c r="J7" s="683"/>
      <c r="K7" s="683"/>
      <c r="L7" s="373" t="s">
        <v>246</v>
      </c>
      <c r="M7" s="370"/>
      <c r="N7" s="374"/>
      <c r="O7" s="370"/>
      <c r="P7" s="370"/>
      <c r="Q7" s="370"/>
      <c r="R7" s="370"/>
      <c r="S7" s="370"/>
      <c r="T7" s="370"/>
      <c r="U7" s="370"/>
      <c r="V7" s="370"/>
      <c r="W7" s="370"/>
      <c r="X7" s="370"/>
      <c r="Y7" s="370"/>
      <c r="Z7" s="370"/>
      <c r="AA7" s="370"/>
      <c r="AB7" s="370"/>
      <c r="AC7" s="370"/>
      <c r="AD7" s="372"/>
      <c r="AE7" s="371"/>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c r="DF7" s="364"/>
      <c r="DG7" s="364"/>
      <c r="DH7" s="364"/>
      <c r="DI7" s="364"/>
      <c r="DJ7" s="364"/>
      <c r="DK7" s="364"/>
      <c r="DL7" s="364"/>
      <c r="DM7" s="364"/>
      <c r="DN7" s="364"/>
      <c r="DO7" s="364"/>
      <c r="DP7" s="364"/>
      <c r="DQ7" s="364"/>
      <c r="DR7" s="364"/>
      <c r="DS7" s="364"/>
      <c r="DT7" s="364"/>
      <c r="DU7" s="364"/>
      <c r="DV7" s="364"/>
      <c r="DW7" s="364"/>
      <c r="DX7" s="364"/>
      <c r="DY7" s="364"/>
      <c r="DZ7" s="364"/>
      <c r="EA7" s="364"/>
      <c r="EB7" s="364"/>
      <c r="EC7" s="364"/>
      <c r="ED7" s="364"/>
      <c r="EE7" s="364"/>
      <c r="EF7" s="364"/>
      <c r="EG7" s="364"/>
      <c r="EH7" s="364"/>
      <c r="EI7" s="364"/>
      <c r="EJ7" s="364"/>
      <c r="EK7" s="364"/>
      <c r="EL7" s="364"/>
      <c r="EM7" s="364"/>
      <c r="EN7" s="364"/>
      <c r="EO7" s="364"/>
      <c r="EP7" s="364"/>
      <c r="EQ7" s="364"/>
      <c r="ER7" s="364"/>
      <c r="ES7" s="364"/>
      <c r="ET7" s="364"/>
      <c r="EU7" s="364"/>
      <c r="EV7" s="364"/>
      <c r="EW7" s="364"/>
      <c r="EX7" s="364"/>
      <c r="EY7" s="364"/>
      <c r="EZ7" s="364"/>
      <c r="FA7" s="364"/>
      <c r="FB7" s="364"/>
      <c r="FC7" s="364"/>
      <c r="FD7" s="364"/>
      <c r="FE7" s="364"/>
      <c r="FF7" s="364"/>
      <c r="FG7" s="364"/>
      <c r="FH7" s="364"/>
      <c r="FI7" s="364"/>
      <c r="FJ7" s="364"/>
      <c r="FK7" s="364"/>
      <c r="FL7" s="364"/>
      <c r="FM7" s="364"/>
      <c r="FN7" s="364"/>
      <c r="FO7" s="364"/>
      <c r="FP7" s="364"/>
      <c r="FQ7" s="364"/>
      <c r="FR7" s="364"/>
      <c r="FS7" s="364"/>
      <c r="FT7" s="364"/>
      <c r="FU7" s="364"/>
      <c r="FV7" s="364"/>
      <c r="FW7" s="364"/>
      <c r="FX7" s="364"/>
      <c r="FY7" s="364"/>
      <c r="FZ7" s="364"/>
      <c r="GA7" s="364"/>
      <c r="GB7" s="364"/>
      <c r="GC7" s="364"/>
      <c r="GD7" s="364"/>
      <c r="GE7" s="364"/>
      <c r="GF7" s="364"/>
      <c r="GG7" s="364"/>
      <c r="GH7" s="364"/>
      <c r="GI7" s="364"/>
      <c r="GJ7" s="364"/>
      <c r="GK7" s="364"/>
      <c r="GL7" s="364"/>
      <c r="GM7" s="364"/>
      <c r="GN7" s="364"/>
      <c r="GO7" s="364"/>
      <c r="GP7" s="364"/>
      <c r="GQ7" s="364"/>
      <c r="GR7" s="364"/>
      <c r="GS7" s="364"/>
      <c r="GT7" s="364"/>
      <c r="GU7" s="364"/>
      <c r="GV7" s="364"/>
      <c r="GW7" s="364"/>
    </row>
    <row r="8" spans="2:205" ht="17.25" thickBot="1" x14ac:dyDescent="0.25">
      <c r="B8" s="686" t="s">
        <v>3</v>
      </c>
      <c r="C8" s="687"/>
      <c r="D8" s="687"/>
      <c r="E8" s="687"/>
      <c r="F8" s="687"/>
      <c r="G8" s="687"/>
      <c r="H8" s="687"/>
      <c r="I8" s="687"/>
      <c r="J8" s="687"/>
      <c r="K8" s="687"/>
      <c r="L8" s="687"/>
      <c r="M8" s="688"/>
      <c r="N8" s="364"/>
      <c r="O8" s="685" t="s">
        <v>5</v>
      </c>
      <c r="P8" s="685"/>
      <c r="Q8" s="685"/>
      <c r="R8" s="685"/>
      <c r="S8" s="685"/>
      <c r="T8" s="685"/>
      <c r="U8" s="685"/>
      <c r="V8" s="685"/>
      <c r="W8" s="685"/>
      <c r="X8" s="685"/>
      <c r="Y8" s="685"/>
      <c r="Z8" s="685"/>
      <c r="AA8" s="375"/>
      <c r="AB8" s="698" t="s">
        <v>6</v>
      </c>
      <c r="AC8" s="699"/>
      <c r="AD8" s="700"/>
      <c r="AE8" s="371"/>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c r="DF8" s="364"/>
      <c r="DG8" s="364"/>
      <c r="DH8" s="364"/>
      <c r="DI8" s="364"/>
      <c r="DJ8" s="364"/>
      <c r="DK8" s="364"/>
      <c r="DL8" s="364"/>
      <c r="DM8" s="364"/>
      <c r="DN8" s="364"/>
      <c r="DO8" s="364"/>
      <c r="DP8" s="364"/>
      <c r="DQ8" s="364"/>
      <c r="DR8" s="364"/>
      <c r="DS8" s="364"/>
      <c r="DT8" s="364"/>
      <c r="DU8" s="364"/>
      <c r="DV8" s="364"/>
      <c r="DW8" s="364"/>
      <c r="DX8" s="364"/>
      <c r="DY8" s="364"/>
      <c r="DZ8" s="364"/>
      <c r="EA8" s="364"/>
      <c r="EB8" s="364"/>
      <c r="EC8" s="364"/>
      <c r="ED8" s="364"/>
      <c r="EE8" s="364"/>
      <c r="EF8" s="364"/>
      <c r="EG8" s="364"/>
      <c r="EH8" s="364"/>
      <c r="EI8" s="364"/>
      <c r="EJ8" s="364"/>
      <c r="EK8" s="364"/>
      <c r="EL8" s="364"/>
      <c r="EM8" s="364"/>
      <c r="EN8" s="364"/>
      <c r="EO8" s="364"/>
      <c r="EP8" s="364"/>
      <c r="EQ8" s="364"/>
      <c r="ER8" s="364"/>
      <c r="ES8" s="364"/>
      <c r="ET8" s="364"/>
      <c r="EU8" s="364"/>
      <c r="EV8" s="364"/>
      <c r="EW8" s="364"/>
      <c r="EX8" s="364"/>
      <c r="EY8" s="364"/>
      <c r="EZ8" s="364"/>
      <c r="FA8" s="364"/>
      <c r="FB8" s="364"/>
      <c r="FC8" s="364"/>
      <c r="FD8" s="364"/>
      <c r="FE8" s="364"/>
      <c r="FF8" s="364"/>
      <c r="FG8" s="364"/>
      <c r="FH8" s="364"/>
      <c r="FI8" s="364"/>
      <c r="FJ8" s="364"/>
      <c r="FK8" s="364"/>
      <c r="FL8" s="364"/>
      <c r="FM8" s="364"/>
      <c r="FN8" s="364"/>
      <c r="FO8" s="364"/>
      <c r="FP8" s="364"/>
      <c r="FQ8" s="364"/>
      <c r="FR8" s="364"/>
      <c r="FS8" s="364"/>
      <c r="FT8" s="364"/>
      <c r="FU8" s="364"/>
      <c r="FV8" s="364"/>
      <c r="FW8" s="364"/>
      <c r="FX8" s="364"/>
      <c r="FY8" s="364"/>
      <c r="FZ8" s="364"/>
      <c r="GA8" s="364"/>
      <c r="GB8" s="364"/>
      <c r="GC8" s="364"/>
      <c r="GD8" s="364"/>
      <c r="GE8" s="364"/>
      <c r="GF8" s="364"/>
      <c r="GG8" s="364"/>
      <c r="GH8" s="364"/>
      <c r="GI8" s="364"/>
      <c r="GJ8" s="364"/>
      <c r="GK8" s="364"/>
      <c r="GL8" s="364"/>
      <c r="GM8" s="364"/>
      <c r="GN8" s="364"/>
      <c r="GO8" s="364"/>
      <c r="GP8" s="364"/>
      <c r="GQ8" s="364"/>
      <c r="GR8" s="364"/>
      <c r="GS8" s="364"/>
      <c r="GT8" s="364"/>
      <c r="GU8" s="364"/>
      <c r="GV8" s="364"/>
      <c r="GW8" s="364"/>
    </row>
    <row r="9" spans="2:205" x14ac:dyDescent="0.2">
      <c r="B9" s="690" t="s">
        <v>7</v>
      </c>
      <c r="C9" s="694" t="s">
        <v>8</v>
      </c>
      <c r="D9" s="689" t="s">
        <v>7</v>
      </c>
      <c r="E9" s="705" t="s">
        <v>9</v>
      </c>
      <c r="F9" s="694" t="s">
        <v>10</v>
      </c>
      <c r="G9" s="694" t="s">
        <v>11</v>
      </c>
      <c r="H9" s="689" t="s">
        <v>12</v>
      </c>
      <c r="I9" s="689" t="s">
        <v>13</v>
      </c>
      <c r="J9" s="694" t="s">
        <v>14</v>
      </c>
      <c r="K9" s="689" t="s">
        <v>15</v>
      </c>
      <c r="L9" s="696" t="s">
        <v>16</v>
      </c>
      <c r="M9" s="703" t="s">
        <v>17</v>
      </c>
      <c r="N9" s="692" t="s">
        <v>4</v>
      </c>
      <c r="O9" s="650" t="s">
        <v>18</v>
      </c>
      <c r="P9" s="650"/>
      <c r="Q9" s="650" t="s">
        <v>19</v>
      </c>
      <c r="R9" s="650"/>
      <c r="S9" s="650"/>
      <c r="T9" s="650"/>
      <c r="U9" s="650"/>
      <c r="V9" s="650"/>
      <c r="W9" s="646" t="s">
        <v>20</v>
      </c>
      <c r="X9" s="646" t="s">
        <v>21</v>
      </c>
      <c r="Y9" s="646" t="s">
        <v>22</v>
      </c>
      <c r="Z9" s="646" t="s">
        <v>23</v>
      </c>
      <c r="AA9" s="701" t="s">
        <v>24</v>
      </c>
      <c r="AB9" s="646" t="s">
        <v>25</v>
      </c>
      <c r="AC9" s="646" t="s">
        <v>26</v>
      </c>
      <c r="AD9" s="707" t="s">
        <v>27</v>
      </c>
      <c r="AE9" s="376"/>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c r="DF9" s="364"/>
      <c r="DG9" s="364"/>
      <c r="DH9" s="364"/>
      <c r="DI9" s="364"/>
      <c r="DJ9" s="364"/>
      <c r="DK9" s="364"/>
      <c r="DL9" s="364"/>
      <c r="DM9" s="364"/>
      <c r="DN9" s="364"/>
      <c r="DO9" s="364"/>
      <c r="DP9" s="364"/>
      <c r="DQ9" s="364"/>
      <c r="DR9" s="364"/>
      <c r="DS9" s="364"/>
      <c r="DT9" s="364"/>
      <c r="DU9" s="364"/>
      <c r="DV9" s="364"/>
      <c r="DW9" s="364"/>
      <c r="DX9" s="364"/>
      <c r="DY9" s="364"/>
      <c r="DZ9" s="364"/>
      <c r="EA9" s="364"/>
      <c r="EB9" s="364"/>
      <c r="EC9" s="364"/>
      <c r="ED9" s="364"/>
      <c r="EE9" s="364"/>
      <c r="EF9" s="364"/>
      <c r="EG9" s="364"/>
      <c r="EH9" s="364"/>
      <c r="EI9" s="364"/>
      <c r="EJ9" s="364"/>
      <c r="EK9" s="364"/>
      <c r="EL9" s="364"/>
      <c r="EM9" s="364"/>
      <c r="EN9" s="364"/>
      <c r="EO9" s="364"/>
      <c r="EP9" s="364"/>
      <c r="EQ9" s="364"/>
      <c r="ER9" s="364"/>
      <c r="ES9" s="364"/>
      <c r="ET9" s="364"/>
      <c r="EU9" s="364"/>
      <c r="EV9" s="364"/>
      <c r="EW9" s="364"/>
      <c r="EX9" s="364"/>
      <c r="EY9" s="364"/>
      <c r="EZ9" s="364"/>
      <c r="FA9" s="364"/>
      <c r="FB9" s="364"/>
      <c r="FC9" s="364"/>
      <c r="FD9" s="364"/>
      <c r="FE9" s="364"/>
      <c r="FF9" s="364"/>
      <c r="FG9" s="364"/>
      <c r="FH9" s="364"/>
      <c r="FI9" s="364"/>
      <c r="FJ9" s="364"/>
      <c r="FK9" s="364"/>
      <c r="FL9" s="364"/>
      <c r="FM9" s="364"/>
      <c r="FN9" s="364"/>
      <c r="FO9" s="364"/>
      <c r="FP9" s="364"/>
      <c r="FQ9" s="364"/>
      <c r="FR9" s="364"/>
      <c r="FS9" s="364"/>
      <c r="FT9" s="364"/>
      <c r="FU9" s="364"/>
      <c r="FV9" s="364"/>
      <c r="FW9" s="364"/>
      <c r="FX9" s="364"/>
      <c r="FY9" s="364"/>
      <c r="FZ9" s="364"/>
      <c r="GA9" s="364"/>
      <c r="GB9" s="364"/>
      <c r="GC9" s="364"/>
      <c r="GD9" s="364"/>
      <c r="GE9" s="364"/>
      <c r="GF9" s="364"/>
      <c r="GG9" s="364"/>
      <c r="GH9" s="364"/>
      <c r="GI9" s="364"/>
      <c r="GJ9" s="364"/>
      <c r="GK9" s="364"/>
      <c r="GL9" s="364"/>
      <c r="GM9" s="364"/>
      <c r="GN9" s="364"/>
      <c r="GO9" s="364"/>
      <c r="GP9" s="364"/>
      <c r="GQ9" s="364"/>
      <c r="GR9" s="364"/>
      <c r="GS9" s="364"/>
      <c r="GT9" s="364"/>
      <c r="GU9" s="364"/>
      <c r="GV9" s="364"/>
      <c r="GW9" s="364"/>
    </row>
    <row r="10" spans="2:205" ht="81" thickBot="1" x14ac:dyDescent="0.25">
      <c r="B10" s="691"/>
      <c r="C10" s="695"/>
      <c r="D10" s="684"/>
      <c r="E10" s="706"/>
      <c r="F10" s="695"/>
      <c r="G10" s="695"/>
      <c r="H10" s="684"/>
      <c r="I10" s="684"/>
      <c r="J10" s="695"/>
      <c r="K10" s="684"/>
      <c r="L10" s="697"/>
      <c r="M10" s="704"/>
      <c r="N10" s="693"/>
      <c r="O10" s="377" t="s">
        <v>28</v>
      </c>
      <c r="P10" s="377" t="s">
        <v>29</v>
      </c>
      <c r="Q10" s="377" t="s">
        <v>30</v>
      </c>
      <c r="R10" s="377" t="s">
        <v>31</v>
      </c>
      <c r="S10" s="377" t="s">
        <v>32</v>
      </c>
      <c r="T10" s="377" t="s">
        <v>33</v>
      </c>
      <c r="U10" s="377" t="s">
        <v>34</v>
      </c>
      <c r="V10" s="377" t="s">
        <v>35</v>
      </c>
      <c r="W10" s="684"/>
      <c r="X10" s="684"/>
      <c r="Y10" s="684"/>
      <c r="Z10" s="684"/>
      <c r="AA10" s="702"/>
      <c r="AB10" s="684"/>
      <c r="AC10" s="684"/>
      <c r="AD10" s="704"/>
      <c r="AE10" s="376"/>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c r="DF10" s="364"/>
      <c r="DG10" s="364"/>
      <c r="DH10" s="364"/>
      <c r="DI10" s="364"/>
      <c r="DJ10" s="364"/>
      <c r="DK10" s="364"/>
      <c r="DL10" s="364"/>
      <c r="DM10" s="364"/>
      <c r="DN10" s="364"/>
      <c r="DO10" s="364"/>
      <c r="DP10" s="364"/>
      <c r="DQ10" s="364"/>
      <c r="DR10" s="364"/>
      <c r="DS10" s="364"/>
      <c r="DT10" s="364"/>
      <c r="DU10" s="364"/>
      <c r="DV10" s="364"/>
      <c r="DW10" s="364"/>
      <c r="DX10" s="364"/>
      <c r="DY10" s="364"/>
      <c r="DZ10" s="364"/>
      <c r="EA10" s="364"/>
      <c r="EB10" s="364"/>
      <c r="EC10" s="364"/>
      <c r="ED10" s="364"/>
      <c r="EE10" s="364"/>
      <c r="EF10" s="364"/>
      <c r="EG10" s="364"/>
      <c r="EH10" s="364"/>
      <c r="EI10" s="364"/>
      <c r="EJ10" s="364"/>
      <c r="EK10" s="364"/>
      <c r="EL10" s="364"/>
      <c r="EM10" s="364"/>
      <c r="EN10" s="364"/>
      <c r="EO10" s="364"/>
      <c r="EP10" s="364"/>
      <c r="EQ10" s="364"/>
      <c r="ER10" s="364"/>
      <c r="ES10" s="364"/>
      <c r="ET10" s="364"/>
      <c r="EU10" s="364"/>
      <c r="EV10" s="364"/>
      <c r="EW10" s="364"/>
      <c r="EX10" s="364"/>
      <c r="EY10" s="364"/>
      <c r="EZ10" s="364"/>
      <c r="FA10" s="364"/>
      <c r="FB10" s="364"/>
      <c r="FC10" s="364"/>
      <c r="FD10" s="364"/>
      <c r="FE10" s="364"/>
      <c r="FF10" s="364"/>
      <c r="FG10" s="364"/>
      <c r="FH10" s="364"/>
      <c r="FI10" s="364"/>
      <c r="FJ10" s="364"/>
      <c r="FK10" s="364"/>
      <c r="FL10" s="364"/>
      <c r="FM10" s="364"/>
      <c r="FN10" s="364"/>
      <c r="FO10" s="364"/>
      <c r="FP10" s="364"/>
      <c r="FQ10" s="364"/>
      <c r="FR10" s="364"/>
      <c r="FS10" s="364"/>
      <c r="FT10" s="364"/>
      <c r="FU10" s="364"/>
      <c r="FV10" s="364"/>
      <c r="FW10" s="364"/>
      <c r="FX10" s="364"/>
      <c r="FY10" s="364"/>
      <c r="FZ10" s="364"/>
      <c r="GA10" s="364"/>
      <c r="GB10" s="364"/>
      <c r="GC10" s="364"/>
      <c r="GD10" s="364"/>
      <c r="GE10" s="364"/>
      <c r="GF10" s="364"/>
      <c r="GG10" s="364"/>
      <c r="GH10" s="364"/>
      <c r="GI10" s="364"/>
      <c r="GJ10" s="364"/>
      <c r="GK10" s="364"/>
      <c r="GL10" s="364"/>
      <c r="GM10" s="364"/>
      <c r="GN10" s="364"/>
      <c r="GO10" s="364"/>
      <c r="GP10" s="364"/>
      <c r="GQ10" s="364"/>
      <c r="GR10" s="364"/>
      <c r="GS10" s="364"/>
      <c r="GT10" s="364"/>
      <c r="GU10" s="364"/>
      <c r="GV10" s="364"/>
      <c r="GW10" s="364"/>
    </row>
    <row r="11" spans="2:205" ht="220.5" x14ac:dyDescent="0.25">
      <c r="B11" s="391"/>
      <c r="C11" s="405" t="s">
        <v>36</v>
      </c>
      <c r="D11" s="406"/>
      <c r="E11" s="407" t="s">
        <v>134</v>
      </c>
      <c r="F11" s="405" t="s">
        <v>345</v>
      </c>
      <c r="G11" s="405" t="s">
        <v>346</v>
      </c>
      <c r="H11" s="408">
        <v>2020730010042</v>
      </c>
      <c r="I11" s="408">
        <v>208312101740</v>
      </c>
      <c r="J11" s="409" t="s">
        <v>347</v>
      </c>
      <c r="K11" s="405"/>
      <c r="L11" s="425" t="s">
        <v>348</v>
      </c>
      <c r="M11" s="410">
        <v>20</v>
      </c>
      <c r="N11" s="411">
        <v>49539612</v>
      </c>
      <c r="O11" s="412"/>
      <c r="P11" s="413">
        <v>49539612</v>
      </c>
      <c r="Q11" s="378"/>
      <c r="R11" s="378"/>
      <c r="S11" s="378"/>
      <c r="T11" s="378"/>
      <c r="U11" s="378"/>
      <c r="V11" s="378"/>
      <c r="W11" s="378"/>
      <c r="X11" s="378"/>
      <c r="Y11" s="378"/>
      <c r="Z11" s="378"/>
      <c r="AA11" s="378"/>
      <c r="AB11" s="378"/>
      <c r="AC11" s="378"/>
      <c r="AD11" s="379"/>
      <c r="AE11" s="371"/>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c r="DF11" s="364"/>
      <c r="DG11" s="364"/>
      <c r="DH11" s="364"/>
      <c r="DI11" s="364"/>
      <c r="DJ11" s="364"/>
      <c r="DK11" s="364"/>
      <c r="DL11" s="364"/>
      <c r="DM11" s="364"/>
      <c r="DN11" s="364"/>
      <c r="DO11" s="364"/>
      <c r="DP11" s="364"/>
      <c r="DQ11" s="364"/>
      <c r="DR11" s="364"/>
      <c r="DS11" s="364"/>
      <c r="DT11" s="364"/>
      <c r="DU11" s="364"/>
      <c r="DV11" s="364"/>
      <c r="DW11" s="364"/>
      <c r="DX11" s="364"/>
      <c r="DY11" s="364"/>
      <c r="DZ11" s="364"/>
      <c r="EA11" s="364"/>
      <c r="EB11" s="364"/>
      <c r="EC11" s="364"/>
      <c r="ED11" s="364"/>
      <c r="EE11" s="364"/>
      <c r="EF11" s="364"/>
      <c r="EG11" s="364"/>
      <c r="EH11" s="364"/>
      <c r="EI11" s="364"/>
      <c r="EJ11" s="364"/>
      <c r="EK11" s="364"/>
      <c r="EL11" s="364"/>
      <c r="EM11" s="364"/>
      <c r="EN11" s="364"/>
      <c r="EO11" s="364"/>
      <c r="EP11" s="364"/>
      <c r="EQ11" s="364"/>
      <c r="ER11" s="364"/>
      <c r="ES11" s="364"/>
      <c r="ET11" s="364"/>
      <c r="EU11" s="364"/>
      <c r="EV11" s="364"/>
      <c r="EW11" s="364"/>
      <c r="EX11" s="364"/>
      <c r="EY11" s="364"/>
      <c r="EZ11" s="364"/>
      <c r="FA11" s="364"/>
      <c r="FB11" s="364"/>
      <c r="FC11" s="364"/>
      <c r="FD11" s="364"/>
      <c r="FE11" s="364"/>
      <c r="FF11" s="364"/>
      <c r="FG11" s="364"/>
      <c r="FH11" s="364"/>
      <c r="FI11" s="364"/>
      <c r="FJ11" s="364"/>
      <c r="FK11" s="364"/>
      <c r="FL11" s="364"/>
      <c r="FM11" s="364"/>
      <c r="FN11" s="364"/>
      <c r="FO11" s="364"/>
      <c r="FP11" s="364"/>
      <c r="FQ11" s="364"/>
      <c r="FR11" s="364"/>
      <c r="FS11" s="364"/>
      <c r="FT11" s="364"/>
      <c r="FU11" s="364"/>
      <c r="FV11" s="364"/>
      <c r="FW11" s="364"/>
      <c r="FX11" s="364"/>
      <c r="FY11" s="364"/>
      <c r="FZ11" s="364"/>
      <c r="GA11" s="364"/>
      <c r="GB11" s="364"/>
      <c r="GC11" s="364"/>
      <c r="GD11" s="364"/>
      <c r="GE11" s="364"/>
      <c r="GF11" s="364"/>
      <c r="GG11" s="364"/>
      <c r="GH11" s="364"/>
      <c r="GI11" s="364"/>
      <c r="GJ11" s="364"/>
      <c r="GK11" s="364"/>
      <c r="GL11" s="364"/>
      <c r="GM11" s="364"/>
      <c r="GN11" s="364"/>
      <c r="GO11" s="364"/>
      <c r="GP11" s="364"/>
      <c r="GQ11" s="364"/>
      <c r="GR11" s="364"/>
      <c r="GS11" s="364"/>
      <c r="GT11" s="364"/>
      <c r="GU11" s="364"/>
      <c r="GV11" s="364"/>
      <c r="GW11" s="364"/>
    </row>
    <row r="12" spans="2:205" ht="174" thickBot="1" x14ac:dyDescent="0.25">
      <c r="B12" s="393"/>
      <c r="C12" s="394" t="s">
        <v>36</v>
      </c>
      <c r="D12" s="400"/>
      <c r="E12" s="392" t="s">
        <v>134</v>
      </c>
      <c r="F12" s="394" t="s">
        <v>345</v>
      </c>
      <c r="G12" s="394" t="s">
        <v>346</v>
      </c>
      <c r="H12" s="397">
        <v>2020730010004</v>
      </c>
      <c r="I12" s="397">
        <v>208312101741</v>
      </c>
      <c r="J12" s="398" t="s">
        <v>349</v>
      </c>
      <c r="K12" s="394"/>
      <c r="L12" s="424" t="s">
        <v>350</v>
      </c>
      <c r="M12" s="395">
        <v>1</v>
      </c>
      <c r="N12" s="414">
        <v>5100000</v>
      </c>
      <c r="O12" s="394"/>
      <c r="P12" s="396">
        <v>5100000</v>
      </c>
      <c r="Q12" s="380"/>
      <c r="R12" s="380"/>
      <c r="S12" s="380"/>
      <c r="T12" s="380"/>
      <c r="U12" s="380"/>
      <c r="V12" s="380"/>
      <c r="W12" s="380"/>
      <c r="X12" s="380"/>
      <c r="Y12" s="380"/>
      <c r="Z12" s="380"/>
      <c r="AA12" s="380"/>
      <c r="AB12" s="380"/>
      <c r="AC12" s="380"/>
      <c r="AD12" s="381"/>
      <c r="AE12" s="371"/>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c r="DF12" s="364"/>
      <c r="DG12" s="364"/>
      <c r="DH12" s="364"/>
      <c r="DI12" s="364"/>
      <c r="DJ12" s="364"/>
      <c r="DK12" s="364"/>
      <c r="DL12" s="364"/>
      <c r="DM12" s="364"/>
      <c r="DN12" s="364"/>
      <c r="DO12" s="364"/>
      <c r="DP12" s="364"/>
      <c r="DQ12" s="364"/>
      <c r="DR12" s="364"/>
      <c r="DS12" s="364"/>
      <c r="DT12" s="364"/>
      <c r="DU12" s="364"/>
      <c r="DV12" s="364"/>
      <c r="DW12" s="364"/>
      <c r="DX12" s="364"/>
      <c r="DY12" s="364"/>
      <c r="DZ12" s="364"/>
      <c r="EA12" s="364"/>
      <c r="EB12" s="364"/>
      <c r="EC12" s="364"/>
      <c r="ED12" s="364"/>
      <c r="EE12" s="364"/>
      <c r="EF12" s="364"/>
      <c r="EG12" s="364"/>
      <c r="EH12" s="364"/>
      <c r="EI12" s="364"/>
      <c r="EJ12" s="364"/>
      <c r="EK12" s="364"/>
      <c r="EL12" s="364"/>
      <c r="EM12" s="364"/>
      <c r="EN12" s="364"/>
      <c r="EO12" s="364"/>
      <c r="EP12" s="364"/>
      <c r="EQ12" s="364"/>
      <c r="ER12" s="364"/>
      <c r="ES12" s="364"/>
      <c r="ET12" s="364"/>
      <c r="EU12" s="364"/>
      <c r="EV12" s="364"/>
      <c r="EW12" s="364"/>
      <c r="EX12" s="364"/>
      <c r="EY12" s="364"/>
      <c r="EZ12" s="364"/>
      <c r="FA12" s="364"/>
      <c r="FB12" s="364"/>
      <c r="FC12" s="364"/>
      <c r="FD12" s="364"/>
      <c r="FE12" s="364"/>
      <c r="FF12" s="364"/>
      <c r="FG12" s="364"/>
      <c r="FH12" s="364"/>
      <c r="FI12" s="364"/>
      <c r="FJ12" s="364"/>
      <c r="FK12" s="364"/>
      <c r="FL12" s="364"/>
      <c r="FM12" s="364"/>
      <c r="FN12" s="364"/>
      <c r="FO12" s="364"/>
      <c r="FP12" s="364"/>
      <c r="FQ12" s="364"/>
      <c r="FR12" s="364"/>
      <c r="FS12" s="364"/>
      <c r="FT12" s="364"/>
      <c r="FU12" s="364"/>
      <c r="FV12" s="364"/>
      <c r="FW12" s="364"/>
      <c r="FX12" s="364"/>
      <c r="FY12" s="364"/>
      <c r="FZ12" s="364"/>
      <c r="GA12" s="364"/>
      <c r="GB12" s="364"/>
      <c r="GC12" s="364"/>
      <c r="GD12" s="364"/>
      <c r="GE12" s="364"/>
      <c r="GF12" s="364"/>
      <c r="GG12" s="364"/>
      <c r="GH12" s="364"/>
      <c r="GI12" s="364"/>
      <c r="GJ12" s="364"/>
      <c r="GK12" s="364"/>
      <c r="GL12" s="364"/>
      <c r="GM12" s="364"/>
      <c r="GN12" s="364"/>
      <c r="GO12" s="364"/>
      <c r="GP12" s="364"/>
      <c r="GQ12" s="364"/>
      <c r="GR12" s="364"/>
      <c r="GS12" s="364"/>
      <c r="GT12" s="364"/>
      <c r="GU12" s="364"/>
      <c r="GV12" s="364"/>
      <c r="GW12" s="364"/>
    </row>
    <row r="13" spans="2:205" ht="221.25" thickBot="1" x14ac:dyDescent="0.25">
      <c r="B13" s="393"/>
      <c r="C13" s="394" t="s">
        <v>36</v>
      </c>
      <c r="D13" s="400"/>
      <c r="E13" s="392" t="s">
        <v>134</v>
      </c>
      <c r="F13" s="394" t="s">
        <v>345</v>
      </c>
      <c r="G13" s="394" t="s">
        <v>346</v>
      </c>
      <c r="H13" s="397">
        <v>2020730010042</v>
      </c>
      <c r="I13" s="397">
        <v>208312101740</v>
      </c>
      <c r="J13" s="409" t="s">
        <v>347</v>
      </c>
      <c r="K13" s="394"/>
      <c r="L13" s="424" t="s">
        <v>351</v>
      </c>
      <c r="M13" s="395">
        <v>1</v>
      </c>
      <c r="N13" s="414">
        <v>30091666</v>
      </c>
      <c r="O13" s="394"/>
      <c r="P13" s="396">
        <v>30091666</v>
      </c>
      <c r="Q13" s="380"/>
      <c r="R13" s="380"/>
      <c r="S13" s="380"/>
      <c r="T13" s="380"/>
      <c r="U13" s="380"/>
      <c r="V13" s="380"/>
      <c r="W13" s="380"/>
      <c r="X13" s="380"/>
      <c r="Y13" s="380"/>
      <c r="Z13" s="380"/>
      <c r="AA13" s="380"/>
      <c r="AB13" s="380"/>
      <c r="AC13" s="380"/>
      <c r="AD13" s="381"/>
      <c r="AE13" s="371"/>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c r="DF13" s="364"/>
      <c r="DG13" s="364"/>
      <c r="DH13" s="364"/>
      <c r="DI13" s="364"/>
      <c r="DJ13" s="364"/>
      <c r="DK13" s="364"/>
      <c r="DL13" s="364"/>
      <c r="DM13" s="364"/>
      <c r="DN13" s="364"/>
      <c r="DO13" s="364"/>
      <c r="DP13" s="364"/>
      <c r="DQ13" s="364"/>
      <c r="DR13" s="364"/>
      <c r="DS13" s="364"/>
      <c r="DT13" s="364"/>
      <c r="DU13" s="364"/>
      <c r="DV13" s="364"/>
      <c r="DW13" s="364"/>
      <c r="DX13" s="364"/>
      <c r="DY13" s="364"/>
      <c r="DZ13" s="364"/>
      <c r="EA13" s="364"/>
      <c r="EB13" s="364"/>
      <c r="EC13" s="364"/>
      <c r="ED13" s="364"/>
      <c r="EE13" s="364"/>
      <c r="EF13" s="364"/>
      <c r="EG13" s="364"/>
      <c r="EH13" s="364"/>
      <c r="EI13" s="364"/>
      <c r="EJ13" s="364"/>
      <c r="EK13" s="364"/>
      <c r="EL13" s="364"/>
      <c r="EM13" s="364"/>
      <c r="EN13" s="364"/>
      <c r="EO13" s="364"/>
      <c r="EP13" s="364"/>
      <c r="EQ13" s="364"/>
      <c r="ER13" s="364"/>
      <c r="ES13" s="364"/>
      <c r="ET13" s="364"/>
      <c r="EU13" s="364"/>
      <c r="EV13" s="364"/>
      <c r="EW13" s="364"/>
      <c r="EX13" s="364"/>
      <c r="EY13" s="364"/>
      <c r="EZ13" s="364"/>
      <c r="FA13" s="364"/>
      <c r="FB13" s="364"/>
      <c r="FC13" s="364"/>
      <c r="FD13" s="364"/>
      <c r="FE13" s="364"/>
      <c r="FF13" s="364"/>
      <c r="FG13" s="364"/>
      <c r="FH13" s="364"/>
      <c r="FI13" s="364"/>
      <c r="FJ13" s="364"/>
      <c r="FK13" s="364"/>
      <c r="FL13" s="364"/>
      <c r="FM13" s="364"/>
      <c r="FN13" s="364"/>
      <c r="FO13" s="364"/>
      <c r="FP13" s="364"/>
      <c r="FQ13" s="364"/>
      <c r="FR13" s="364"/>
      <c r="FS13" s="364"/>
      <c r="FT13" s="364"/>
      <c r="FU13" s="364"/>
      <c r="FV13" s="364"/>
      <c r="FW13" s="364"/>
      <c r="FX13" s="364"/>
      <c r="FY13" s="364"/>
      <c r="FZ13" s="364"/>
      <c r="GA13" s="364"/>
      <c r="GB13" s="364"/>
      <c r="GC13" s="364"/>
      <c r="GD13" s="364"/>
      <c r="GE13" s="364"/>
      <c r="GF13" s="364"/>
      <c r="GG13" s="364"/>
      <c r="GH13" s="364"/>
      <c r="GI13" s="364"/>
      <c r="GJ13" s="364"/>
      <c r="GK13" s="364"/>
      <c r="GL13" s="364"/>
      <c r="GM13" s="364"/>
      <c r="GN13" s="364"/>
      <c r="GO13" s="364"/>
      <c r="GP13" s="364"/>
      <c r="GQ13" s="364"/>
      <c r="GR13" s="364"/>
      <c r="GS13" s="364"/>
      <c r="GT13" s="364"/>
      <c r="GU13" s="364"/>
      <c r="GV13" s="364"/>
      <c r="GW13" s="364"/>
    </row>
    <row r="14" spans="2:205" ht="221.25" thickBot="1" x14ac:dyDescent="0.25">
      <c r="B14" s="393"/>
      <c r="C14" s="394" t="s">
        <v>36</v>
      </c>
      <c r="D14" s="400"/>
      <c r="E14" s="392" t="s">
        <v>134</v>
      </c>
      <c r="F14" s="394" t="s">
        <v>345</v>
      </c>
      <c r="G14" s="394" t="s">
        <v>346</v>
      </c>
      <c r="H14" s="397">
        <v>2020730010042</v>
      </c>
      <c r="I14" s="397">
        <v>208312101740</v>
      </c>
      <c r="J14" s="409" t="s">
        <v>347</v>
      </c>
      <c r="K14" s="394"/>
      <c r="L14" s="424" t="s">
        <v>352</v>
      </c>
      <c r="M14" s="395">
        <v>1000</v>
      </c>
      <c r="N14" s="414">
        <v>3600000</v>
      </c>
      <c r="O14" s="394"/>
      <c r="P14" s="396">
        <v>3600000</v>
      </c>
      <c r="Q14" s="380"/>
      <c r="R14" s="380"/>
      <c r="S14" s="380"/>
      <c r="T14" s="380"/>
      <c r="U14" s="380"/>
      <c r="V14" s="380"/>
      <c r="W14" s="380"/>
      <c r="X14" s="380"/>
      <c r="Y14" s="380"/>
      <c r="Z14" s="380"/>
      <c r="AA14" s="380"/>
      <c r="AB14" s="380"/>
      <c r="AC14" s="380"/>
      <c r="AD14" s="381"/>
      <c r="AE14" s="371"/>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c r="DF14" s="364"/>
      <c r="DG14" s="364"/>
      <c r="DH14" s="364"/>
      <c r="DI14" s="364"/>
      <c r="DJ14" s="364"/>
      <c r="DK14" s="364"/>
      <c r="DL14" s="364"/>
      <c r="DM14" s="364"/>
      <c r="DN14" s="364"/>
      <c r="DO14" s="364"/>
      <c r="DP14" s="364"/>
      <c r="DQ14" s="364"/>
      <c r="DR14" s="364"/>
      <c r="DS14" s="364"/>
      <c r="DT14" s="364"/>
      <c r="DU14" s="364"/>
      <c r="DV14" s="364"/>
      <c r="DW14" s="364"/>
      <c r="DX14" s="364"/>
      <c r="DY14" s="364"/>
      <c r="DZ14" s="364"/>
      <c r="EA14" s="364"/>
      <c r="EB14" s="364"/>
      <c r="EC14" s="364"/>
      <c r="ED14" s="364"/>
      <c r="EE14" s="364"/>
      <c r="EF14" s="364"/>
      <c r="EG14" s="364"/>
      <c r="EH14" s="364"/>
      <c r="EI14" s="364"/>
      <c r="EJ14" s="364"/>
      <c r="EK14" s="364"/>
      <c r="EL14" s="364"/>
      <c r="EM14" s="364"/>
      <c r="EN14" s="364"/>
      <c r="EO14" s="364"/>
      <c r="EP14" s="364"/>
      <c r="EQ14" s="364"/>
      <c r="ER14" s="364"/>
      <c r="ES14" s="364"/>
      <c r="ET14" s="364"/>
      <c r="EU14" s="364"/>
      <c r="EV14" s="364"/>
      <c r="EW14" s="364"/>
      <c r="EX14" s="364"/>
      <c r="EY14" s="364"/>
      <c r="EZ14" s="364"/>
      <c r="FA14" s="364"/>
      <c r="FB14" s="364"/>
      <c r="FC14" s="364"/>
      <c r="FD14" s="364"/>
      <c r="FE14" s="364"/>
      <c r="FF14" s="364"/>
      <c r="FG14" s="364"/>
      <c r="FH14" s="364"/>
      <c r="FI14" s="364"/>
      <c r="FJ14" s="364"/>
      <c r="FK14" s="364"/>
      <c r="FL14" s="364"/>
      <c r="FM14" s="364"/>
      <c r="FN14" s="364"/>
      <c r="FO14" s="364"/>
      <c r="FP14" s="364"/>
      <c r="FQ14" s="364"/>
      <c r="FR14" s="364"/>
      <c r="FS14" s="364"/>
      <c r="FT14" s="364"/>
      <c r="FU14" s="364"/>
      <c r="FV14" s="364"/>
      <c r="FW14" s="364"/>
      <c r="FX14" s="364"/>
      <c r="FY14" s="364"/>
      <c r="FZ14" s="364"/>
      <c r="GA14" s="364"/>
      <c r="GB14" s="364"/>
      <c r="GC14" s="364"/>
      <c r="GD14" s="364"/>
      <c r="GE14" s="364"/>
      <c r="GF14" s="364"/>
      <c r="GG14" s="364"/>
      <c r="GH14" s="364"/>
      <c r="GI14" s="364"/>
      <c r="GJ14" s="364"/>
      <c r="GK14" s="364"/>
      <c r="GL14" s="364"/>
      <c r="GM14" s="364"/>
      <c r="GN14" s="364"/>
      <c r="GO14" s="364"/>
      <c r="GP14" s="364"/>
      <c r="GQ14" s="364"/>
      <c r="GR14" s="364"/>
      <c r="GS14" s="364"/>
      <c r="GT14" s="364"/>
      <c r="GU14" s="364"/>
      <c r="GV14" s="364"/>
      <c r="GW14" s="364"/>
    </row>
    <row r="15" spans="2:205" ht="220.5" x14ac:dyDescent="0.2">
      <c r="B15" s="393"/>
      <c r="C15" s="394" t="s">
        <v>36</v>
      </c>
      <c r="D15" s="400"/>
      <c r="E15" s="392" t="s">
        <v>134</v>
      </c>
      <c r="F15" s="394" t="s">
        <v>345</v>
      </c>
      <c r="G15" s="394" t="s">
        <v>346</v>
      </c>
      <c r="H15" s="397">
        <v>2020730010042</v>
      </c>
      <c r="I15" s="397">
        <v>208312101740</v>
      </c>
      <c r="J15" s="409" t="s">
        <v>347</v>
      </c>
      <c r="K15" s="394"/>
      <c r="L15" s="424" t="s">
        <v>353</v>
      </c>
      <c r="M15" s="395">
        <v>50</v>
      </c>
      <c r="N15" s="414">
        <v>1670000</v>
      </c>
      <c r="O15" s="394"/>
      <c r="P15" s="396">
        <v>1670000</v>
      </c>
      <c r="Q15" s="380"/>
      <c r="R15" s="380"/>
      <c r="S15" s="380"/>
      <c r="T15" s="380"/>
      <c r="U15" s="380"/>
      <c r="V15" s="380"/>
      <c r="W15" s="380"/>
      <c r="X15" s="380"/>
      <c r="Y15" s="380"/>
      <c r="Z15" s="380"/>
      <c r="AA15" s="380"/>
      <c r="AB15" s="380"/>
      <c r="AC15" s="380"/>
      <c r="AD15" s="381"/>
      <c r="AE15" s="371"/>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c r="DF15" s="364"/>
      <c r="DG15" s="364"/>
      <c r="DH15" s="364"/>
      <c r="DI15" s="364"/>
      <c r="DJ15" s="364"/>
      <c r="DK15" s="364"/>
      <c r="DL15" s="364"/>
      <c r="DM15" s="364"/>
      <c r="DN15" s="364"/>
      <c r="DO15" s="364"/>
      <c r="DP15" s="364"/>
      <c r="DQ15" s="364"/>
      <c r="DR15" s="364"/>
      <c r="DS15" s="364"/>
      <c r="DT15" s="364"/>
      <c r="DU15" s="364"/>
      <c r="DV15" s="364"/>
      <c r="DW15" s="364"/>
      <c r="DX15" s="364"/>
      <c r="DY15" s="364"/>
      <c r="DZ15" s="364"/>
      <c r="EA15" s="364"/>
      <c r="EB15" s="364"/>
      <c r="EC15" s="364"/>
      <c r="ED15" s="364"/>
      <c r="EE15" s="364"/>
      <c r="EF15" s="364"/>
      <c r="EG15" s="364"/>
      <c r="EH15" s="364"/>
      <c r="EI15" s="364"/>
      <c r="EJ15" s="364"/>
      <c r="EK15" s="364"/>
      <c r="EL15" s="364"/>
      <c r="EM15" s="364"/>
      <c r="EN15" s="364"/>
      <c r="EO15" s="364"/>
      <c r="EP15" s="364"/>
      <c r="EQ15" s="364"/>
      <c r="ER15" s="364"/>
      <c r="ES15" s="364"/>
      <c r="ET15" s="364"/>
      <c r="EU15" s="364"/>
      <c r="EV15" s="364"/>
      <c r="EW15" s="364"/>
      <c r="EX15" s="364"/>
      <c r="EY15" s="364"/>
      <c r="EZ15" s="364"/>
      <c r="FA15" s="364"/>
      <c r="FB15" s="364"/>
      <c r="FC15" s="364"/>
      <c r="FD15" s="364"/>
      <c r="FE15" s="364"/>
      <c r="FF15" s="364"/>
      <c r="FG15" s="364"/>
      <c r="FH15" s="364"/>
      <c r="FI15" s="364"/>
      <c r="FJ15" s="364"/>
      <c r="FK15" s="364"/>
      <c r="FL15" s="364"/>
      <c r="FM15" s="364"/>
      <c r="FN15" s="364"/>
      <c r="FO15" s="364"/>
      <c r="FP15" s="364"/>
      <c r="FQ15" s="364"/>
      <c r="FR15" s="364"/>
      <c r="FS15" s="364"/>
      <c r="FT15" s="364"/>
      <c r="FU15" s="364"/>
      <c r="FV15" s="364"/>
      <c r="FW15" s="364"/>
      <c r="FX15" s="364"/>
      <c r="FY15" s="364"/>
      <c r="FZ15" s="364"/>
      <c r="GA15" s="364"/>
      <c r="GB15" s="364"/>
      <c r="GC15" s="364"/>
      <c r="GD15" s="364"/>
      <c r="GE15" s="364"/>
      <c r="GF15" s="364"/>
      <c r="GG15" s="364"/>
      <c r="GH15" s="364"/>
      <c r="GI15" s="364"/>
      <c r="GJ15" s="364"/>
      <c r="GK15" s="364"/>
      <c r="GL15" s="364"/>
      <c r="GM15" s="364"/>
      <c r="GN15" s="364"/>
      <c r="GO15" s="364"/>
      <c r="GP15" s="364"/>
      <c r="GQ15" s="364"/>
      <c r="GR15" s="364"/>
      <c r="GS15" s="364"/>
      <c r="GT15" s="364"/>
      <c r="GU15" s="364"/>
      <c r="GV15" s="364"/>
      <c r="GW15" s="364"/>
    </row>
    <row r="16" spans="2:205" ht="174" thickBot="1" x14ac:dyDescent="0.25">
      <c r="B16" s="393"/>
      <c r="C16" s="394" t="s">
        <v>36</v>
      </c>
      <c r="D16" s="400"/>
      <c r="E16" s="392" t="s">
        <v>134</v>
      </c>
      <c r="F16" s="394" t="s">
        <v>345</v>
      </c>
      <c r="G16" s="394" t="s">
        <v>346</v>
      </c>
      <c r="H16" s="397">
        <v>2020730010004</v>
      </c>
      <c r="I16" s="397">
        <v>208312108742</v>
      </c>
      <c r="J16" s="398" t="s">
        <v>349</v>
      </c>
      <c r="K16" s="394"/>
      <c r="L16" s="424" t="s">
        <v>354</v>
      </c>
      <c r="M16" s="395">
        <v>1</v>
      </c>
      <c r="N16" s="414">
        <v>64250000</v>
      </c>
      <c r="O16" s="396">
        <v>60000000</v>
      </c>
      <c r="P16" s="396">
        <v>4250000</v>
      </c>
      <c r="Q16" s="380"/>
      <c r="R16" s="380"/>
      <c r="S16" s="380"/>
      <c r="T16" s="380"/>
      <c r="U16" s="380"/>
      <c r="V16" s="380"/>
      <c r="W16" s="380"/>
      <c r="X16" s="380"/>
      <c r="Y16" s="380"/>
      <c r="Z16" s="380"/>
      <c r="AA16" s="380"/>
      <c r="AB16" s="380"/>
      <c r="AC16" s="380"/>
      <c r="AD16" s="381"/>
      <c r="AE16" s="371"/>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c r="DF16" s="364"/>
      <c r="DG16" s="364"/>
      <c r="DH16" s="364"/>
      <c r="DI16" s="364"/>
      <c r="DJ16" s="364"/>
      <c r="DK16" s="364"/>
      <c r="DL16" s="364"/>
      <c r="DM16" s="364"/>
      <c r="DN16" s="364"/>
      <c r="DO16" s="364"/>
      <c r="DP16" s="364"/>
      <c r="DQ16" s="364"/>
      <c r="DR16" s="364"/>
      <c r="DS16" s="364"/>
      <c r="DT16" s="364"/>
      <c r="DU16" s="364"/>
      <c r="DV16" s="364"/>
      <c r="DW16" s="364"/>
      <c r="DX16" s="364"/>
      <c r="DY16" s="364"/>
      <c r="DZ16" s="364"/>
      <c r="EA16" s="364"/>
      <c r="EB16" s="364"/>
      <c r="EC16" s="364"/>
      <c r="ED16" s="364"/>
      <c r="EE16" s="364"/>
      <c r="EF16" s="364"/>
      <c r="EG16" s="364"/>
      <c r="EH16" s="364"/>
      <c r="EI16" s="364"/>
      <c r="EJ16" s="364"/>
      <c r="EK16" s="364"/>
      <c r="EL16" s="364"/>
      <c r="EM16" s="364"/>
      <c r="EN16" s="364"/>
      <c r="EO16" s="364"/>
      <c r="EP16" s="364"/>
      <c r="EQ16" s="364"/>
      <c r="ER16" s="364"/>
      <c r="ES16" s="364"/>
      <c r="ET16" s="364"/>
      <c r="EU16" s="364"/>
      <c r="EV16" s="364"/>
      <c r="EW16" s="364"/>
      <c r="EX16" s="364"/>
      <c r="EY16" s="364"/>
      <c r="EZ16" s="364"/>
      <c r="FA16" s="364"/>
      <c r="FB16" s="364"/>
      <c r="FC16" s="364"/>
      <c r="FD16" s="364"/>
      <c r="FE16" s="364"/>
      <c r="FF16" s="364"/>
      <c r="FG16" s="364"/>
      <c r="FH16" s="364"/>
      <c r="FI16" s="364"/>
      <c r="FJ16" s="364"/>
      <c r="FK16" s="364"/>
      <c r="FL16" s="364"/>
      <c r="FM16" s="364"/>
      <c r="FN16" s="364"/>
      <c r="FO16" s="364"/>
      <c r="FP16" s="364"/>
      <c r="FQ16" s="364"/>
      <c r="FR16" s="364"/>
      <c r="FS16" s="364"/>
      <c r="FT16" s="364"/>
      <c r="FU16" s="364"/>
      <c r="FV16" s="364"/>
      <c r="FW16" s="364"/>
      <c r="FX16" s="364"/>
      <c r="FY16" s="364"/>
      <c r="FZ16" s="364"/>
      <c r="GA16" s="364"/>
      <c r="GB16" s="364"/>
      <c r="GC16" s="364"/>
      <c r="GD16" s="364"/>
      <c r="GE16" s="364"/>
      <c r="GF16" s="364"/>
      <c r="GG16" s="364"/>
      <c r="GH16" s="364"/>
      <c r="GI16" s="364"/>
      <c r="GJ16" s="364"/>
      <c r="GK16" s="364"/>
      <c r="GL16" s="364"/>
      <c r="GM16" s="364"/>
      <c r="GN16" s="364"/>
      <c r="GO16" s="364"/>
      <c r="GP16" s="364"/>
      <c r="GQ16" s="364"/>
      <c r="GR16" s="364"/>
      <c r="GS16" s="364"/>
      <c r="GT16" s="364"/>
      <c r="GU16" s="364"/>
      <c r="GV16" s="364"/>
      <c r="GW16" s="364"/>
    </row>
    <row r="17" spans="1:206" ht="268.5" thickBot="1" x14ac:dyDescent="0.25">
      <c r="A17" s="364"/>
      <c r="B17" s="393"/>
      <c r="C17" s="394" t="s">
        <v>36</v>
      </c>
      <c r="D17" s="400"/>
      <c r="E17" s="392" t="s">
        <v>134</v>
      </c>
      <c r="F17" s="394" t="s">
        <v>345</v>
      </c>
      <c r="G17" s="394" t="s">
        <v>346</v>
      </c>
      <c r="H17" s="397">
        <v>2020730010042</v>
      </c>
      <c r="I17" s="397">
        <v>208312101740</v>
      </c>
      <c r="J17" s="409" t="s">
        <v>347</v>
      </c>
      <c r="K17" s="394"/>
      <c r="L17" s="424" t="s">
        <v>355</v>
      </c>
      <c r="M17" s="395">
        <v>10</v>
      </c>
      <c r="N17" s="414">
        <v>30650000</v>
      </c>
      <c r="O17" s="394"/>
      <c r="P17" s="396">
        <v>30650000</v>
      </c>
      <c r="Q17" s="380"/>
      <c r="R17" s="380"/>
      <c r="S17" s="380"/>
      <c r="T17" s="380"/>
      <c r="U17" s="380"/>
      <c r="V17" s="380"/>
      <c r="W17" s="380"/>
      <c r="X17" s="380"/>
      <c r="Y17" s="380"/>
      <c r="Z17" s="380"/>
      <c r="AA17" s="380"/>
      <c r="AB17" s="380"/>
      <c r="AC17" s="380"/>
      <c r="AD17" s="381"/>
      <c r="AE17" s="371"/>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c r="DF17" s="364"/>
      <c r="DG17" s="364"/>
      <c r="DH17" s="364"/>
      <c r="DI17" s="364"/>
      <c r="DJ17" s="364"/>
      <c r="DK17" s="364"/>
      <c r="DL17" s="364"/>
      <c r="DM17" s="364"/>
      <c r="DN17" s="364"/>
      <c r="DO17" s="364"/>
      <c r="DP17" s="364"/>
      <c r="DQ17" s="364"/>
      <c r="DR17" s="364"/>
      <c r="DS17" s="364"/>
      <c r="DT17" s="364"/>
      <c r="DU17" s="364"/>
      <c r="DV17" s="364"/>
      <c r="DW17" s="364"/>
      <c r="DX17" s="364"/>
      <c r="DY17" s="364"/>
      <c r="DZ17" s="364"/>
      <c r="EA17" s="364"/>
      <c r="EB17" s="364"/>
      <c r="EC17" s="364"/>
      <c r="ED17" s="364"/>
      <c r="EE17" s="364"/>
      <c r="EF17" s="364"/>
      <c r="EG17" s="364"/>
      <c r="EH17" s="364"/>
      <c r="EI17" s="364"/>
      <c r="EJ17" s="364"/>
      <c r="EK17" s="364"/>
      <c r="EL17" s="364"/>
      <c r="EM17" s="364"/>
      <c r="EN17" s="364"/>
      <c r="EO17" s="364"/>
      <c r="EP17" s="364"/>
      <c r="EQ17" s="364"/>
      <c r="ER17" s="364"/>
      <c r="ES17" s="364"/>
      <c r="ET17" s="364"/>
      <c r="EU17" s="364"/>
      <c r="EV17" s="364"/>
      <c r="EW17" s="364"/>
      <c r="EX17" s="364"/>
      <c r="EY17" s="364"/>
      <c r="EZ17" s="364"/>
      <c r="FA17" s="364"/>
      <c r="FB17" s="364"/>
      <c r="FC17" s="364"/>
      <c r="FD17" s="364"/>
      <c r="FE17" s="364"/>
      <c r="FF17" s="364"/>
      <c r="FG17" s="364"/>
      <c r="FH17" s="364"/>
      <c r="FI17" s="364"/>
      <c r="FJ17" s="364"/>
      <c r="FK17" s="364"/>
      <c r="FL17" s="364"/>
      <c r="FM17" s="364"/>
      <c r="FN17" s="364"/>
      <c r="FO17" s="364"/>
      <c r="FP17" s="364"/>
      <c r="FQ17" s="364"/>
      <c r="FR17" s="364"/>
      <c r="FS17" s="364"/>
      <c r="FT17" s="364"/>
      <c r="FU17" s="364"/>
      <c r="FV17" s="364"/>
      <c r="FW17" s="364"/>
      <c r="FX17" s="364"/>
      <c r="FY17" s="364"/>
      <c r="FZ17" s="364"/>
      <c r="GA17" s="364"/>
      <c r="GB17" s="364"/>
      <c r="GC17" s="364"/>
      <c r="GD17" s="364"/>
      <c r="GE17" s="364"/>
      <c r="GF17" s="364"/>
      <c r="GG17" s="364"/>
      <c r="GH17" s="364"/>
      <c r="GI17" s="364"/>
      <c r="GJ17" s="364"/>
      <c r="GK17" s="364"/>
      <c r="GL17" s="364"/>
      <c r="GM17" s="364"/>
      <c r="GN17" s="364"/>
      <c r="GO17" s="364"/>
      <c r="GP17" s="364"/>
      <c r="GQ17" s="364"/>
      <c r="GR17" s="364"/>
      <c r="GS17" s="364"/>
      <c r="GT17" s="364"/>
      <c r="GU17" s="364"/>
      <c r="GV17" s="364"/>
      <c r="GW17" s="364"/>
      <c r="GX17" s="364"/>
    </row>
    <row r="18" spans="1:206" ht="220.5" x14ac:dyDescent="0.2">
      <c r="A18" s="364"/>
      <c r="B18" s="393"/>
      <c r="C18" s="394" t="s">
        <v>36</v>
      </c>
      <c r="D18" s="400"/>
      <c r="E18" s="392" t="s">
        <v>134</v>
      </c>
      <c r="F18" s="394" t="s">
        <v>345</v>
      </c>
      <c r="G18" s="394" t="s">
        <v>346</v>
      </c>
      <c r="H18" s="397">
        <v>2020730010042</v>
      </c>
      <c r="I18" s="397">
        <v>208312101740</v>
      </c>
      <c r="J18" s="409" t="s">
        <v>347</v>
      </c>
      <c r="K18" s="394"/>
      <c r="L18" s="424" t="s">
        <v>356</v>
      </c>
      <c r="M18" s="395">
        <v>1</v>
      </c>
      <c r="N18" s="414">
        <v>15766000</v>
      </c>
      <c r="O18" s="394"/>
      <c r="P18" s="396">
        <v>15766000</v>
      </c>
      <c r="Q18" s="380"/>
      <c r="R18" s="380"/>
      <c r="S18" s="380"/>
      <c r="T18" s="380"/>
      <c r="U18" s="380"/>
      <c r="V18" s="380"/>
      <c r="W18" s="380"/>
      <c r="X18" s="380"/>
      <c r="Y18" s="380"/>
      <c r="Z18" s="380"/>
      <c r="AA18" s="380"/>
      <c r="AB18" s="380"/>
      <c r="AC18" s="380"/>
      <c r="AD18" s="381"/>
      <c r="AE18" s="371"/>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c r="DF18" s="364"/>
      <c r="DG18" s="364"/>
      <c r="DH18" s="364"/>
      <c r="DI18" s="364"/>
      <c r="DJ18" s="364"/>
      <c r="DK18" s="364"/>
      <c r="DL18" s="364"/>
      <c r="DM18" s="364"/>
      <c r="DN18" s="364"/>
      <c r="DO18" s="364"/>
      <c r="DP18" s="364"/>
      <c r="DQ18" s="364"/>
      <c r="DR18" s="364"/>
      <c r="DS18" s="364"/>
      <c r="DT18" s="364"/>
      <c r="DU18" s="364"/>
      <c r="DV18" s="364"/>
      <c r="DW18" s="364"/>
      <c r="DX18" s="364"/>
      <c r="DY18" s="364"/>
      <c r="DZ18" s="364"/>
      <c r="EA18" s="364"/>
      <c r="EB18" s="364"/>
      <c r="EC18" s="364"/>
      <c r="ED18" s="364"/>
      <c r="EE18" s="364"/>
      <c r="EF18" s="364"/>
      <c r="EG18" s="364"/>
      <c r="EH18" s="364"/>
      <c r="EI18" s="364"/>
      <c r="EJ18" s="364"/>
      <c r="EK18" s="364"/>
      <c r="EL18" s="364"/>
      <c r="EM18" s="364"/>
      <c r="EN18" s="364"/>
      <c r="EO18" s="364"/>
      <c r="EP18" s="364"/>
      <c r="EQ18" s="364"/>
      <c r="ER18" s="364"/>
      <c r="ES18" s="364"/>
      <c r="ET18" s="364"/>
      <c r="EU18" s="364"/>
      <c r="EV18" s="364"/>
      <c r="EW18" s="364"/>
      <c r="EX18" s="364"/>
      <c r="EY18" s="364"/>
      <c r="EZ18" s="364"/>
      <c r="FA18" s="364"/>
      <c r="FB18" s="364"/>
      <c r="FC18" s="364"/>
      <c r="FD18" s="364"/>
      <c r="FE18" s="364"/>
      <c r="FF18" s="364"/>
      <c r="FG18" s="364"/>
      <c r="FH18" s="364"/>
      <c r="FI18" s="364"/>
      <c r="FJ18" s="364"/>
      <c r="FK18" s="364"/>
      <c r="FL18" s="364"/>
      <c r="FM18" s="364"/>
      <c r="FN18" s="364"/>
      <c r="FO18" s="364"/>
      <c r="FP18" s="364"/>
      <c r="FQ18" s="364"/>
      <c r="FR18" s="364"/>
      <c r="FS18" s="364"/>
      <c r="FT18" s="364"/>
      <c r="FU18" s="364"/>
      <c r="FV18" s="364"/>
      <c r="FW18" s="364"/>
      <c r="FX18" s="364"/>
      <c r="FY18" s="364"/>
      <c r="FZ18" s="364"/>
      <c r="GA18" s="364"/>
      <c r="GB18" s="364"/>
      <c r="GC18" s="364"/>
      <c r="GD18" s="364"/>
      <c r="GE18" s="364"/>
      <c r="GF18" s="364"/>
      <c r="GG18" s="364"/>
      <c r="GH18" s="364"/>
      <c r="GI18" s="364"/>
      <c r="GJ18" s="364"/>
      <c r="GK18" s="364"/>
      <c r="GL18" s="364"/>
      <c r="GM18" s="364"/>
      <c r="GN18" s="364"/>
      <c r="GO18" s="364"/>
      <c r="GP18" s="364"/>
      <c r="GQ18" s="364"/>
      <c r="GR18" s="364"/>
      <c r="GS18" s="364"/>
      <c r="GT18" s="364"/>
      <c r="GU18" s="364"/>
      <c r="GV18" s="364"/>
      <c r="GW18" s="364"/>
      <c r="GX18" s="364"/>
    </row>
    <row r="19" spans="1:206" ht="204.75" x14ac:dyDescent="0.2">
      <c r="A19" s="364"/>
      <c r="B19" s="393"/>
      <c r="C19" s="394" t="s">
        <v>36</v>
      </c>
      <c r="D19" s="400"/>
      <c r="E19" s="392" t="s">
        <v>134</v>
      </c>
      <c r="F19" s="394" t="s">
        <v>345</v>
      </c>
      <c r="G19" s="394" t="s">
        <v>346</v>
      </c>
      <c r="H19" s="397">
        <v>2020730010004</v>
      </c>
      <c r="I19" s="397">
        <v>208312101741</v>
      </c>
      <c r="J19" s="398" t="s">
        <v>349</v>
      </c>
      <c r="K19" s="394"/>
      <c r="L19" s="424" t="s">
        <v>357</v>
      </c>
      <c r="M19" s="395">
        <v>1</v>
      </c>
      <c r="N19" s="414">
        <v>10540000</v>
      </c>
      <c r="O19" s="394"/>
      <c r="P19" s="396">
        <v>10540000</v>
      </c>
      <c r="Q19" s="380"/>
      <c r="R19" s="380"/>
      <c r="S19" s="380"/>
      <c r="T19" s="380"/>
      <c r="U19" s="380"/>
      <c r="V19" s="380"/>
      <c r="W19" s="380"/>
      <c r="X19" s="380"/>
      <c r="Y19" s="380"/>
      <c r="Z19" s="380"/>
      <c r="AA19" s="380"/>
      <c r="AB19" s="380"/>
      <c r="AC19" s="380"/>
      <c r="AD19" s="381"/>
      <c r="AE19" s="371"/>
      <c r="AF19" s="364"/>
      <c r="AG19" s="364"/>
      <c r="AH19" s="364"/>
      <c r="AI19" s="364"/>
      <c r="AJ19" s="364"/>
      <c r="AK19" s="364"/>
      <c r="AL19" s="364"/>
      <c r="AM19" s="364"/>
      <c r="AN19" s="364"/>
      <c r="AO19" s="364"/>
      <c r="AP19" s="364"/>
      <c r="AQ19" s="364"/>
      <c r="AR19" s="364"/>
      <c r="AS19" s="364"/>
      <c r="AT19" s="364"/>
      <c r="AU19" s="364"/>
      <c r="AV19" s="364"/>
      <c r="AW19" s="364"/>
      <c r="AX19" s="364"/>
      <c r="AY19" s="364"/>
      <c r="AZ19" s="364"/>
      <c r="BA19" s="364"/>
      <c r="BB19" s="364"/>
      <c r="BC19" s="364"/>
      <c r="BD19" s="364"/>
      <c r="BE19" s="364"/>
      <c r="BF19" s="364"/>
      <c r="BG19" s="364"/>
      <c r="BH19" s="364"/>
      <c r="BI19" s="364"/>
      <c r="BJ19" s="364"/>
      <c r="BK19" s="364"/>
      <c r="BL19" s="364"/>
      <c r="BM19" s="364"/>
      <c r="BN19" s="364"/>
      <c r="BO19" s="364"/>
      <c r="BP19" s="364"/>
      <c r="BQ19" s="364"/>
      <c r="BR19" s="364"/>
      <c r="BS19" s="364"/>
      <c r="BT19" s="364"/>
      <c r="BU19" s="364"/>
      <c r="BV19" s="364"/>
      <c r="BW19" s="364"/>
      <c r="BX19" s="364"/>
      <c r="BY19" s="364"/>
      <c r="BZ19" s="364"/>
      <c r="CA19" s="364"/>
      <c r="CB19" s="364"/>
      <c r="CC19" s="364"/>
      <c r="CD19" s="364"/>
      <c r="CE19" s="364"/>
      <c r="CF19" s="364"/>
      <c r="CG19" s="364"/>
      <c r="CH19" s="364"/>
      <c r="CI19" s="364"/>
      <c r="CJ19" s="364"/>
      <c r="CK19" s="364"/>
      <c r="CL19" s="364"/>
      <c r="CM19" s="364"/>
      <c r="CN19" s="364"/>
      <c r="CO19" s="364"/>
      <c r="CP19" s="364"/>
      <c r="CQ19" s="364"/>
      <c r="CR19" s="364"/>
      <c r="CS19" s="364"/>
      <c r="CT19" s="364"/>
      <c r="CU19" s="364"/>
      <c r="CV19" s="364"/>
      <c r="CW19" s="364"/>
      <c r="CX19" s="364"/>
      <c r="CY19" s="364"/>
      <c r="CZ19" s="364"/>
      <c r="DA19" s="364"/>
      <c r="DB19" s="364"/>
      <c r="DC19" s="364"/>
      <c r="DD19" s="364"/>
      <c r="DE19" s="364"/>
      <c r="DF19" s="364"/>
      <c r="DG19" s="364"/>
      <c r="DH19" s="364"/>
      <c r="DI19" s="364"/>
      <c r="DJ19" s="364"/>
      <c r="DK19" s="364"/>
      <c r="DL19" s="364"/>
      <c r="DM19" s="364"/>
      <c r="DN19" s="364"/>
      <c r="DO19" s="364"/>
      <c r="DP19" s="364"/>
      <c r="DQ19" s="364"/>
      <c r="DR19" s="364"/>
      <c r="DS19" s="364"/>
      <c r="DT19" s="364"/>
      <c r="DU19" s="364"/>
      <c r="DV19" s="364"/>
      <c r="DW19" s="364"/>
      <c r="DX19" s="364"/>
      <c r="DY19" s="364"/>
      <c r="DZ19" s="364"/>
      <c r="EA19" s="364"/>
      <c r="EB19" s="364"/>
      <c r="EC19" s="364"/>
      <c r="ED19" s="364"/>
      <c r="EE19" s="364"/>
      <c r="EF19" s="364"/>
      <c r="EG19" s="364"/>
      <c r="EH19" s="364"/>
      <c r="EI19" s="364"/>
      <c r="EJ19" s="364"/>
      <c r="EK19" s="364"/>
      <c r="EL19" s="364"/>
      <c r="EM19" s="364"/>
      <c r="EN19" s="364"/>
      <c r="EO19" s="364"/>
      <c r="EP19" s="364"/>
      <c r="EQ19" s="364"/>
      <c r="ER19" s="364"/>
      <c r="ES19" s="364"/>
      <c r="ET19" s="364"/>
      <c r="EU19" s="364"/>
      <c r="EV19" s="364"/>
      <c r="EW19" s="364"/>
      <c r="EX19" s="364"/>
      <c r="EY19" s="364"/>
      <c r="EZ19" s="364"/>
      <c r="FA19" s="364"/>
      <c r="FB19" s="364"/>
      <c r="FC19" s="364"/>
      <c r="FD19" s="364"/>
      <c r="FE19" s="364"/>
      <c r="FF19" s="364"/>
      <c r="FG19" s="364"/>
      <c r="FH19" s="364"/>
      <c r="FI19" s="364"/>
      <c r="FJ19" s="364"/>
      <c r="FK19" s="364"/>
      <c r="FL19" s="364"/>
      <c r="FM19" s="364"/>
      <c r="FN19" s="364"/>
      <c r="FO19" s="364"/>
      <c r="FP19" s="364"/>
      <c r="FQ19" s="364"/>
      <c r="FR19" s="364"/>
      <c r="FS19" s="364"/>
      <c r="FT19" s="364"/>
      <c r="FU19" s="364"/>
      <c r="FV19" s="364"/>
      <c r="FW19" s="364"/>
      <c r="FX19" s="364"/>
      <c r="FY19" s="364"/>
      <c r="FZ19" s="364"/>
      <c r="GA19" s="364"/>
      <c r="GB19" s="364"/>
      <c r="GC19" s="364"/>
      <c r="GD19" s="364"/>
      <c r="GE19" s="364"/>
      <c r="GF19" s="364"/>
      <c r="GG19" s="364"/>
      <c r="GH19" s="364"/>
      <c r="GI19" s="364"/>
      <c r="GJ19" s="364"/>
      <c r="GK19" s="364"/>
      <c r="GL19" s="364"/>
      <c r="GM19" s="364"/>
      <c r="GN19" s="364"/>
      <c r="GO19" s="364"/>
      <c r="GP19" s="364"/>
      <c r="GQ19" s="364"/>
      <c r="GR19" s="364"/>
      <c r="GS19" s="364"/>
      <c r="GT19" s="364"/>
      <c r="GU19" s="364"/>
      <c r="GV19" s="364"/>
      <c r="GW19" s="364"/>
      <c r="GX19" s="364"/>
    </row>
    <row r="20" spans="1:206" ht="174" thickBot="1" x14ac:dyDescent="0.25">
      <c r="A20" s="364"/>
      <c r="B20" s="393"/>
      <c r="C20" s="394" t="s">
        <v>36</v>
      </c>
      <c r="D20" s="400"/>
      <c r="E20" s="392" t="s">
        <v>134</v>
      </c>
      <c r="F20" s="394" t="s">
        <v>345</v>
      </c>
      <c r="G20" s="394" t="s">
        <v>346</v>
      </c>
      <c r="H20" s="397">
        <v>2020730010004</v>
      </c>
      <c r="I20" s="397">
        <v>208312101741</v>
      </c>
      <c r="J20" s="398" t="s">
        <v>349</v>
      </c>
      <c r="K20" s="394"/>
      <c r="L20" s="424" t="s">
        <v>358</v>
      </c>
      <c r="M20" s="395">
        <v>1</v>
      </c>
      <c r="N20" s="414">
        <v>18316666</v>
      </c>
      <c r="O20" s="394"/>
      <c r="P20" s="396">
        <v>18316666</v>
      </c>
      <c r="Q20" s="380"/>
      <c r="R20" s="380"/>
      <c r="S20" s="380"/>
      <c r="T20" s="380"/>
      <c r="U20" s="380"/>
      <c r="V20" s="380"/>
      <c r="W20" s="380"/>
      <c r="X20" s="380"/>
      <c r="Y20" s="380"/>
      <c r="Z20" s="380"/>
      <c r="AA20" s="380"/>
      <c r="AB20" s="380"/>
      <c r="AC20" s="380"/>
      <c r="AD20" s="381"/>
      <c r="AE20" s="371"/>
      <c r="AF20" s="364"/>
      <c r="AG20" s="364"/>
      <c r="AH20" s="364"/>
      <c r="AI20" s="364"/>
      <c r="AJ20" s="364"/>
      <c r="AK20" s="364"/>
      <c r="AL20" s="364"/>
      <c r="AM20" s="364"/>
      <c r="AN20" s="364"/>
      <c r="AO20" s="364"/>
      <c r="AP20" s="364"/>
      <c r="AQ20" s="364"/>
      <c r="AR20" s="364"/>
      <c r="AS20" s="364"/>
      <c r="AT20" s="364"/>
      <c r="AU20" s="364"/>
      <c r="AV20" s="364"/>
      <c r="AW20" s="364"/>
      <c r="AX20" s="364"/>
      <c r="AY20" s="364"/>
      <c r="AZ20" s="364"/>
      <c r="BA20" s="364"/>
      <c r="BB20" s="364"/>
      <c r="BC20" s="364"/>
      <c r="BD20" s="364"/>
      <c r="BE20" s="364"/>
      <c r="BF20" s="364"/>
      <c r="BG20" s="364"/>
      <c r="BH20" s="364"/>
      <c r="BI20" s="364"/>
      <c r="BJ20" s="364"/>
      <c r="BK20" s="364"/>
      <c r="BL20" s="364"/>
      <c r="BM20" s="364"/>
      <c r="BN20" s="364"/>
      <c r="BO20" s="364"/>
      <c r="BP20" s="364"/>
      <c r="BQ20" s="364"/>
      <c r="BR20" s="364"/>
      <c r="BS20" s="364"/>
      <c r="BT20" s="364"/>
      <c r="BU20" s="364"/>
      <c r="BV20" s="364"/>
      <c r="BW20" s="364"/>
      <c r="BX20" s="364"/>
      <c r="BY20" s="364"/>
      <c r="BZ20" s="364"/>
      <c r="CA20" s="364"/>
      <c r="CB20" s="364"/>
      <c r="CC20" s="364"/>
      <c r="CD20" s="364"/>
      <c r="CE20" s="364"/>
      <c r="CF20" s="364"/>
      <c r="CG20" s="364"/>
      <c r="CH20" s="364"/>
      <c r="CI20" s="364"/>
      <c r="CJ20" s="364"/>
      <c r="CK20" s="364"/>
      <c r="CL20" s="364"/>
      <c r="CM20" s="364"/>
      <c r="CN20" s="364"/>
      <c r="CO20" s="364"/>
      <c r="CP20" s="364"/>
      <c r="CQ20" s="364"/>
      <c r="CR20" s="364"/>
      <c r="CS20" s="364"/>
      <c r="CT20" s="364"/>
      <c r="CU20" s="364"/>
      <c r="CV20" s="364"/>
      <c r="CW20" s="364"/>
      <c r="CX20" s="364"/>
      <c r="CY20" s="364"/>
      <c r="CZ20" s="364"/>
      <c r="DA20" s="364"/>
      <c r="DB20" s="364"/>
      <c r="DC20" s="364"/>
      <c r="DD20" s="364"/>
      <c r="DE20" s="364"/>
      <c r="DF20" s="364"/>
      <c r="DG20" s="364"/>
      <c r="DH20" s="364"/>
      <c r="DI20" s="364"/>
      <c r="DJ20" s="364"/>
      <c r="DK20" s="364"/>
      <c r="DL20" s="364"/>
      <c r="DM20" s="364"/>
      <c r="DN20" s="364"/>
      <c r="DO20" s="364"/>
      <c r="DP20" s="364"/>
      <c r="DQ20" s="364"/>
      <c r="DR20" s="364"/>
      <c r="DS20" s="364"/>
      <c r="DT20" s="364"/>
      <c r="DU20" s="364"/>
      <c r="DV20" s="364"/>
      <c r="DW20" s="364"/>
      <c r="DX20" s="364"/>
      <c r="DY20" s="364"/>
      <c r="DZ20" s="364"/>
      <c r="EA20" s="364"/>
      <c r="EB20" s="364"/>
      <c r="EC20" s="364"/>
      <c r="ED20" s="364"/>
      <c r="EE20" s="364"/>
      <c r="EF20" s="364"/>
      <c r="EG20" s="364"/>
      <c r="EH20" s="364"/>
      <c r="EI20" s="364"/>
      <c r="EJ20" s="364"/>
      <c r="EK20" s="364"/>
      <c r="EL20" s="364"/>
      <c r="EM20" s="364"/>
      <c r="EN20" s="364"/>
      <c r="EO20" s="364"/>
      <c r="EP20" s="364"/>
      <c r="EQ20" s="364"/>
      <c r="ER20" s="364"/>
      <c r="ES20" s="364"/>
      <c r="ET20" s="364"/>
      <c r="EU20" s="364"/>
      <c r="EV20" s="364"/>
      <c r="EW20" s="364"/>
      <c r="EX20" s="364"/>
      <c r="EY20" s="364"/>
      <c r="EZ20" s="364"/>
      <c r="FA20" s="364"/>
      <c r="FB20" s="364"/>
      <c r="FC20" s="364"/>
      <c r="FD20" s="364"/>
      <c r="FE20" s="364"/>
      <c r="FF20" s="364"/>
      <c r="FG20" s="364"/>
      <c r="FH20" s="364"/>
      <c r="FI20" s="364"/>
      <c r="FJ20" s="364"/>
      <c r="FK20" s="364"/>
      <c r="FL20" s="364"/>
      <c r="FM20" s="364"/>
      <c r="FN20" s="364"/>
      <c r="FO20" s="364"/>
      <c r="FP20" s="364"/>
      <c r="FQ20" s="364"/>
      <c r="FR20" s="364"/>
      <c r="FS20" s="364"/>
      <c r="FT20" s="364"/>
      <c r="FU20" s="364"/>
      <c r="FV20" s="364"/>
      <c r="FW20" s="364"/>
      <c r="FX20" s="364"/>
      <c r="FY20" s="364"/>
      <c r="FZ20" s="364"/>
      <c r="GA20" s="364"/>
      <c r="GB20" s="364"/>
      <c r="GC20" s="364"/>
      <c r="GD20" s="364"/>
      <c r="GE20" s="364"/>
      <c r="GF20" s="364"/>
      <c r="GG20" s="364"/>
      <c r="GH20" s="364"/>
      <c r="GI20" s="364"/>
      <c r="GJ20" s="364"/>
      <c r="GK20" s="364"/>
      <c r="GL20" s="364"/>
      <c r="GM20" s="364"/>
      <c r="GN20" s="364"/>
      <c r="GO20" s="364"/>
      <c r="GP20" s="364"/>
      <c r="GQ20" s="364"/>
      <c r="GR20" s="364"/>
      <c r="GS20" s="364"/>
      <c r="GT20" s="364"/>
      <c r="GU20" s="364"/>
      <c r="GV20" s="364"/>
      <c r="GW20" s="364"/>
      <c r="GX20" s="364"/>
    </row>
    <row r="21" spans="1:206" ht="220.5" x14ac:dyDescent="0.2">
      <c r="A21" s="364"/>
      <c r="B21" s="393"/>
      <c r="C21" s="394" t="s">
        <v>36</v>
      </c>
      <c r="D21" s="400"/>
      <c r="E21" s="392" t="s">
        <v>134</v>
      </c>
      <c r="F21" s="394" t="s">
        <v>345</v>
      </c>
      <c r="G21" s="394" t="s">
        <v>346</v>
      </c>
      <c r="H21" s="397">
        <v>2020730010042</v>
      </c>
      <c r="I21" s="397">
        <v>208312101740</v>
      </c>
      <c r="J21" s="409" t="s">
        <v>347</v>
      </c>
      <c r="K21" s="394"/>
      <c r="L21" s="424" t="s">
        <v>359</v>
      </c>
      <c r="M21" s="395">
        <v>1</v>
      </c>
      <c r="N21" s="414">
        <v>43349999</v>
      </c>
      <c r="O21" s="396"/>
      <c r="P21" s="396">
        <v>43349999</v>
      </c>
      <c r="Q21" s="380"/>
      <c r="R21" s="380"/>
      <c r="S21" s="380"/>
      <c r="T21" s="380"/>
      <c r="U21" s="380"/>
      <c r="V21" s="380"/>
      <c r="W21" s="380"/>
      <c r="X21" s="380"/>
      <c r="Y21" s="380"/>
      <c r="Z21" s="380"/>
      <c r="AA21" s="380"/>
      <c r="AB21" s="380"/>
      <c r="AC21" s="380"/>
      <c r="AD21" s="381"/>
      <c r="AE21" s="371"/>
      <c r="AF21" s="364"/>
      <c r="AG21" s="364"/>
      <c r="AH21" s="364"/>
      <c r="AI21" s="364"/>
      <c r="AJ21" s="364"/>
      <c r="AK21" s="364"/>
      <c r="AL21" s="364"/>
      <c r="AM21" s="364"/>
      <c r="AN21" s="364"/>
      <c r="AO21" s="364"/>
      <c r="AP21" s="364"/>
      <c r="AQ21" s="364"/>
      <c r="AR21" s="364"/>
      <c r="AS21" s="364"/>
      <c r="AT21" s="364"/>
      <c r="AU21" s="364"/>
      <c r="AV21" s="364"/>
      <c r="AW21" s="364"/>
      <c r="AX21" s="364"/>
      <c r="AY21" s="364"/>
      <c r="AZ21" s="364"/>
      <c r="BA21" s="364"/>
      <c r="BB21" s="364"/>
      <c r="BC21" s="364"/>
      <c r="BD21" s="364"/>
      <c r="BE21" s="364"/>
      <c r="BF21" s="364"/>
      <c r="BG21" s="364"/>
      <c r="BH21" s="364"/>
      <c r="BI21" s="364"/>
      <c r="BJ21" s="364"/>
      <c r="BK21" s="364"/>
      <c r="BL21" s="364"/>
      <c r="BM21" s="364"/>
      <c r="BN21" s="364"/>
      <c r="BO21" s="364"/>
      <c r="BP21" s="364"/>
      <c r="BQ21" s="364"/>
      <c r="BR21" s="364"/>
      <c r="BS21" s="364"/>
      <c r="BT21" s="364"/>
      <c r="BU21" s="364"/>
      <c r="BV21" s="364"/>
      <c r="BW21" s="364"/>
      <c r="BX21" s="364"/>
      <c r="BY21" s="364"/>
      <c r="BZ21" s="364"/>
      <c r="CA21" s="364"/>
      <c r="CB21" s="364"/>
      <c r="CC21" s="364"/>
      <c r="CD21" s="364"/>
      <c r="CE21" s="364"/>
      <c r="CF21" s="364"/>
      <c r="CG21" s="364"/>
      <c r="CH21" s="364"/>
      <c r="CI21" s="364"/>
      <c r="CJ21" s="364"/>
      <c r="CK21" s="364"/>
      <c r="CL21" s="364"/>
      <c r="CM21" s="364"/>
      <c r="CN21" s="364"/>
      <c r="CO21" s="364"/>
      <c r="CP21" s="364"/>
      <c r="CQ21" s="364"/>
      <c r="CR21" s="364"/>
      <c r="CS21" s="364"/>
      <c r="CT21" s="364"/>
      <c r="CU21" s="364"/>
      <c r="CV21" s="364"/>
      <c r="CW21" s="364"/>
      <c r="CX21" s="364"/>
      <c r="CY21" s="364"/>
      <c r="CZ21" s="364"/>
      <c r="DA21" s="364"/>
      <c r="DB21" s="364"/>
      <c r="DC21" s="364"/>
      <c r="DD21" s="364"/>
      <c r="DE21" s="364"/>
      <c r="DF21" s="364"/>
      <c r="DG21" s="364"/>
      <c r="DH21" s="364"/>
      <c r="DI21" s="364"/>
      <c r="DJ21" s="364"/>
      <c r="DK21" s="364"/>
      <c r="DL21" s="364"/>
      <c r="DM21" s="364"/>
      <c r="DN21" s="364"/>
      <c r="DO21" s="364"/>
      <c r="DP21" s="364"/>
      <c r="DQ21" s="364"/>
      <c r="DR21" s="364"/>
      <c r="DS21" s="364"/>
      <c r="DT21" s="364"/>
      <c r="DU21" s="364"/>
      <c r="DV21" s="364"/>
      <c r="DW21" s="364"/>
      <c r="DX21" s="364"/>
      <c r="DY21" s="364"/>
      <c r="DZ21" s="364"/>
      <c r="EA21" s="364"/>
      <c r="EB21" s="364"/>
      <c r="EC21" s="364"/>
      <c r="ED21" s="364"/>
      <c r="EE21" s="364"/>
      <c r="EF21" s="364"/>
      <c r="EG21" s="364"/>
      <c r="EH21" s="364"/>
      <c r="EI21" s="364"/>
      <c r="EJ21" s="364"/>
      <c r="EK21" s="364"/>
      <c r="EL21" s="364"/>
      <c r="EM21" s="364"/>
      <c r="EN21" s="364"/>
      <c r="EO21" s="364"/>
      <c r="EP21" s="364"/>
      <c r="EQ21" s="364"/>
      <c r="ER21" s="364"/>
      <c r="ES21" s="364"/>
      <c r="ET21" s="364"/>
      <c r="EU21" s="364"/>
      <c r="EV21" s="364"/>
      <c r="EW21" s="364"/>
      <c r="EX21" s="364"/>
      <c r="EY21" s="364"/>
      <c r="EZ21" s="364"/>
      <c r="FA21" s="364"/>
      <c r="FB21" s="364"/>
      <c r="FC21" s="364"/>
      <c r="FD21" s="364"/>
      <c r="FE21" s="364"/>
      <c r="FF21" s="364"/>
      <c r="FG21" s="364"/>
      <c r="FH21" s="364"/>
      <c r="FI21" s="364"/>
      <c r="FJ21" s="364"/>
      <c r="FK21" s="364"/>
      <c r="FL21" s="364"/>
      <c r="FM21" s="364"/>
      <c r="FN21" s="364"/>
      <c r="FO21" s="364"/>
      <c r="FP21" s="364"/>
      <c r="FQ21" s="364"/>
      <c r="FR21" s="364"/>
      <c r="FS21" s="364"/>
      <c r="FT21" s="364"/>
      <c r="FU21" s="364"/>
      <c r="FV21" s="364"/>
      <c r="FW21" s="364"/>
      <c r="FX21" s="364"/>
      <c r="FY21" s="364"/>
      <c r="FZ21" s="364"/>
      <c r="GA21" s="364"/>
      <c r="GB21" s="364"/>
      <c r="GC21" s="364"/>
      <c r="GD21" s="364"/>
      <c r="GE21" s="364"/>
      <c r="GF21" s="364"/>
      <c r="GG21" s="364"/>
      <c r="GH21" s="364"/>
      <c r="GI21" s="364"/>
      <c r="GJ21" s="364"/>
      <c r="GK21" s="364"/>
      <c r="GL21" s="364"/>
      <c r="GM21" s="364"/>
      <c r="GN21" s="364"/>
      <c r="GO21" s="364"/>
      <c r="GP21" s="364"/>
      <c r="GQ21" s="364"/>
      <c r="GR21" s="364"/>
      <c r="GS21" s="364"/>
      <c r="GT21" s="364"/>
      <c r="GU21" s="364"/>
      <c r="GV21" s="364"/>
      <c r="GW21" s="364"/>
      <c r="GX21" s="364"/>
    </row>
    <row r="22" spans="1:206" ht="173.25" x14ac:dyDescent="0.2">
      <c r="A22" s="364"/>
      <c r="B22" s="393"/>
      <c r="C22" s="394" t="s">
        <v>36</v>
      </c>
      <c r="D22" s="400"/>
      <c r="E22" s="392" t="s">
        <v>134</v>
      </c>
      <c r="F22" s="394" t="s">
        <v>345</v>
      </c>
      <c r="G22" s="394" t="s">
        <v>346</v>
      </c>
      <c r="H22" s="397">
        <v>2020730010004</v>
      </c>
      <c r="I22" s="397">
        <v>208312108742</v>
      </c>
      <c r="J22" s="398" t="s">
        <v>349</v>
      </c>
      <c r="K22" s="394"/>
      <c r="L22" s="424" t="s">
        <v>360</v>
      </c>
      <c r="M22" s="395">
        <v>1</v>
      </c>
      <c r="N22" s="414">
        <v>70000000</v>
      </c>
      <c r="O22" s="396">
        <v>70000000</v>
      </c>
      <c r="P22" s="396"/>
      <c r="Q22" s="380"/>
      <c r="R22" s="380"/>
      <c r="S22" s="380"/>
      <c r="T22" s="380"/>
      <c r="U22" s="380"/>
      <c r="V22" s="380"/>
      <c r="W22" s="380"/>
      <c r="X22" s="380"/>
      <c r="Y22" s="380"/>
      <c r="Z22" s="380"/>
      <c r="AA22" s="380"/>
      <c r="AB22" s="380"/>
      <c r="AC22" s="380"/>
      <c r="AD22" s="381"/>
      <c r="AE22" s="371"/>
      <c r="AF22" s="364"/>
      <c r="AG22" s="364"/>
      <c r="AH22" s="364"/>
      <c r="AI22" s="364"/>
      <c r="AJ22" s="364"/>
      <c r="AK22" s="364"/>
      <c r="AL22" s="364"/>
      <c r="AM22" s="364"/>
      <c r="AN22" s="364"/>
      <c r="AO22" s="364"/>
      <c r="AP22" s="364"/>
      <c r="AQ22" s="364"/>
      <c r="AR22" s="364"/>
      <c r="AS22" s="364"/>
      <c r="AT22" s="364"/>
      <c r="AU22" s="364"/>
      <c r="AV22" s="364"/>
      <c r="AW22" s="364"/>
      <c r="AX22" s="364"/>
      <c r="AY22" s="364"/>
      <c r="AZ22" s="364"/>
      <c r="BA22" s="364"/>
      <c r="BB22" s="364"/>
      <c r="BC22" s="364"/>
      <c r="BD22" s="364"/>
      <c r="BE22" s="364"/>
      <c r="BF22" s="364"/>
      <c r="BG22" s="364"/>
      <c r="BH22" s="364"/>
      <c r="BI22" s="364"/>
      <c r="BJ22" s="364"/>
      <c r="BK22" s="364"/>
      <c r="BL22" s="364"/>
      <c r="BM22" s="364"/>
      <c r="BN22" s="364"/>
      <c r="BO22" s="364"/>
      <c r="BP22" s="364"/>
      <c r="BQ22" s="364"/>
      <c r="BR22" s="364"/>
      <c r="BS22" s="364"/>
      <c r="BT22" s="364"/>
      <c r="BU22" s="364"/>
      <c r="BV22" s="364"/>
      <c r="BW22" s="364"/>
      <c r="BX22" s="364"/>
      <c r="BY22" s="364"/>
      <c r="BZ22" s="364"/>
      <c r="CA22" s="364"/>
      <c r="CB22" s="364"/>
      <c r="CC22" s="364"/>
      <c r="CD22" s="364"/>
      <c r="CE22" s="364"/>
      <c r="CF22" s="364"/>
      <c r="CG22" s="364"/>
      <c r="CH22" s="364"/>
      <c r="CI22" s="364"/>
      <c r="CJ22" s="364"/>
      <c r="CK22" s="364"/>
      <c r="CL22" s="364"/>
      <c r="CM22" s="364"/>
      <c r="CN22" s="364"/>
      <c r="CO22" s="364"/>
      <c r="CP22" s="364"/>
      <c r="CQ22" s="364"/>
      <c r="CR22" s="364"/>
      <c r="CS22" s="364"/>
      <c r="CT22" s="364"/>
      <c r="CU22" s="364"/>
      <c r="CV22" s="364"/>
      <c r="CW22" s="364"/>
      <c r="CX22" s="364"/>
      <c r="CY22" s="364"/>
      <c r="CZ22" s="364"/>
      <c r="DA22" s="364"/>
      <c r="DB22" s="364"/>
      <c r="DC22" s="364"/>
      <c r="DD22" s="364"/>
      <c r="DE22" s="364"/>
      <c r="DF22" s="364"/>
      <c r="DG22" s="364"/>
      <c r="DH22" s="364"/>
      <c r="DI22" s="364"/>
      <c r="DJ22" s="364"/>
      <c r="DK22" s="364"/>
      <c r="DL22" s="364"/>
      <c r="DM22" s="364"/>
      <c r="DN22" s="364"/>
      <c r="DO22" s="364"/>
      <c r="DP22" s="364"/>
      <c r="DQ22" s="364"/>
      <c r="DR22" s="364"/>
      <c r="DS22" s="364"/>
      <c r="DT22" s="364"/>
      <c r="DU22" s="364"/>
      <c r="DV22" s="364"/>
      <c r="DW22" s="364"/>
      <c r="DX22" s="364"/>
      <c r="DY22" s="364"/>
      <c r="DZ22" s="364"/>
      <c r="EA22" s="364"/>
      <c r="EB22" s="364"/>
      <c r="EC22" s="364"/>
      <c r="ED22" s="364"/>
      <c r="EE22" s="364"/>
      <c r="EF22" s="364"/>
      <c r="EG22" s="364"/>
      <c r="EH22" s="364"/>
      <c r="EI22" s="364"/>
      <c r="EJ22" s="364"/>
      <c r="EK22" s="364"/>
      <c r="EL22" s="364"/>
      <c r="EM22" s="364"/>
      <c r="EN22" s="364"/>
      <c r="EO22" s="364"/>
      <c r="EP22" s="364"/>
      <c r="EQ22" s="364"/>
      <c r="ER22" s="364"/>
      <c r="ES22" s="364"/>
      <c r="ET22" s="364"/>
      <c r="EU22" s="364"/>
      <c r="EV22" s="364"/>
      <c r="EW22" s="364"/>
      <c r="EX22" s="364"/>
      <c r="EY22" s="364"/>
      <c r="EZ22" s="364"/>
      <c r="FA22" s="364"/>
      <c r="FB22" s="364"/>
      <c r="FC22" s="364"/>
      <c r="FD22" s="364"/>
      <c r="FE22" s="364"/>
      <c r="FF22" s="364"/>
      <c r="FG22" s="364"/>
      <c r="FH22" s="364"/>
      <c r="FI22" s="364"/>
      <c r="FJ22" s="364"/>
      <c r="FK22" s="364"/>
      <c r="FL22" s="364"/>
      <c r="FM22" s="364"/>
      <c r="FN22" s="364"/>
      <c r="FO22" s="364"/>
      <c r="FP22" s="364"/>
      <c r="FQ22" s="364"/>
      <c r="FR22" s="364"/>
      <c r="FS22" s="364"/>
      <c r="FT22" s="364"/>
      <c r="FU22" s="364"/>
      <c r="FV22" s="364"/>
      <c r="FW22" s="364"/>
      <c r="FX22" s="364"/>
      <c r="FY22" s="364"/>
      <c r="FZ22" s="364"/>
      <c r="GA22" s="364"/>
      <c r="GB22" s="364"/>
      <c r="GC22" s="364"/>
      <c r="GD22" s="364"/>
      <c r="GE22" s="364"/>
      <c r="GF22" s="364"/>
      <c r="GG22" s="364"/>
      <c r="GH22" s="364"/>
      <c r="GI22" s="364"/>
      <c r="GJ22" s="364"/>
      <c r="GK22" s="364"/>
      <c r="GL22" s="364"/>
      <c r="GM22" s="364"/>
      <c r="GN22" s="364"/>
      <c r="GO22" s="364"/>
      <c r="GP22" s="364"/>
      <c r="GQ22" s="364"/>
      <c r="GR22" s="364"/>
      <c r="GS22" s="364"/>
      <c r="GT22" s="364"/>
      <c r="GU22" s="364"/>
      <c r="GV22" s="364"/>
      <c r="GW22" s="364"/>
      <c r="GX22" s="364"/>
    </row>
    <row r="23" spans="1:206" ht="173.25" x14ac:dyDescent="0.2">
      <c r="A23" s="364"/>
      <c r="B23" s="393"/>
      <c r="C23" s="394" t="s">
        <v>36</v>
      </c>
      <c r="D23" s="400"/>
      <c r="E23" s="392" t="s">
        <v>134</v>
      </c>
      <c r="F23" s="394" t="s">
        <v>345</v>
      </c>
      <c r="G23" s="394" t="s">
        <v>346</v>
      </c>
      <c r="H23" s="397">
        <v>2020730010004</v>
      </c>
      <c r="I23" s="397">
        <v>208312108742</v>
      </c>
      <c r="J23" s="398" t="s">
        <v>349</v>
      </c>
      <c r="K23" s="394"/>
      <c r="L23" s="424" t="s">
        <v>361</v>
      </c>
      <c r="M23" s="395">
        <v>1</v>
      </c>
      <c r="N23" s="414">
        <v>60000000</v>
      </c>
      <c r="O23" s="396">
        <v>60000000</v>
      </c>
      <c r="P23" s="396"/>
      <c r="Q23" s="380"/>
      <c r="R23" s="380"/>
      <c r="S23" s="380"/>
      <c r="T23" s="380"/>
      <c r="U23" s="380"/>
      <c r="V23" s="380"/>
      <c r="W23" s="380"/>
      <c r="X23" s="380"/>
      <c r="Y23" s="380"/>
      <c r="Z23" s="380"/>
      <c r="AA23" s="380"/>
      <c r="AB23" s="380"/>
      <c r="AC23" s="380"/>
      <c r="AD23" s="381"/>
      <c r="AE23" s="371"/>
      <c r="AF23" s="364"/>
      <c r="AG23" s="364"/>
      <c r="AH23" s="364"/>
      <c r="AI23" s="364"/>
      <c r="AJ23" s="364"/>
      <c r="AK23" s="364"/>
      <c r="AL23" s="364"/>
      <c r="AM23" s="364"/>
      <c r="AN23" s="364"/>
      <c r="AO23" s="364"/>
      <c r="AP23" s="364"/>
      <c r="AQ23" s="364"/>
      <c r="AR23" s="364"/>
      <c r="AS23" s="364"/>
      <c r="AT23" s="364"/>
      <c r="AU23" s="364"/>
      <c r="AV23" s="364"/>
      <c r="AW23" s="364"/>
      <c r="AX23" s="364"/>
      <c r="AY23" s="364"/>
      <c r="AZ23" s="364"/>
      <c r="BA23" s="364"/>
      <c r="BB23" s="364"/>
      <c r="BC23" s="364"/>
      <c r="BD23" s="364"/>
      <c r="BE23" s="364"/>
      <c r="BF23" s="364"/>
      <c r="BG23" s="364"/>
      <c r="BH23" s="364"/>
      <c r="BI23" s="364"/>
      <c r="BJ23" s="364"/>
      <c r="BK23" s="364"/>
      <c r="BL23" s="364"/>
      <c r="BM23" s="364"/>
      <c r="BN23" s="364"/>
      <c r="BO23" s="364"/>
      <c r="BP23" s="364"/>
      <c r="BQ23" s="364"/>
      <c r="BR23" s="364"/>
      <c r="BS23" s="364"/>
      <c r="BT23" s="364"/>
      <c r="BU23" s="364"/>
      <c r="BV23" s="364"/>
      <c r="BW23" s="364"/>
      <c r="BX23" s="364"/>
      <c r="BY23" s="364"/>
      <c r="BZ23" s="364"/>
      <c r="CA23" s="364"/>
      <c r="CB23" s="364"/>
      <c r="CC23" s="364"/>
      <c r="CD23" s="364"/>
      <c r="CE23" s="364"/>
      <c r="CF23" s="364"/>
      <c r="CG23" s="364"/>
      <c r="CH23" s="364"/>
      <c r="CI23" s="364"/>
      <c r="CJ23" s="364"/>
      <c r="CK23" s="364"/>
      <c r="CL23" s="364"/>
      <c r="CM23" s="364"/>
      <c r="CN23" s="364"/>
      <c r="CO23" s="364"/>
      <c r="CP23" s="364"/>
      <c r="CQ23" s="364"/>
      <c r="CR23" s="364"/>
      <c r="CS23" s="364"/>
      <c r="CT23" s="364"/>
      <c r="CU23" s="364"/>
      <c r="CV23" s="364"/>
      <c r="CW23" s="364"/>
      <c r="CX23" s="364"/>
      <c r="CY23" s="364"/>
      <c r="CZ23" s="364"/>
      <c r="DA23" s="364"/>
      <c r="DB23" s="364"/>
      <c r="DC23" s="364"/>
      <c r="DD23" s="364"/>
      <c r="DE23" s="364"/>
      <c r="DF23" s="364"/>
      <c r="DG23" s="364"/>
      <c r="DH23" s="364"/>
      <c r="DI23" s="364"/>
      <c r="DJ23" s="364"/>
      <c r="DK23" s="364"/>
      <c r="DL23" s="364"/>
      <c r="DM23" s="364"/>
      <c r="DN23" s="364"/>
      <c r="DO23" s="364"/>
      <c r="DP23" s="364"/>
      <c r="DQ23" s="364"/>
      <c r="DR23" s="364"/>
      <c r="DS23" s="364"/>
      <c r="DT23" s="364"/>
      <c r="DU23" s="364"/>
      <c r="DV23" s="364"/>
      <c r="DW23" s="364"/>
      <c r="DX23" s="364"/>
      <c r="DY23" s="364"/>
      <c r="DZ23" s="364"/>
      <c r="EA23" s="364"/>
      <c r="EB23" s="364"/>
      <c r="EC23" s="364"/>
      <c r="ED23" s="364"/>
      <c r="EE23" s="364"/>
      <c r="EF23" s="364"/>
      <c r="EG23" s="364"/>
      <c r="EH23" s="364"/>
      <c r="EI23" s="364"/>
      <c r="EJ23" s="364"/>
      <c r="EK23" s="364"/>
      <c r="EL23" s="364"/>
      <c r="EM23" s="364"/>
      <c r="EN23" s="364"/>
      <c r="EO23" s="364"/>
      <c r="EP23" s="364"/>
      <c r="EQ23" s="364"/>
      <c r="ER23" s="364"/>
      <c r="ES23" s="364"/>
      <c r="ET23" s="364"/>
      <c r="EU23" s="364"/>
      <c r="EV23" s="364"/>
      <c r="EW23" s="364"/>
      <c r="EX23" s="364"/>
      <c r="EY23" s="364"/>
      <c r="EZ23" s="364"/>
      <c r="FA23" s="364"/>
      <c r="FB23" s="364"/>
      <c r="FC23" s="364"/>
      <c r="FD23" s="364"/>
      <c r="FE23" s="364"/>
      <c r="FF23" s="364"/>
      <c r="FG23" s="364"/>
      <c r="FH23" s="364"/>
      <c r="FI23" s="364"/>
      <c r="FJ23" s="364"/>
      <c r="FK23" s="364"/>
      <c r="FL23" s="364"/>
      <c r="FM23" s="364"/>
      <c r="FN23" s="364"/>
      <c r="FO23" s="364"/>
      <c r="FP23" s="364"/>
      <c r="FQ23" s="364"/>
      <c r="FR23" s="364"/>
      <c r="FS23" s="364"/>
      <c r="FT23" s="364"/>
      <c r="FU23" s="364"/>
      <c r="FV23" s="364"/>
      <c r="FW23" s="364"/>
      <c r="FX23" s="364"/>
      <c r="FY23" s="364"/>
      <c r="FZ23" s="364"/>
      <c r="GA23" s="364"/>
      <c r="GB23" s="364"/>
      <c r="GC23" s="364"/>
      <c r="GD23" s="364"/>
      <c r="GE23" s="364"/>
      <c r="GF23" s="364"/>
      <c r="GG23" s="364"/>
      <c r="GH23" s="364"/>
      <c r="GI23" s="364"/>
      <c r="GJ23" s="364"/>
      <c r="GK23" s="364"/>
      <c r="GL23" s="364"/>
      <c r="GM23" s="364"/>
      <c r="GN23" s="364"/>
      <c r="GO23" s="364"/>
      <c r="GP23" s="364"/>
      <c r="GQ23" s="364"/>
      <c r="GR23" s="364"/>
      <c r="GS23" s="364"/>
      <c r="GT23" s="364"/>
      <c r="GU23" s="364"/>
      <c r="GV23" s="364"/>
      <c r="GW23" s="364"/>
      <c r="GX23" s="364"/>
    </row>
    <row r="24" spans="1:206" ht="173.25" x14ac:dyDescent="0.2">
      <c r="A24" s="364"/>
      <c r="B24" s="393"/>
      <c r="C24" s="394" t="s">
        <v>36</v>
      </c>
      <c r="D24" s="400"/>
      <c r="E24" s="392" t="s">
        <v>134</v>
      </c>
      <c r="F24" s="394" t="s">
        <v>345</v>
      </c>
      <c r="G24" s="394" t="s">
        <v>346</v>
      </c>
      <c r="H24" s="397">
        <v>2020730010004</v>
      </c>
      <c r="I24" s="397">
        <v>208312108742</v>
      </c>
      <c r="J24" s="398" t="s">
        <v>349</v>
      </c>
      <c r="K24" s="394"/>
      <c r="L24" s="424" t="s">
        <v>362</v>
      </c>
      <c r="M24" s="395">
        <v>1</v>
      </c>
      <c r="N24" s="414">
        <v>60000000</v>
      </c>
      <c r="O24" s="396">
        <v>60000000</v>
      </c>
      <c r="P24" s="396"/>
      <c r="Q24" s="380"/>
      <c r="R24" s="380"/>
      <c r="S24" s="380"/>
      <c r="T24" s="380"/>
      <c r="U24" s="380"/>
      <c r="V24" s="380"/>
      <c r="W24" s="380"/>
      <c r="X24" s="380"/>
      <c r="Y24" s="380"/>
      <c r="Z24" s="380"/>
      <c r="AA24" s="380"/>
      <c r="AB24" s="380"/>
      <c r="AC24" s="380"/>
      <c r="AD24" s="381"/>
      <c r="AE24" s="371"/>
      <c r="AF24" s="364"/>
      <c r="AG24" s="364"/>
      <c r="AH24" s="364"/>
      <c r="AI24" s="364"/>
      <c r="AJ24" s="364"/>
      <c r="AK24" s="364"/>
      <c r="AL24" s="364"/>
      <c r="AM24" s="364"/>
      <c r="AN24" s="364"/>
      <c r="AO24" s="364"/>
      <c r="AP24" s="364"/>
      <c r="AQ24" s="364"/>
      <c r="AR24" s="364"/>
      <c r="AS24" s="364"/>
      <c r="AT24" s="364"/>
      <c r="AU24" s="364"/>
      <c r="AV24" s="364"/>
      <c r="AW24" s="364"/>
      <c r="AX24" s="364"/>
      <c r="AY24" s="364"/>
      <c r="AZ24" s="364"/>
      <c r="BA24" s="364"/>
      <c r="BB24" s="364"/>
      <c r="BC24" s="364"/>
      <c r="BD24" s="364"/>
      <c r="BE24" s="364"/>
      <c r="BF24" s="364"/>
      <c r="BG24" s="364"/>
      <c r="BH24" s="364"/>
      <c r="BI24" s="364"/>
      <c r="BJ24" s="364"/>
      <c r="BK24" s="364"/>
      <c r="BL24" s="364"/>
      <c r="BM24" s="364"/>
      <c r="BN24" s="364"/>
      <c r="BO24" s="364"/>
      <c r="BP24" s="364"/>
      <c r="BQ24" s="364"/>
      <c r="BR24" s="364"/>
      <c r="BS24" s="364"/>
      <c r="BT24" s="364"/>
      <c r="BU24" s="364"/>
      <c r="BV24" s="364"/>
      <c r="BW24" s="364"/>
      <c r="BX24" s="364"/>
      <c r="BY24" s="364"/>
      <c r="BZ24" s="364"/>
      <c r="CA24" s="364"/>
      <c r="CB24" s="364"/>
      <c r="CC24" s="364"/>
      <c r="CD24" s="364"/>
      <c r="CE24" s="364"/>
      <c r="CF24" s="364"/>
      <c r="CG24" s="364"/>
      <c r="CH24" s="364"/>
      <c r="CI24" s="364"/>
      <c r="CJ24" s="364"/>
      <c r="CK24" s="364"/>
      <c r="CL24" s="364"/>
      <c r="CM24" s="364"/>
      <c r="CN24" s="364"/>
      <c r="CO24" s="364"/>
      <c r="CP24" s="364"/>
      <c r="CQ24" s="364"/>
      <c r="CR24" s="364"/>
      <c r="CS24" s="364"/>
      <c r="CT24" s="364"/>
      <c r="CU24" s="364"/>
      <c r="CV24" s="364"/>
      <c r="CW24" s="364"/>
      <c r="CX24" s="364"/>
      <c r="CY24" s="364"/>
      <c r="CZ24" s="364"/>
      <c r="DA24" s="364"/>
      <c r="DB24" s="364"/>
      <c r="DC24" s="364"/>
      <c r="DD24" s="364"/>
      <c r="DE24" s="364"/>
      <c r="DF24" s="364"/>
      <c r="DG24" s="364"/>
      <c r="DH24" s="364"/>
      <c r="DI24" s="364"/>
      <c r="DJ24" s="364"/>
      <c r="DK24" s="364"/>
      <c r="DL24" s="364"/>
      <c r="DM24" s="364"/>
      <c r="DN24" s="364"/>
      <c r="DO24" s="364"/>
      <c r="DP24" s="364"/>
      <c r="DQ24" s="364"/>
      <c r="DR24" s="364"/>
      <c r="DS24" s="364"/>
      <c r="DT24" s="364"/>
      <c r="DU24" s="364"/>
      <c r="DV24" s="364"/>
      <c r="DW24" s="364"/>
      <c r="DX24" s="364"/>
      <c r="DY24" s="364"/>
      <c r="DZ24" s="364"/>
      <c r="EA24" s="364"/>
      <c r="EB24" s="364"/>
      <c r="EC24" s="364"/>
      <c r="ED24" s="364"/>
      <c r="EE24" s="364"/>
      <c r="EF24" s="364"/>
      <c r="EG24" s="364"/>
      <c r="EH24" s="364"/>
      <c r="EI24" s="364"/>
      <c r="EJ24" s="364"/>
      <c r="EK24" s="364"/>
      <c r="EL24" s="364"/>
      <c r="EM24" s="364"/>
      <c r="EN24" s="364"/>
      <c r="EO24" s="364"/>
      <c r="EP24" s="364"/>
      <c r="EQ24" s="364"/>
      <c r="ER24" s="364"/>
      <c r="ES24" s="364"/>
      <c r="ET24" s="364"/>
      <c r="EU24" s="364"/>
      <c r="EV24" s="364"/>
      <c r="EW24" s="364"/>
      <c r="EX24" s="364"/>
      <c r="EY24" s="364"/>
      <c r="EZ24" s="364"/>
      <c r="FA24" s="364"/>
      <c r="FB24" s="364"/>
      <c r="FC24" s="364"/>
      <c r="FD24" s="364"/>
      <c r="FE24" s="364"/>
      <c r="FF24" s="364"/>
      <c r="FG24" s="364"/>
      <c r="FH24" s="364"/>
      <c r="FI24" s="364"/>
      <c r="FJ24" s="364"/>
      <c r="FK24" s="364"/>
      <c r="FL24" s="364"/>
      <c r="FM24" s="364"/>
      <c r="FN24" s="364"/>
      <c r="FO24" s="364"/>
      <c r="FP24" s="364"/>
      <c r="FQ24" s="364"/>
      <c r="FR24" s="364"/>
      <c r="FS24" s="364"/>
      <c r="FT24" s="364"/>
      <c r="FU24" s="364"/>
      <c r="FV24" s="364"/>
      <c r="FW24" s="364"/>
      <c r="FX24" s="364"/>
      <c r="FY24" s="364"/>
      <c r="FZ24" s="364"/>
      <c r="GA24" s="364"/>
      <c r="GB24" s="364"/>
      <c r="GC24" s="364"/>
      <c r="GD24" s="364"/>
      <c r="GE24" s="364"/>
      <c r="GF24" s="364"/>
      <c r="GG24" s="364"/>
      <c r="GH24" s="364"/>
      <c r="GI24" s="364"/>
      <c r="GJ24" s="364"/>
      <c r="GK24" s="364"/>
      <c r="GL24" s="364"/>
      <c r="GM24" s="364"/>
      <c r="GN24" s="364"/>
      <c r="GO24" s="364"/>
      <c r="GP24" s="364"/>
      <c r="GQ24" s="364"/>
      <c r="GR24" s="364"/>
      <c r="GS24" s="364"/>
      <c r="GT24" s="364"/>
      <c r="GU24" s="364"/>
      <c r="GV24" s="364"/>
      <c r="GW24" s="364"/>
      <c r="GX24" s="364"/>
    </row>
    <row r="25" spans="1:206" ht="173.25" x14ac:dyDescent="0.2">
      <c r="A25" s="364"/>
      <c r="B25" s="393"/>
      <c r="C25" s="394" t="s">
        <v>36</v>
      </c>
      <c r="D25" s="400"/>
      <c r="E25" s="392" t="s">
        <v>134</v>
      </c>
      <c r="F25" s="394" t="s">
        <v>345</v>
      </c>
      <c r="G25" s="394" t="s">
        <v>346</v>
      </c>
      <c r="H25" s="397">
        <v>2020730010004</v>
      </c>
      <c r="I25" s="397">
        <v>208312108742</v>
      </c>
      <c r="J25" s="398" t="s">
        <v>349</v>
      </c>
      <c r="K25" s="394"/>
      <c r="L25" s="424" t="s">
        <v>363</v>
      </c>
      <c r="M25" s="395">
        <v>1</v>
      </c>
      <c r="N25" s="414">
        <v>54750000</v>
      </c>
      <c r="O25" s="396">
        <v>50000000</v>
      </c>
      <c r="P25" s="396">
        <v>4750000</v>
      </c>
      <c r="Q25" s="380"/>
      <c r="R25" s="380"/>
      <c r="S25" s="380"/>
      <c r="T25" s="380"/>
      <c r="U25" s="380"/>
      <c r="V25" s="380"/>
      <c r="W25" s="380"/>
      <c r="X25" s="380"/>
      <c r="Y25" s="380"/>
      <c r="Z25" s="380"/>
      <c r="AA25" s="380"/>
      <c r="AB25" s="380"/>
      <c r="AC25" s="380"/>
      <c r="AD25" s="381"/>
      <c r="AE25" s="371"/>
      <c r="AF25" s="364"/>
      <c r="AG25" s="364"/>
      <c r="AH25" s="364"/>
      <c r="AI25" s="364"/>
      <c r="AJ25" s="364"/>
      <c r="AK25" s="364"/>
      <c r="AL25" s="364"/>
      <c r="AM25" s="364"/>
      <c r="AN25" s="364"/>
      <c r="AO25" s="364"/>
      <c r="AP25" s="364"/>
      <c r="AQ25" s="364"/>
      <c r="AR25" s="364"/>
      <c r="AS25" s="364"/>
      <c r="AT25" s="364"/>
      <c r="AU25" s="364"/>
      <c r="AV25" s="364"/>
      <c r="AW25" s="364"/>
      <c r="AX25" s="364"/>
      <c r="AY25" s="364"/>
      <c r="AZ25" s="364"/>
      <c r="BA25" s="364"/>
      <c r="BB25" s="364"/>
      <c r="BC25" s="364"/>
      <c r="BD25" s="364"/>
      <c r="BE25" s="364"/>
      <c r="BF25" s="364"/>
      <c r="BG25" s="364"/>
      <c r="BH25" s="364"/>
      <c r="BI25" s="364"/>
      <c r="BJ25" s="364"/>
      <c r="BK25" s="364"/>
      <c r="BL25" s="364"/>
      <c r="BM25" s="364"/>
      <c r="BN25" s="364"/>
      <c r="BO25" s="364"/>
      <c r="BP25" s="364"/>
      <c r="BQ25" s="364"/>
      <c r="BR25" s="364"/>
      <c r="BS25" s="364"/>
      <c r="BT25" s="364"/>
      <c r="BU25" s="364"/>
      <c r="BV25" s="364"/>
      <c r="BW25" s="364"/>
      <c r="BX25" s="364"/>
      <c r="BY25" s="364"/>
      <c r="BZ25" s="364"/>
      <c r="CA25" s="364"/>
      <c r="CB25" s="364"/>
      <c r="CC25" s="364"/>
      <c r="CD25" s="364"/>
      <c r="CE25" s="364"/>
      <c r="CF25" s="364"/>
      <c r="CG25" s="364"/>
      <c r="CH25" s="364"/>
      <c r="CI25" s="364"/>
      <c r="CJ25" s="364"/>
      <c r="CK25" s="364"/>
      <c r="CL25" s="364"/>
      <c r="CM25" s="364"/>
      <c r="CN25" s="364"/>
      <c r="CO25" s="364"/>
      <c r="CP25" s="364"/>
      <c r="CQ25" s="364"/>
      <c r="CR25" s="364"/>
      <c r="CS25" s="364"/>
      <c r="CT25" s="364"/>
      <c r="CU25" s="364"/>
      <c r="CV25" s="364"/>
      <c r="CW25" s="364"/>
      <c r="CX25" s="364"/>
      <c r="CY25" s="364"/>
      <c r="CZ25" s="364"/>
      <c r="DA25" s="364"/>
      <c r="DB25" s="364"/>
      <c r="DC25" s="364"/>
      <c r="DD25" s="364"/>
      <c r="DE25" s="364"/>
      <c r="DF25" s="364"/>
      <c r="DG25" s="364"/>
      <c r="DH25" s="364"/>
      <c r="DI25" s="364"/>
      <c r="DJ25" s="364"/>
      <c r="DK25" s="364"/>
      <c r="DL25" s="364"/>
      <c r="DM25" s="364"/>
      <c r="DN25" s="364"/>
      <c r="DO25" s="364"/>
      <c r="DP25" s="364"/>
      <c r="DQ25" s="364"/>
      <c r="DR25" s="364"/>
      <c r="DS25" s="364"/>
      <c r="DT25" s="364"/>
      <c r="DU25" s="364"/>
      <c r="DV25" s="364"/>
      <c r="DW25" s="364"/>
      <c r="DX25" s="364"/>
      <c r="DY25" s="364"/>
      <c r="DZ25" s="364"/>
      <c r="EA25" s="364"/>
      <c r="EB25" s="364"/>
      <c r="EC25" s="364"/>
      <c r="ED25" s="364"/>
      <c r="EE25" s="364"/>
      <c r="EF25" s="364"/>
      <c r="EG25" s="364"/>
      <c r="EH25" s="364"/>
      <c r="EI25" s="364"/>
      <c r="EJ25" s="364"/>
      <c r="EK25" s="364"/>
      <c r="EL25" s="364"/>
      <c r="EM25" s="364"/>
      <c r="EN25" s="364"/>
      <c r="EO25" s="364"/>
      <c r="EP25" s="364"/>
      <c r="EQ25" s="364"/>
      <c r="ER25" s="364"/>
      <c r="ES25" s="364"/>
      <c r="ET25" s="364"/>
      <c r="EU25" s="364"/>
      <c r="EV25" s="364"/>
      <c r="EW25" s="364"/>
      <c r="EX25" s="364"/>
      <c r="EY25" s="364"/>
      <c r="EZ25" s="364"/>
      <c r="FA25" s="364"/>
      <c r="FB25" s="364"/>
      <c r="FC25" s="364"/>
      <c r="FD25" s="364"/>
      <c r="FE25" s="364"/>
      <c r="FF25" s="364"/>
      <c r="FG25" s="364"/>
      <c r="FH25" s="364"/>
      <c r="FI25" s="364"/>
      <c r="FJ25" s="364"/>
      <c r="FK25" s="364"/>
      <c r="FL25" s="364"/>
      <c r="FM25" s="364"/>
      <c r="FN25" s="364"/>
      <c r="FO25" s="364"/>
      <c r="FP25" s="364"/>
      <c r="FQ25" s="364"/>
      <c r="FR25" s="364"/>
      <c r="FS25" s="364"/>
      <c r="FT25" s="364"/>
      <c r="FU25" s="364"/>
      <c r="FV25" s="364"/>
      <c r="FW25" s="364"/>
      <c r="FX25" s="364"/>
      <c r="FY25" s="364"/>
      <c r="FZ25" s="364"/>
      <c r="GA25" s="364"/>
      <c r="GB25" s="364"/>
      <c r="GC25" s="364"/>
      <c r="GD25" s="364"/>
      <c r="GE25" s="364"/>
      <c r="GF25" s="364"/>
      <c r="GG25" s="364"/>
      <c r="GH25" s="364"/>
      <c r="GI25" s="364"/>
      <c r="GJ25" s="364"/>
      <c r="GK25" s="364"/>
      <c r="GL25" s="364"/>
      <c r="GM25" s="364"/>
      <c r="GN25" s="364"/>
      <c r="GO25" s="364"/>
      <c r="GP25" s="364"/>
      <c r="GQ25" s="364"/>
      <c r="GR25" s="364"/>
      <c r="GS25" s="364"/>
      <c r="GT25" s="364"/>
      <c r="GU25" s="364"/>
      <c r="GV25" s="364"/>
      <c r="GW25" s="364"/>
      <c r="GX25" s="364"/>
    </row>
    <row r="26" spans="1:206" ht="189" x14ac:dyDescent="0.2">
      <c r="A26" s="364"/>
      <c r="B26" s="393"/>
      <c r="C26" s="394" t="s">
        <v>36</v>
      </c>
      <c r="D26" s="400"/>
      <c r="E26" s="392" t="s">
        <v>134</v>
      </c>
      <c r="F26" s="394" t="s">
        <v>345</v>
      </c>
      <c r="G26" s="394" t="s">
        <v>346</v>
      </c>
      <c r="H26" s="397">
        <v>2020730010004</v>
      </c>
      <c r="I26" s="397">
        <v>208312101741</v>
      </c>
      <c r="J26" s="398" t="s">
        <v>349</v>
      </c>
      <c r="K26" s="394"/>
      <c r="L26" s="424" t="s">
        <v>364</v>
      </c>
      <c r="M26" s="395">
        <v>1</v>
      </c>
      <c r="N26" s="414">
        <v>8400000</v>
      </c>
      <c r="O26" s="394"/>
      <c r="P26" s="396">
        <v>8400000</v>
      </c>
      <c r="Q26" s="380"/>
      <c r="R26" s="380"/>
      <c r="S26" s="380"/>
      <c r="T26" s="380"/>
      <c r="U26" s="380"/>
      <c r="V26" s="380"/>
      <c r="W26" s="380"/>
      <c r="X26" s="380"/>
      <c r="Y26" s="380"/>
      <c r="Z26" s="380"/>
      <c r="AA26" s="380"/>
      <c r="AB26" s="380"/>
      <c r="AC26" s="380"/>
      <c r="AD26" s="381"/>
      <c r="AE26" s="371"/>
      <c r="AF26" s="364"/>
      <c r="AG26" s="364"/>
      <c r="AH26" s="364"/>
      <c r="AI26" s="364"/>
      <c r="AJ26" s="364"/>
      <c r="AK26" s="364"/>
      <c r="AL26" s="364"/>
      <c r="AM26" s="364"/>
      <c r="AN26" s="364"/>
      <c r="AO26" s="364"/>
      <c r="AP26" s="364"/>
      <c r="AQ26" s="364"/>
      <c r="AR26" s="364"/>
      <c r="AS26" s="364"/>
      <c r="AT26" s="364"/>
      <c r="AU26" s="364"/>
      <c r="AV26" s="364"/>
      <c r="AW26" s="364"/>
      <c r="AX26" s="364"/>
      <c r="AY26" s="364"/>
      <c r="AZ26" s="364"/>
      <c r="BA26" s="364"/>
      <c r="BB26" s="364"/>
      <c r="BC26" s="364"/>
      <c r="BD26" s="364"/>
      <c r="BE26" s="364"/>
      <c r="BF26" s="364"/>
      <c r="BG26" s="364"/>
      <c r="BH26" s="364"/>
      <c r="BI26" s="364"/>
      <c r="BJ26" s="364"/>
      <c r="BK26" s="364"/>
      <c r="BL26" s="364"/>
      <c r="BM26" s="364"/>
      <c r="BN26" s="364"/>
      <c r="BO26" s="364"/>
      <c r="BP26" s="364"/>
      <c r="BQ26" s="364"/>
      <c r="BR26" s="364"/>
      <c r="BS26" s="364"/>
      <c r="BT26" s="364"/>
      <c r="BU26" s="364"/>
      <c r="BV26" s="364"/>
      <c r="BW26" s="364"/>
      <c r="BX26" s="364"/>
      <c r="BY26" s="364"/>
      <c r="BZ26" s="364"/>
      <c r="CA26" s="364"/>
      <c r="CB26" s="364"/>
      <c r="CC26" s="364"/>
      <c r="CD26" s="364"/>
      <c r="CE26" s="364"/>
      <c r="CF26" s="364"/>
      <c r="CG26" s="364"/>
      <c r="CH26" s="364"/>
      <c r="CI26" s="364"/>
      <c r="CJ26" s="364"/>
      <c r="CK26" s="364"/>
      <c r="CL26" s="364"/>
      <c r="CM26" s="364"/>
      <c r="CN26" s="364"/>
      <c r="CO26" s="364"/>
      <c r="CP26" s="364"/>
      <c r="CQ26" s="364"/>
      <c r="CR26" s="364"/>
      <c r="CS26" s="364"/>
      <c r="CT26" s="364"/>
      <c r="CU26" s="364"/>
      <c r="CV26" s="364"/>
      <c r="CW26" s="364"/>
      <c r="CX26" s="364"/>
      <c r="CY26" s="364"/>
      <c r="CZ26" s="364"/>
      <c r="DA26" s="364"/>
      <c r="DB26" s="364"/>
      <c r="DC26" s="364"/>
      <c r="DD26" s="364"/>
      <c r="DE26" s="364"/>
      <c r="DF26" s="364"/>
      <c r="DG26" s="364"/>
      <c r="DH26" s="364"/>
      <c r="DI26" s="364"/>
      <c r="DJ26" s="364"/>
      <c r="DK26" s="364"/>
      <c r="DL26" s="364"/>
      <c r="DM26" s="364"/>
      <c r="DN26" s="364"/>
      <c r="DO26" s="364"/>
      <c r="DP26" s="364"/>
      <c r="DQ26" s="364"/>
      <c r="DR26" s="364"/>
      <c r="DS26" s="364"/>
      <c r="DT26" s="364"/>
      <c r="DU26" s="364"/>
      <c r="DV26" s="364"/>
      <c r="DW26" s="364"/>
      <c r="DX26" s="364"/>
      <c r="DY26" s="364"/>
      <c r="DZ26" s="364"/>
      <c r="EA26" s="364"/>
      <c r="EB26" s="364"/>
      <c r="EC26" s="364"/>
      <c r="ED26" s="364"/>
      <c r="EE26" s="364"/>
      <c r="EF26" s="364"/>
      <c r="EG26" s="364"/>
      <c r="EH26" s="364"/>
      <c r="EI26" s="364"/>
      <c r="EJ26" s="364"/>
      <c r="EK26" s="364"/>
      <c r="EL26" s="364"/>
      <c r="EM26" s="364"/>
      <c r="EN26" s="364"/>
      <c r="EO26" s="364"/>
      <c r="EP26" s="364"/>
      <c r="EQ26" s="364"/>
      <c r="ER26" s="364"/>
      <c r="ES26" s="364"/>
      <c r="ET26" s="364"/>
      <c r="EU26" s="364"/>
      <c r="EV26" s="364"/>
      <c r="EW26" s="364"/>
      <c r="EX26" s="364"/>
      <c r="EY26" s="364"/>
      <c r="EZ26" s="364"/>
      <c r="FA26" s="364"/>
      <c r="FB26" s="364"/>
      <c r="FC26" s="364"/>
      <c r="FD26" s="364"/>
      <c r="FE26" s="364"/>
      <c r="FF26" s="364"/>
      <c r="FG26" s="364"/>
      <c r="FH26" s="364"/>
      <c r="FI26" s="364"/>
      <c r="FJ26" s="364"/>
      <c r="FK26" s="364"/>
      <c r="FL26" s="364"/>
      <c r="FM26" s="364"/>
      <c r="FN26" s="364"/>
      <c r="FO26" s="364"/>
      <c r="FP26" s="364"/>
      <c r="FQ26" s="364"/>
      <c r="FR26" s="364"/>
      <c r="FS26" s="364"/>
      <c r="FT26" s="364"/>
      <c r="FU26" s="364"/>
      <c r="FV26" s="364"/>
      <c r="FW26" s="364"/>
      <c r="FX26" s="364"/>
      <c r="FY26" s="364"/>
      <c r="FZ26" s="364"/>
      <c r="GA26" s="364"/>
      <c r="GB26" s="364"/>
      <c r="GC26" s="364"/>
      <c r="GD26" s="364"/>
      <c r="GE26" s="364"/>
      <c r="GF26" s="364"/>
      <c r="GG26" s="364"/>
      <c r="GH26" s="364"/>
      <c r="GI26" s="364"/>
      <c r="GJ26" s="364"/>
      <c r="GK26" s="364"/>
      <c r="GL26" s="364"/>
      <c r="GM26" s="364"/>
      <c r="GN26" s="364"/>
      <c r="GO26" s="364"/>
      <c r="GP26" s="364"/>
      <c r="GQ26" s="364"/>
      <c r="GR26" s="364"/>
      <c r="GS26" s="364"/>
      <c r="GT26" s="364"/>
      <c r="GU26" s="364"/>
      <c r="GV26" s="364"/>
      <c r="GW26" s="364"/>
      <c r="GX26" s="364"/>
    </row>
    <row r="27" spans="1:206" ht="189" x14ac:dyDescent="0.2">
      <c r="A27" s="364"/>
      <c r="B27" s="393"/>
      <c r="C27" s="394" t="s">
        <v>36</v>
      </c>
      <c r="D27" s="400"/>
      <c r="E27" s="392" t="s">
        <v>134</v>
      </c>
      <c r="F27" s="394" t="s">
        <v>345</v>
      </c>
      <c r="G27" s="394" t="s">
        <v>346</v>
      </c>
      <c r="H27" s="397">
        <v>2020730010004</v>
      </c>
      <c r="I27" s="397">
        <v>208312101741</v>
      </c>
      <c r="J27" s="398" t="s">
        <v>349</v>
      </c>
      <c r="K27" s="394"/>
      <c r="L27" s="424" t="s">
        <v>365</v>
      </c>
      <c r="M27" s="395">
        <v>1</v>
      </c>
      <c r="N27" s="414">
        <v>11650000</v>
      </c>
      <c r="O27" s="394"/>
      <c r="P27" s="396">
        <v>11650000</v>
      </c>
      <c r="Q27" s="380"/>
      <c r="R27" s="380"/>
      <c r="S27" s="380"/>
      <c r="T27" s="380"/>
      <c r="U27" s="380"/>
      <c r="V27" s="380"/>
      <c r="W27" s="380"/>
      <c r="X27" s="380"/>
      <c r="Y27" s="380"/>
      <c r="Z27" s="380"/>
      <c r="AA27" s="380"/>
      <c r="AB27" s="380"/>
      <c r="AC27" s="380"/>
      <c r="AD27" s="381"/>
      <c r="AE27" s="371"/>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B27" s="364"/>
      <c r="BC27" s="364"/>
      <c r="BD27" s="364"/>
      <c r="BE27" s="364"/>
      <c r="BF27" s="364"/>
      <c r="BG27" s="364"/>
      <c r="BH27" s="364"/>
      <c r="BI27" s="364"/>
      <c r="BJ27" s="364"/>
      <c r="BK27" s="364"/>
      <c r="BL27" s="364"/>
      <c r="BM27" s="364"/>
      <c r="BN27" s="364"/>
      <c r="BO27" s="364"/>
      <c r="BP27" s="364"/>
      <c r="BQ27" s="364"/>
      <c r="BR27" s="364"/>
      <c r="BS27" s="364"/>
      <c r="BT27" s="364"/>
      <c r="BU27" s="364"/>
      <c r="BV27" s="364"/>
      <c r="BW27" s="364"/>
      <c r="BX27" s="364"/>
      <c r="BY27" s="364"/>
      <c r="BZ27" s="364"/>
      <c r="CA27" s="364"/>
      <c r="CB27" s="364"/>
      <c r="CC27" s="364"/>
      <c r="CD27" s="364"/>
      <c r="CE27" s="364"/>
      <c r="CF27" s="364"/>
      <c r="CG27" s="364"/>
      <c r="CH27" s="364"/>
      <c r="CI27" s="364"/>
      <c r="CJ27" s="364"/>
      <c r="CK27" s="364"/>
      <c r="CL27" s="364"/>
      <c r="CM27" s="364"/>
      <c r="CN27" s="364"/>
      <c r="CO27" s="364"/>
      <c r="CP27" s="364"/>
      <c r="CQ27" s="364"/>
      <c r="CR27" s="364"/>
      <c r="CS27" s="364"/>
      <c r="CT27" s="364"/>
      <c r="CU27" s="364"/>
      <c r="CV27" s="364"/>
      <c r="CW27" s="364"/>
      <c r="CX27" s="364"/>
      <c r="CY27" s="364"/>
      <c r="CZ27" s="364"/>
      <c r="DA27" s="364"/>
      <c r="DB27" s="364"/>
      <c r="DC27" s="364"/>
      <c r="DD27" s="364"/>
      <c r="DE27" s="364"/>
      <c r="DF27" s="364"/>
      <c r="DG27" s="364"/>
      <c r="DH27" s="364"/>
      <c r="DI27" s="364"/>
      <c r="DJ27" s="364"/>
      <c r="DK27" s="364"/>
      <c r="DL27" s="364"/>
      <c r="DM27" s="364"/>
      <c r="DN27" s="364"/>
      <c r="DO27" s="364"/>
      <c r="DP27" s="364"/>
      <c r="DQ27" s="364"/>
      <c r="DR27" s="364"/>
      <c r="DS27" s="364"/>
      <c r="DT27" s="364"/>
      <c r="DU27" s="364"/>
      <c r="DV27" s="364"/>
      <c r="DW27" s="364"/>
      <c r="DX27" s="364"/>
      <c r="DY27" s="364"/>
      <c r="DZ27" s="364"/>
      <c r="EA27" s="364"/>
      <c r="EB27" s="364"/>
      <c r="EC27" s="364"/>
      <c r="ED27" s="364"/>
      <c r="EE27" s="364"/>
      <c r="EF27" s="364"/>
      <c r="EG27" s="364"/>
      <c r="EH27" s="364"/>
      <c r="EI27" s="364"/>
      <c r="EJ27" s="364"/>
      <c r="EK27" s="364"/>
      <c r="EL27" s="364"/>
      <c r="EM27" s="364"/>
      <c r="EN27" s="364"/>
      <c r="EO27" s="364"/>
      <c r="EP27" s="364"/>
      <c r="EQ27" s="364"/>
      <c r="ER27" s="364"/>
      <c r="ES27" s="364"/>
      <c r="ET27" s="364"/>
      <c r="EU27" s="364"/>
      <c r="EV27" s="364"/>
      <c r="EW27" s="364"/>
      <c r="EX27" s="364"/>
      <c r="EY27" s="364"/>
      <c r="EZ27" s="364"/>
      <c r="FA27" s="364"/>
      <c r="FB27" s="364"/>
      <c r="FC27" s="364"/>
      <c r="FD27" s="364"/>
      <c r="FE27" s="364"/>
      <c r="FF27" s="364"/>
      <c r="FG27" s="364"/>
      <c r="FH27" s="364"/>
      <c r="FI27" s="364"/>
      <c r="FJ27" s="364"/>
      <c r="FK27" s="364"/>
      <c r="FL27" s="364"/>
      <c r="FM27" s="364"/>
      <c r="FN27" s="364"/>
      <c r="FO27" s="364"/>
      <c r="FP27" s="364"/>
      <c r="FQ27" s="364"/>
      <c r="FR27" s="364"/>
      <c r="FS27" s="364"/>
      <c r="FT27" s="364"/>
      <c r="FU27" s="364"/>
      <c r="FV27" s="364"/>
      <c r="FW27" s="364"/>
      <c r="FX27" s="364"/>
      <c r="FY27" s="364"/>
      <c r="FZ27" s="364"/>
      <c r="GA27" s="364"/>
      <c r="GB27" s="364"/>
      <c r="GC27" s="364"/>
      <c r="GD27" s="364"/>
      <c r="GE27" s="364"/>
      <c r="GF27" s="364"/>
      <c r="GG27" s="364"/>
      <c r="GH27" s="364"/>
      <c r="GI27" s="364"/>
      <c r="GJ27" s="364"/>
      <c r="GK27" s="364"/>
      <c r="GL27" s="364"/>
      <c r="GM27" s="364"/>
      <c r="GN27" s="364"/>
      <c r="GO27" s="364"/>
      <c r="GP27" s="364"/>
      <c r="GQ27" s="364"/>
      <c r="GR27" s="364"/>
      <c r="GS27" s="364"/>
      <c r="GT27" s="364"/>
      <c r="GU27" s="364"/>
      <c r="GV27" s="364"/>
      <c r="GW27" s="364"/>
      <c r="GX27" s="364"/>
    </row>
    <row r="28" spans="1:206" ht="189" x14ac:dyDescent="0.2">
      <c r="A28" s="364"/>
      <c r="B28" s="393"/>
      <c r="C28" s="394" t="s">
        <v>36</v>
      </c>
      <c r="D28" s="400"/>
      <c r="E28" s="392" t="s">
        <v>134</v>
      </c>
      <c r="F28" s="394" t="s">
        <v>345</v>
      </c>
      <c r="G28" s="400" t="s">
        <v>366</v>
      </c>
      <c r="H28" s="397">
        <v>2020730010038</v>
      </c>
      <c r="I28" s="397">
        <v>208312101739</v>
      </c>
      <c r="J28" s="398" t="s">
        <v>367</v>
      </c>
      <c r="K28" s="394"/>
      <c r="L28" s="394" t="s">
        <v>368</v>
      </c>
      <c r="M28" s="397">
        <v>1</v>
      </c>
      <c r="N28" s="414">
        <v>64236333</v>
      </c>
      <c r="O28" s="394"/>
      <c r="P28" s="396">
        <v>64236333</v>
      </c>
      <c r="Q28" s="380"/>
      <c r="R28" s="380"/>
      <c r="S28" s="380"/>
      <c r="T28" s="380"/>
      <c r="U28" s="380"/>
      <c r="V28" s="380"/>
      <c r="W28" s="380"/>
      <c r="X28" s="380"/>
      <c r="Y28" s="380"/>
      <c r="Z28" s="380"/>
      <c r="AA28" s="380"/>
      <c r="AB28" s="380"/>
      <c r="AC28" s="380"/>
      <c r="AD28" s="381"/>
      <c r="AE28" s="371"/>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c r="BB28" s="364"/>
      <c r="BC28" s="364"/>
      <c r="BD28" s="364"/>
      <c r="BE28" s="364"/>
      <c r="BF28" s="364"/>
      <c r="BG28" s="364"/>
      <c r="BH28" s="364"/>
      <c r="BI28" s="364"/>
      <c r="BJ28" s="364"/>
      <c r="BK28" s="364"/>
      <c r="BL28" s="364"/>
      <c r="BM28" s="364"/>
      <c r="BN28" s="364"/>
      <c r="BO28" s="364"/>
      <c r="BP28" s="364"/>
      <c r="BQ28" s="364"/>
      <c r="BR28" s="364"/>
      <c r="BS28" s="364"/>
      <c r="BT28" s="364"/>
      <c r="BU28" s="364"/>
      <c r="BV28" s="364"/>
      <c r="BW28" s="364"/>
      <c r="BX28" s="364"/>
      <c r="BY28" s="364"/>
      <c r="BZ28" s="364"/>
      <c r="CA28" s="364"/>
      <c r="CB28" s="364"/>
      <c r="CC28" s="364"/>
      <c r="CD28" s="364"/>
      <c r="CE28" s="364"/>
      <c r="CF28" s="364"/>
      <c r="CG28" s="364"/>
      <c r="CH28" s="364"/>
      <c r="CI28" s="364"/>
      <c r="CJ28" s="364"/>
      <c r="CK28" s="364"/>
      <c r="CL28" s="364"/>
      <c r="CM28" s="364"/>
      <c r="CN28" s="364"/>
      <c r="CO28" s="364"/>
      <c r="CP28" s="364"/>
      <c r="CQ28" s="364"/>
      <c r="CR28" s="364"/>
      <c r="CS28" s="364"/>
      <c r="CT28" s="364"/>
      <c r="CU28" s="364"/>
      <c r="CV28" s="364"/>
      <c r="CW28" s="364"/>
      <c r="CX28" s="364"/>
      <c r="CY28" s="364"/>
      <c r="CZ28" s="364"/>
      <c r="DA28" s="364"/>
      <c r="DB28" s="364"/>
      <c r="DC28" s="364"/>
      <c r="DD28" s="364"/>
      <c r="DE28" s="364"/>
      <c r="DF28" s="364"/>
      <c r="DG28" s="364"/>
      <c r="DH28" s="364"/>
      <c r="DI28" s="364"/>
      <c r="DJ28" s="364"/>
      <c r="DK28" s="364"/>
      <c r="DL28" s="364"/>
      <c r="DM28" s="364"/>
      <c r="DN28" s="364"/>
      <c r="DO28" s="364"/>
      <c r="DP28" s="364"/>
      <c r="DQ28" s="364"/>
      <c r="DR28" s="364"/>
      <c r="DS28" s="364"/>
      <c r="DT28" s="364"/>
      <c r="DU28" s="364"/>
      <c r="DV28" s="364"/>
      <c r="DW28" s="364"/>
      <c r="DX28" s="364"/>
      <c r="DY28" s="364"/>
      <c r="DZ28" s="364"/>
      <c r="EA28" s="364"/>
      <c r="EB28" s="364"/>
      <c r="EC28" s="364"/>
      <c r="ED28" s="364"/>
      <c r="EE28" s="364"/>
      <c r="EF28" s="364"/>
      <c r="EG28" s="364"/>
      <c r="EH28" s="364"/>
      <c r="EI28" s="364"/>
      <c r="EJ28" s="364"/>
      <c r="EK28" s="364"/>
      <c r="EL28" s="364"/>
      <c r="EM28" s="364"/>
      <c r="EN28" s="364"/>
      <c r="EO28" s="364"/>
      <c r="EP28" s="364"/>
      <c r="EQ28" s="364"/>
      <c r="ER28" s="364"/>
      <c r="ES28" s="364"/>
      <c r="ET28" s="364"/>
      <c r="EU28" s="364"/>
      <c r="EV28" s="364"/>
      <c r="EW28" s="364"/>
      <c r="EX28" s="364"/>
      <c r="EY28" s="364"/>
      <c r="EZ28" s="364"/>
      <c r="FA28" s="364"/>
      <c r="FB28" s="364"/>
      <c r="FC28" s="364"/>
      <c r="FD28" s="364"/>
      <c r="FE28" s="364"/>
      <c r="FF28" s="364"/>
      <c r="FG28" s="364"/>
      <c r="FH28" s="364"/>
      <c r="FI28" s="364"/>
      <c r="FJ28" s="364"/>
      <c r="FK28" s="364"/>
      <c r="FL28" s="364"/>
      <c r="FM28" s="364"/>
      <c r="FN28" s="364"/>
      <c r="FO28" s="364"/>
      <c r="FP28" s="364"/>
      <c r="FQ28" s="364"/>
      <c r="FR28" s="364"/>
      <c r="FS28" s="364"/>
      <c r="FT28" s="364"/>
      <c r="FU28" s="364"/>
      <c r="FV28" s="364"/>
      <c r="FW28" s="364"/>
      <c r="FX28" s="364"/>
      <c r="FY28" s="364"/>
      <c r="FZ28" s="364"/>
      <c r="GA28" s="364"/>
      <c r="GB28" s="364"/>
      <c r="GC28" s="364"/>
      <c r="GD28" s="364"/>
      <c r="GE28" s="364"/>
      <c r="GF28" s="364"/>
      <c r="GG28" s="364"/>
      <c r="GH28" s="364"/>
      <c r="GI28" s="364"/>
      <c r="GJ28" s="364"/>
      <c r="GK28" s="364"/>
      <c r="GL28" s="364"/>
      <c r="GM28" s="364"/>
      <c r="GN28" s="364"/>
      <c r="GO28" s="364"/>
      <c r="GP28" s="364"/>
      <c r="GQ28" s="364"/>
      <c r="GR28" s="364"/>
      <c r="GS28" s="364"/>
      <c r="GT28" s="364"/>
      <c r="GU28" s="364"/>
      <c r="GV28" s="364"/>
      <c r="GW28" s="364"/>
      <c r="GX28" s="364"/>
    </row>
    <row r="29" spans="1:206" ht="220.5" x14ac:dyDescent="0.25">
      <c r="A29" s="365"/>
      <c r="B29" s="401"/>
      <c r="C29" s="394" t="s">
        <v>36</v>
      </c>
      <c r="D29" s="400"/>
      <c r="E29" s="392" t="s">
        <v>134</v>
      </c>
      <c r="F29" s="394" t="s">
        <v>345</v>
      </c>
      <c r="G29" s="394" t="s">
        <v>136</v>
      </c>
      <c r="H29" s="397">
        <v>2020730010010</v>
      </c>
      <c r="I29" s="397">
        <v>208311801737</v>
      </c>
      <c r="J29" s="398" t="s">
        <v>369</v>
      </c>
      <c r="K29" s="394"/>
      <c r="L29" s="399" t="s">
        <v>370</v>
      </c>
      <c r="M29" s="395">
        <v>1</v>
      </c>
      <c r="N29" s="414">
        <v>22530000</v>
      </c>
      <c r="O29" s="402"/>
      <c r="P29" s="396">
        <v>22530000</v>
      </c>
      <c r="Q29" s="382"/>
      <c r="R29" s="382"/>
      <c r="S29" s="382"/>
      <c r="T29" s="382"/>
      <c r="U29" s="382"/>
      <c r="V29" s="382"/>
      <c r="W29" s="382"/>
      <c r="X29" s="382"/>
      <c r="Y29" s="382"/>
      <c r="Z29" s="382"/>
      <c r="AA29" s="382"/>
      <c r="AB29" s="380"/>
      <c r="AC29" s="380"/>
      <c r="AD29" s="381"/>
      <c r="AE29" s="365"/>
      <c r="AF29" s="365"/>
      <c r="AG29" s="365"/>
      <c r="AH29" s="365"/>
      <c r="AI29" s="365"/>
      <c r="AJ29" s="365"/>
      <c r="AK29" s="365"/>
      <c r="AL29" s="365"/>
      <c r="AM29" s="365"/>
      <c r="AN29" s="365"/>
      <c r="AO29" s="365"/>
      <c r="AP29" s="365"/>
      <c r="AQ29" s="365"/>
      <c r="AR29" s="365"/>
      <c r="AS29" s="365"/>
      <c r="AT29" s="365"/>
      <c r="AU29" s="365"/>
      <c r="AV29" s="365"/>
      <c r="AW29" s="365"/>
      <c r="AX29" s="365"/>
      <c r="AY29" s="365"/>
      <c r="AZ29" s="365"/>
      <c r="BA29" s="365"/>
      <c r="BB29" s="365"/>
      <c r="BC29" s="365"/>
      <c r="BD29" s="365"/>
      <c r="BE29" s="365"/>
      <c r="BF29" s="365"/>
      <c r="BG29" s="365"/>
      <c r="BH29" s="365"/>
      <c r="BI29" s="365"/>
      <c r="BJ29" s="365"/>
      <c r="BK29" s="365"/>
      <c r="BL29" s="365"/>
      <c r="BM29" s="365"/>
      <c r="BN29" s="365"/>
      <c r="BO29" s="365"/>
      <c r="BP29" s="365"/>
      <c r="BQ29" s="365"/>
      <c r="BR29" s="365"/>
      <c r="BS29" s="365"/>
      <c r="BT29" s="365"/>
      <c r="BU29" s="365"/>
      <c r="BV29" s="365"/>
      <c r="BW29" s="365"/>
      <c r="BX29" s="365"/>
      <c r="BY29" s="365"/>
      <c r="BZ29" s="365"/>
      <c r="CA29" s="365"/>
      <c r="CB29" s="365"/>
      <c r="CC29" s="365"/>
      <c r="CD29" s="365"/>
      <c r="CE29" s="365"/>
      <c r="CF29" s="365"/>
      <c r="CG29" s="365"/>
      <c r="CH29" s="365"/>
      <c r="CI29" s="365"/>
      <c r="CJ29" s="365"/>
      <c r="CK29" s="365"/>
      <c r="CL29" s="365"/>
      <c r="CM29" s="365"/>
      <c r="CN29" s="365"/>
      <c r="CO29" s="365"/>
      <c r="CP29" s="365"/>
      <c r="CQ29" s="365"/>
      <c r="CR29" s="365"/>
      <c r="CS29" s="365"/>
      <c r="CT29" s="365"/>
      <c r="CU29" s="365"/>
      <c r="CV29" s="365"/>
      <c r="CW29" s="365"/>
      <c r="CX29" s="365"/>
      <c r="CY29" s="365"/>
      <c r="CZ29" s="365"/>
      <c r="DA29" s="365"/>
      <c r="DB29" s="365"/>
      <c r="DC29" s="365"/>
      <c r="DD29" s="365"/>
      <c r="DE29" s="365"/>
      <c r="DF29" s="365"/>
      <c r="DG29" s="365"/>
      <c r="DH29" s="365"/>
      <c r="DI29" s="365"/>
      <c r="DJ29" s="365"/>
      <c r="DK29" s="365"/>
      <c r="DL29" s="365"/>
      <c r="DM29" s="365"/>
      <c r="DN29" s="365"/>
      <c r="DO29" s="365"/>
      <c r="DP29" s="365"/>
      <c r="DQ29" s="365"/>
      <c r="DR29" s="365"/>
      <c r="DS29" s="365"/>
      <c r="DT29" s="365"/>
      <c r="DU29" s="365"/>
      <c r="DV29" s="365"/>
      <c r="DW29" s="365"/>
      <c r="DX29" s="365"/>
      <c r="DY29" s="365"/>
      <c r="DZ29" s="365"/>
      <c r="EA29" s="365"/>
      <c r="EB29" s="365"/>
      <c r="EC29" s="365"/>
      <c r="ED29" s="365"/>
      <c r="EE29" s="365"/>
      <c r="EF29" s="365"/>
      <c r="EG29" s="365"/>
      <c r="EH29" s="365"/>
      <c r="EI29" s="365"/>
      <c r="EJ29" s="365"/>
      <c r="EK29" s="365"/>
      <c r="EL29" s="365"/>
      <c r="EM29" s="365"/>
      <c r="EN29" s="365"/>
      <c r="EO29" s="365"/>
      <c r="EP29" s="365"/>
      <c r="EQ29" s="365"/>
      <c r="ER29" s="365"/>
      <c r="ES29" s="365"/>
      <c r="ET29" s="365"/>
      <c r="EU29" s="365"/>
      <c r="EV29" s="365"/>
      <c r="EW29" s="365"/>
      <c r="EX29" s="365"/>
      <c r="EY29" s="365"/>
      <c r="EZ29" s="365"/>
      <c r="FA29" s="365"/>
      <c r="FB29" s="365"/>
      <c r="FC29" s="365"/>
      <c r="FD29" s="365"/>
      <c r="FE29" s="365"/>
      <c r="FF29" s="365"/>
      <c r="FG29" s="365"/>
      <c r="FH29" s="365"/>
      <c r="FI29" s="365"/>
      <c r="FJ29" s="365"/>
      <c r="FK29" s="365"/>
      <c r="FL29" s="365"/>
      <c r="FM29" s="365"/>
      <c r="FN29" s="365"/>
      <c r="FO29" s="365"/>
      <c r="FP29" s="365"/>
      <c r="FQ29" s="365"/>
      <c r="FR29" s="365"/>
      <c r="FS29" s="365"/>
      <c r="FT29" s="365"/>
      <c r="FU29" s="365"/>
      <c r="FV29" s="365"/>
      <c r="FW29" s="365"/>
      <c r="FX29" s="365"/>
      <c r="FY29" s="365"/>
      <c r="FZ29" s="365"/>
      <c r="GA29" s="365"/>
      <c r="GB29" s="365"/>
      <c r="GC29" s="365"/>
      <c r="GD29" s="365"/>
      <c r="GE29" s="365"/>
      <c r="GF29" s="365"/>
      <c r="GG29" s="365"/>
      <c r="GH29" s="365"/>
      <c r="GI29" s="365"/>
      <c r="GJ29" s="365"/>
      <c r="GK29" s="365"/>
      <c r="GL29" s="365"/>
      <c r="GM29" s="365"/>
      <c r="GN29" s="365"/>
      <c r="GO29" s="365"/>
      <c r="GP29" s="365"/>
      <c r="GQ29" s="365"/>
      <c r="GR29" s="365"/>
      <c r="GS29" s="365"/>
      <c r="GT29" s="365"/>
      <c r="GU29" s="365"/>
      <c r="GV29" s="365"/>
      <c r="GW29" s="365"/>
      <c r="GX29" s="383"/>
    </row>
    <row r="30" spans="1:206" ht="220.5" x14ac:dyDescent="0.25">
      <c r="A30" s="365"/>
      <c r="B30" s="401"/>
      <c r="C30" s="394" t="s">
        <v>36</v>
      </c>
      <c r="D30" s="400"/>
      <c r="E30" s="392" t="s">
        <v>134</v>
      </c>
      <c r="F30" s="394" t="s">
        <v>345</v>
      </c>
      <c r="G30" s="394" t="s">
        <v>136</v>
      </c>
      <c r="H30" s="397">
        <v>2020730010010</v>
      </c>
      <c r="I30" s="397">
        <v>208311801737</v>
      </c>
      <c r="J30" s="398" t="s">
        <v>369</v>
      </c>
      <c r="K30" s="394"/>
      <c r="L30" s="399" t="s">
        <v>371</v>
      </c>
      <c r="M30" s="397">
        <v>1</v>
      </c>
      <c r="N30" s="414">
        <v>10000000</v>
      </c>
      <c r="O30" s="402"/>
      <c r="P30" s="396">
        <v>10000000</v>
      </c>
      <c r="Q30" s="382"/>
      <c r="R30" s="382"/>
      <c r="S30" s="382"/>
      <c r="T30" s="382"/>
      <c r="U30" s="382"/>
      <c r="V30" s="382"/>
      <c r="W30" s="382"/>
      <c r="X30" s="382"/>
      <c r="Y30" s="382"/>
      <c r="Z30" s="382"/>
      <c r="AA30" s="382"/>
      <c r="AB30" s="380"/>
      <c r="AC30" s="380"/>
      <c r="AD30" s="381"/>
      <c r="AE30" s="365"/>
      <c r="AF30" s="365"/>
      <c r="AG30" s="365"/>
      <c r="AH30" s="365"/>
      <c r="AI30" s="365"/>
      <c r="AJ30" s="365"/>
      <c r="AK30" s="365"/>
      <c r="AL30" s="365"/>
      <c r="AM30" s="365"/>
      <c r="AN30" s="365"/>
      <c r="AO30" s="365"/>
      <c r="AP30" s="365"/>
      <c r="AQ30" s="365"/>
      <c r="AR30" s="365"/>
      <c r="AS30" s="365"/>
      <c r="AT30" s="365"/>
      <c r="AU30" s="365"/>
      <c r="AV30" s="365"/>
      <c r="AW30" s="365"/>
      <c r="AX30" s="365"/>
      <c r="AY30" s="365"/>
      <c r="AZ30" s="365"/>
      <c r="BA30" s="365"/>
      <c r="BB30" s="365"/>
      <c r="BC30" s="365"/>
      <c r="BD30" s="365"/>
      <c r="BE30" s="365"/>
      <c r="BF30" s="365"/>
      <c r="BG30" s="365"/>
      <c r="BH30" s="365"/>
      <c r="BI30" s="365"/>
      <c r="BJ30" s="365"/>
      <c r="BK30" s="365"/>
      <c r="BL30" s="365"/>
      <c r="BM30" s="365"/>
      <c r="BN30" s="365"/>
      <c r="BO30" s="365"/>
      <c r="BP30" s="365"/>
      <c r="BQ30" s="365"/>
      <c r="BR30" s="365"/>
      <c r="BS30" s="365"/>
      <c r="BT30" s="365"/>
      <c r="BU30" s="365"/>
      <c r="BV30" s="365"/>
      <c r="BW30" s="365"/>
      <c r="BX30" s="365"/>
      <c r="BY30" s="365"/>
      <c r="BZ30" s="365"/>
      <c r="CA30" s="365"/>
      <c r="CB30" s="365"/>
      <c r="CC30" s="365"/>
      <c r="CD30" s="365"/>
      <c r="CE30" s="365"/>
      <c r="CF30" s="365"/>
      <c r="CG30" s="365"/>
      <c r="CH30" s="365"/>
      <c r="CI30" s="365"/>
      <c r="CJ30" s="365"/>
      <c r="CK30" s="365"/>
      <c r="CL30" s="365"/>
      <c r="CM30" s="365"/>
      <c r="CN30" s="365"/>
      <c r="CO30" s="365"/>
      <c r="CP30" s="365"/>
      <c r="CQ30" s="365"/>
      <c r="CR30" s="365"/>
      <c r="CS30" s="365"/>
      <c r="CT30" s="365"/>
      <c r="CU30" s="365"/>
      <c r="CV30" s="365"/>
      <c r="CW30" s="365"/>
      <c r="CX30" s="365"/>
      <c r="CY30" s="365"/>
      <c r="CZ30" s="365"/>
      <c r="DA30" s="365"/>
      <c r="DB30" s="365"/>
      <c r="DC30" s="365"/>
      <c r="DD30" s="365"/>
      <c r="DE30" s="365"/>
      <c r="DF30" s="365"/>
      <c r="DG30" s="365"/>
      <c r="DH30" s="365"/>
      <c r="DI30" s="365"/>
      <c r="DJ30" s="365"/>
      <c r="DK30" s="365"/>
      <c r="DL30" s="365"/>
      <c r="DM30" s="365"/>
      <c r="DN30" s="365"/>
      <c r="DO30" s="365"/>
      <c r="DP30" s="365"/>
      <c r="DQ30" s="365"/>
      <c r="DR30" s="365"/>
      <c r="DS30" s="365"/>
      <c r="DT30" s="365"/>
      <c r="DU30" s="365"/>
      <c r="DV30" s="365"/>
      <c r="DW30" s="365"/>
      <c r="DX30" s="365"/>
      <c r="DY30" s="365"/>
      <c r="DZ30" s="365"/>
      <c r="EA30" s="365"/>
      <c r="EB30" s="365"/>
      <c r="EC30" s="365"/>
      <c r="ED30" s="365"/>
      <c r="EE30" s="365"/>
      <c r="EF30" s="365"/>
      <c r="EG30" s="365"/>
      <c r="EH30" s="365"/>
      <c r="EI30" s="365"/>
      <c r="EJ30" s="365"/>
      <c r="EK30" s="365"/>
      <c r="EL30" s="365"/>
      <c r="EM30" s="365"/>
      <c r="EN30" s="365"/>
      <c r="EO30" s="365"/>
      <c r="EP30" s="365"/>
      <c r="EQ30" s="365"/>
      <c r="ER30" s="365"/>
      <c r="ES30" s="365"/>
      <c r="ET30" s="365"/>
      <c r="EU30" s="365"/>
      <c r="EV30" s="365"/>
      <c r="EW30" s="365"/>
      <c r="EX30" s="365"/>
      <c r="EY30" s="365"/>
      <c r="EZ30" s="365"/>
      <c r="FA30" s="365"/>
      <c r="FB30" s="365"/>
      <c r="FC30" s="365"/>
      <c r="FD30" s="365"/>
      <c r="FE30" s="365"/>
      <c r="FF30" s="365"/>
      <c r="FG30" s="365"/>
      <c r="FH30" s="365"/>
      <c r="FI30" s="365"/>
      <c r="FJ30" s="365"/>
      <c r="FK30" s="365"/>
      <c r="FL30" s="365"/>
      <c r="FM30" s="365"/>
      <c r="FN30" s="365"/>
      <c r="FO30" s="365"/>
      <c r="FP30" s="365"/>
      <c r="FQ30" s="365"/>
      <c r="FR30" s="365"/>
      <c r="FS30" s="365"/>
      <c r="FT30" s="365"/>
      <c r="FU30" s="365"/>
      <c r="FV30" s="365"/>
      <c r="FW30" s="365"/>
      <c r="FX30" s="365"/>
      <c r="FY30" s="365"/>
      <c r="FZ30" s="365"/>
      <c r="GA30" s="365"/>
      <c r="GB30" s="365"/>
      <c r="GC30" s="365"/>
      <c r="GD30" s="365"/>
      <c r="GE30" s="365"/>
      <c r="GF30" s="365"/>
      <c r="GG30" s="365"/>
      <c r="GH30" s="365"/>
      <c r="GI30" s="365"/>
      <c r="GJ30" s="365"/>
      <c r="GK30" s="365"/>
      <c r="GL30" s="365"/>
      <c r="GM30" s="365"/>
      <c r="GN30" s="365"/>
      <c r="GO30" s="365"/>
      <c r="GP30" s="365"/>
      <c r="GQ30" s="365"/>
      <c r="GR30" s="365"/>
      <c r="GS30" s="365"/>
      <c r="GT30" s="365"/>
      <c r="GU30" s="365"/>
      <c r="GV30" s="365"/>
      <c r="GW30" s="365"/>
      <c r="GX30" s="383"/>
    </row>
    <row r="31" spans="1:206" ht="220.5" x14ac:dyDescent="0.25">
      <c r="A31" s="365"/>
      <c r="B31" s="401"/>
      <c r="C31" s="394" t="s">
        <v>36</v>
      </c>
      <c r="D31" s="400"/>
      <c r="E31" s="392" t="s">
        <v>134</v>
      </c>
      <c r="F31" s="394" t="s">
        <v>345</v>
      </c>
      <c r="G31" s="394" t="s">
        <v>136</v>
      </c>
      <c r="H31" s="397">
        <v>2020730010010</v>
      </c>
      <c r="I31" s="397">
        <v>208311801737</v>
      </c>
      <c r="J31" s="398" t="s">
        <v>369</v>
      </c>
      <c r="K31" s="394"/>
      <c r="L31" s="399" t="s">
        <v>372</v>
      </c>
      <c r="M31" s="395">
        <v>1</v>
      </c>
      <c r="N31" s="414">
        <v>20000000</v>
      </c>
      <c r="O31" s="402"/>
      <c r="P31" s="396">
        <v>20000000</v>
      </c>
      <c r="Q31" s="382"/>
      <c r="R31" s="382"/>
      <c r="S31" s="382"/>
      <c r="T31" s="382"/>
      <c r="U31" s="382"/>
      <c r="V31" s="382"/>
      <c r="W31" s="382"/>
      <c r="X31" s="382"/>
      <c r="Y31" s="382"/>
      <c r="Z31" s="382"/>
      <c r="AA31" s="382"/>
      <c r="AB31" s="380"/>
      <c r="AC31" s="380"/>
      <c r="AD31" s="381"/>
      <c r="AE31" s="365"/>
      <c r="AF31" s="365"/>
      <c r="AG31" s="365"/>
      <c r="AH31" s="365"/>
      <c r="AI31" s="365"/>
      <c r="AJ31" s="365"/>
      <c r="AK31" s="365"/>
      <c r="AL31" s="365"/>
      <c r="AM31" s="365"/>
      <c r="AN31" s="365"/>
      <c r="AO31" s="365"/>
      <c r="AP31" s="365"/>
      <c r="AQ31" s="365"/>
      <c r="AR31" s="365"/>
      <c r="AS31" s="365"/>
      <c r="AT31" s="365"/>
      <c r="AU31" s="365"/>
      <c r="AV31" s="365"/>
      <c r="AW31" s="365"/>
      <c r="AX31" s="365"/>
      <c r="AY31" s="365"/>
      <c r="AZ31" s="365"/>
      <c r="BA31" s="365"/>
      <c r="BB31" s="365"/>
      <c r="BC31" s="365"/>
      <c r="BD31" s="365"/>
      <c r="BE31" s="365"/>
      <c r="BF31" s="365"/>
      <c r="BG31" s="365"/>
      <c r="BH31" s="365"/>
      <c r="BI31" s="365"/>
      <c r="BJ31" s="365"/>
      <c r="BK31" s="365"/>
      <c r="BL31" s="365"/>
      <c r="BM31" s="365"/>
      <c r="BN31" s="365"/>
      <c r="BO31" s="365"/>
      <c r="BP31" s="365"/>
      <c r="BQ31" s="365"/>
      <c r="BR31" s="365"/>
      <c r="BS31" s="365"/>
      <c r="BT31" s="365"/>
      <c r="BU31" s="365"/>
      <c r="BV31" s="365"/>
      <c r="BW31" s="365"/>
      <c r="BX31" s="365"/>
      <c r="BY31" s="365"/>
      <c r="BZ31" s="365"/>
      <c r="CA31" s="365"/>
      <c r="CB31" s="365"/>
      <c r="CC31" s="365"/>
      <c r="CD31" s="365"/>
      <c r="CE31" s="365"/>
      <c r="CF31" s="365"/>
      <c r="CG31" s="365"/>
      <c r="CH31" s="365"/>
      <c r="CI31" s="365"/>
      <c r="CJ31" s="365"/>
      <c r="CK31" s="365"/>
      <c r="CL31" s="365"/>
      <c r="CM31" s="365"/>
      <c r="CN31" s="365"/>
      <c r="CO31" s="365"/>
      <c r="CP31" s="365"/>
      <c r="CQ31" s="365"/>
      <c r="CR31" s="365"/>
      <c r="CS31" s="365"/>
      <c r="CT31" s="365"/>
      <c r="CU31" s="365"/>
      <c r="CV31" s="365"/>
      <c r="CW31" s="365"/>
      <c r="CX31" s="365"/>
      <c r="CY31" s="365"/>
      <c r="CZ31" s="365"/>
      <c r="DA31" s="365"/>
      <c r="DB31" s="365"/>
      <c r="DC31" s="365"/>
      <c r="DD31" s="365"/>
      <c r="DE31" s="365"/>
      <c r="DF31" s="365"/>
      <c r="DG31" s="365"/>
      <c r="DH31" s="365"/>
      <c r="DI31" s="365"/>
      <c r="DJ31" s="365"/>
      <c r="DK31" s="365"/>
      <c r="DL31" s="365"/>
      <c r="DM31" s="365"/>
      <c r="DN31" s="365"/>
      <c r="DO31" s="365"/>
      <c r="DP31" s="365"/>
      <c r="DQ31" s="365"/>
      <c r="DR31" s="365"/>
      <c r="DS31" s="365"/>
      <c r="DT31" s="365"/>
      <c r="DU31" s="365"/>
      <c r="DV31" s="365"/>
      <c r="DW31" s="365"/>
      <c r="DX31" s="365"/>
      <c r="DY31" s="365"/>
      <c r="DZ31" s="365"/>
      <c r="EA31" s="365"/>
      <c r="EB31" s="365"/>
      <c r="EC31" s="365"/>
      <c r="ED31" s="365"/>
      <c r="EE31" s="365"/>
      <c r="EF31" s="365"/>
      <c r="EG31" s="365"/>
      <c r="EH31" s="365"/>
      <c r="EI31" s="365"/>
      <c r="EJ31" s="365"/>
      <c r="EK31" s="365"/>
      <c r="EL31" s="365"/>
      <c r="EM31" s="365"/>
      <c r="EN31" s="365"/>
      <c r="EO31" s="365"/>
      <c r="EP31" s="365"/>
      <c r="EQ31" s="365"/>
      <c r="ER31" s="365"/>
      <c r="ES31" s="365"/>
      <c r="ET31" s="365"/>
      <c r="EU31" s="365"/>
      <c r="EV31" s="365"/>
      <c r="EW31" s="365"/>
      <c r="EX31" s="365"/>
      <c r="EY31" s="365"/>
      <c r="EZ31" s="365"/>
      <c r="FA31" s="365"/>
      <c r="FB31" s="365"/>
      <c r="FC31" s="365"/>
      <c r="FD31" s="365"/>
      <c r="FE31" s="365"/>
      <c r="FF31" s="365"/>
      <c r="FG31" s="365"/>
      <c r="FH31" s="365"/>
      <c r="FI31" s="365"/>
      <c r="FJ31" s="365"/>
      <c r="FK31" s="365"/>
      <c r="FL31" s="365"/>
      <c r="FM31" s="365"/>
      <c r="FN31" s="365"/>
      <c r="FO31" s="365"/>
      <c r="FP31" s="365"/>
      <c r="FQ31" s="365"/>
      <c r="FR31" s="365"/>
      <c r="FS31" s="365"/>
      <c r="FT31" s="365"/>
      <c r="FU31" s="365"/>
      <c r="FV31" s="365"/>
      <c r="FW31" s="365"/>
      <c r="FX31" s="365"/>
      <c r="FY31" s="365"/>
      <c r="FZ31" s="365"/>
      <c r="GA31" s="365"/>
      <c r="GB31" s="365"/>
      <c r="GC31" s="365"/>
      <c r="GD31" s="365"/>
      <c r="GE31" s="365"/>
      <c r="GF31" s="365"/>
      <c r="GG31" s="365"/>
      <c r="GH31" s="365"/>
      <c r="GI31" s="365"/>
      <c r="GJ31" s="365"/>
      <c r="GK31" s="365"/>
      <c r="GL31" s="365"/>
      <c r="GM31" s="365"/>
      <c r="GN31" s="365"/>
      <c r="GO31" s="365"/>
      <c r="GP31" s="365"/>
      <c r="GQ31" s="365"/>
      <c r="GR31" s="365"/>
      <c r="GS31" s="365"/>
      <c r="GT31" s="365"/>
      <c r="GU31" s="365"/>
      <c r="GV31" s="365"/>
      <c r="GW31" s="365"/>
      <c r="GX31" s="383"/>
    </row>
    <row r="32" spans="1:206" ht="378" x14ac:dyDescent="0.25">
      <c r="A32" s="365"/>
      <c r="B32" s="401"/>
      <c r="C32" s="394" t="s">
        <v>36</v>
      </c>
      <c r="D32" s="400"/>
      <c r="E32" s="392" t="s">
        <v>134</v>
      </c>
      <c r="F32" s="394" t="s">
        <v>345</v>
      </c>
      <c r="G32" s="394" t="s">
        <v>373</v>
      </c>
      <c r="H32" s="397">
        <v>2020730010010</v>
      </c>
      <c r="I32" s="397">
        <v>208311801737</v>
      </c>
      <c r="J32" s="398" t="s">
        <v>369</v>
      </c>
      <c r="K32" s="394"/>
      <c r="L32" s="394" t="s">
        <v>374</v>
      </c>
      <c r="M32" s="395">
        <v>1</v>
      </c>
      <c r="N32" s="414">
        <v>40000000</v>
      </c>
      <c r="O32" s="402"/>
      <c r="P32" s="396">
        <v>40000000</v>
      </c>
      <c r="Q32" s="382"/>
      <c r="R32" s="382"/>
      <c r="S32" s="382"/>
      <c r="T32" s="382"/>
      <c r="U32" s="382"/>
      <c r="V32" s="382"/>
      <c r="W32" s="382"/>
      <c r="X32" s="382"/>
      <c r="Y32" s="382"/>
      <c r="Z32" s="382"/>
      <c r="AA32" s="382"/>
      <c r="AB32" s="380"/>
      <c r="AC32" s="380"/>
      <c r="AD32" s="381"/>
      <c r="AE32" s="365"/>
      <c r="AF32" s="365"/>
      <c r="AG32" s="365"/>
      <c r="AH32" s="365"/>
      <c r="AI32" s="365"/>
      <c r="AJ32" s="365"/>
      <c r="AK32" s="365"/>
      <c r="AL32" s="365"/>
      <c r="AM32" s="365"/>
      <c r="AN32" s="365"/>
      <c r="AO32" s="365"/>
      <c r="AP32" s="365"/>
      <c r="AQ32" s="365"/>
      <c r="AR32" s="365"/>
      <c r="AS32" s="365"/>
      <c r="AT32" s="365"/>
      <c r="AU32" s="365"/>
      <c r="AV32" s="365"/>
      <c r="AW32" s="365"/>
      <c r="AX32" s="365"/>
      <c r="AY32" s="365"/>
      <c r="AZ32" s="365"/>
      <c r="BA32" s="365"/>
      <c r="BB32" s="365"/>
      <c r="BC32" s="365"/>
      <c r="BD32" s="365"/>
      <c r="BE32" s="365"/>
      <c r="BF32" s="365"/>
      <c r="BG32" s="365"/>
      <c r="BH32" s="365"/>
      <c r="BI32" s="365"/>
      <c r="BJ32" s="365"/>
      <c r="BK32" s="365"/>
      <c r="BL32" s="365"/>
      <c r="BM32" s="365"/>
      <c r="BN32" s="365"/>
      <c r="BO32" s="365"/>
      <c r="BP32" s="365"/>
      <c r="BQ32" s="365"/>
      <c r="BR32" s="365"/>
      <c r="BS32" s="365"/>
      <c r="BT32" s="365"/>
      <c r="BU32" s="365"/>
      <c r="BV32" s="365"/>
      <c r="BW32" s="365"/>
      <c r="BX32" s="365"/>
      <c r="BY32" s="365"/>
      <c r="BZ32" s="365"/>
      <c r="CA32" s="365"/>
      <c r="CB32" s="365"/>
      <c r="CC32" s="365"/>
      <c r="CD32" s="365"/>
      <c r="CE32" s="365"/>
      <c r="CF32" s="365"/>
      <c r="CG32" s="365"/>
      <c r="CH32" s="365"/>
      <c r="CI32" s="365"/>
      <c r="CJ32" s="365"/>
      <c r="CK32" s="365"/>
      <c r="CL32" s="365"/>
      <c r="CM32" s="365"/>
      <c r="CN32" s="365"/>
      <c r="CO32" s="365"/>
      <c r="CP32" s="365"/>
      <c r="CQ32" s="365"/>
      <c r="CR32" s="365"/>
      <c r="CS32" s="365"/>
      <c r="CT32" s="365"/>
      <c r="CU32" s="365"/>
      <c r="CV32" s="365"/>
      <c r="CW32" s="365"/>
      <c r="CX32" s="365"/>
      <c r="CY32" s="365"/>
      <c r="CZ32" s="365"/>
      <c r="DA32" s="365"/>
      <c r="DB32" s="365"/>
      <c r="DC32" s="365"/>
      <c r="DD32" s="365"/>
      <c r="DE32" s="365"/>
      <c r="DF32" s="365"/>
      <c r="DG32" s="365"/>
      <c r="DH32" s="365"/>
      <c r="DI32" s="365"/>
      <c r="DJ32" s="365"/>
      <c r="DK32" s="365"/>
      <c r="DL32" s="365"/>
      <c r="DM32" s="365"/>
      <c r="DN32" s="365"/>
      <c r="DO32" s="365"/>
      <c r="DP32" s="365"/>
      <c r="DQ32" s="365"/>
      <c r="DR32" s="365"/>
      <c r="DS32" s="365"/>
      <c r="DT32" s="365"/>
      <c r="DU32" s="365"/>
      <c r="DV32" s="365"/>
      <c r="DW32" s="365"/>
      <c r="DX32" s="365"/>
      <c r="DY32" s="365"/>
      <c r="DZ32" s="365"/>
      <c r="EA32" s="365"/>
      <c r="EB32" s="365"/>
      <c r="EC32" s="365"/>
      <c r="ED32" s="365"/>
      <c r="EE32" s="365"/>
      <c r="EF32" s="365"/>
      <c r="EG32" s="365"/>
      <c r="EH32" s="365"/>
      <c r="EI32" s="365"/>
      <c r="EJ32" s="365"/>
      <c r="EK32" s="365"/>
      <c r="EL32" s="365"/>
      <c r="EM32" s="365"/>
      <c r="EN32" s="365"/>
      <c r="EO32" s="365"/>
      <c r="EP32" s="365"/>
      <c r="EQ32" s="365"/>
      <c r="ER32" s="365"/>
      <c r="ES32" s="365"/>
      <c r="ET32" s="365"/>
      <c r="EU32" s="365"/>
      <c r="EV32" s="365"/>
      <c r="EW32" s="365"/>
      <c r="EX32" s="365"/>
      <c r="EY32" s="365"/>
      <c r="EZ32" s="365"/>
      <c r="FA32" s="365"/>
      <c r="FB32" s="365"/>
      <c r="FC32" s="365"/>
      <c r="FD32" s="365"/>
      <c r="FE32" s="365"/>
      <c r="FF32" s="365"/>
      <c r="FG32" s="365"/>
      <c r="FH32" s="365"/>
      <c r="FI32" s="365"/>
      <c r="FJ32" s="365"/>
      <c r="FK32" s="365"/>
      <c r="FL32" s="365"/>
      <c r="FM32" s="365"/>
      <c r="FN32" s="365"/>
      <c r="FO32" s="365"/>
      <c r="FP32" s="365"/>
      <c r="FQ32" s="365"/>
      <c r="FR32" s="365"/>
      <c r="FS32" s="365"/>
      <c r="FT32" s="365"/>
      <c r="FU32" s="365"/>
      <c r="FV32" s="365"/>
      <c r="FW32" s="365"/>
      <c r="FX32" s="365"/>
      <c r="FY32" s="365"/>
      <c r="FZ32" s="365"/>
      <c r="GA32" s="365"/>
      <c r="GB32" s="365"/>
      <c r="GC32" s="365"/>
      <c r="GD32" s="365"/>
      <c r="GE32" s="365"/>
      <c r="GF32" s="365"/>
      <c r="GG32" s="365"/>
      <c r="GH32" s="365"/>
      <c r="GI32" s="365"/>
      <c r="GJ32" s="365"/>
      <c r="GK32" s="365"/>
      <c r="GL32" s="365"/>
      <c r="GM32" s="365"/>
      <c r="GN32" s="365"/>
      <c r="GO32" s="365"/>
      <c r="GP32" s="365"/>
      <c r="GQ32" s="365"/>
      <c r="GR32" s="365"/>
      <c r="GS32" s="365"/>
      <c r="GT32" s="365"/>
      <c r="GU32" s="365"/>
      <c r="GV32" s="365"/>
      <c r="GW32" s="365"/>
      <c r="GX32" s="383"/>
    </row>
    <row r="33" spans="1:206" ht="315" x14ac:dyDescent="0.25">
      <c r="A33" s="365"/>
      <c r="B33" s="403"/>
      <c r="C33" s="394" t="s">
        <v>36</v>
      </c>
      <c r="D33" s="415"/>
      <c r="E33" s="392" t="s">
        <v>134</v>
      </c>
      <c r="F33" s="394" t="s">
        <v>345</v>
      </c>
      <c r="G33" s="394" t="s">
        <v>373</v>
      </c>
      <c r="H33" s="397">
        <v>2020730010010</v>
      </c>
      <c r="I33" s="397">
        <v>208311801737</v>
      </c>
      <c r="J33" s="398" t="s">
        <v>369</v>
      </c>
      <c r="K33" s="394"/>
      <c r="L33" s="394" t="s">
        <v>375</v>
      </c>
      <c r="M33" s="395">
        <v>1</v>
      </c>
      <c r="N33" s="414">
        <v>40000000</v>
      </c>
      <c r="O33" s="402"/>
      <c r="P33" s="396">
        <v>40000000</v>
      </c>
      <c r="Q33" s="385"/>
      <c r="R33" s="385"/>
      <c r="S33" s="385"/>
      <c r="T33" s="385"/>
      <c r="U33" s="385"/>
      <c r="V33" s="385"/>
      <c r="W33" s="385"/>
      <c r="X33" s="385"/>
      <c r="Y33" s="385"/>
      <c r="Z33" s="385"/>
      <c r="AA33" s="385"/>
      <c r="AB33" s="384"/>
      <c r="AC33" s="384"/>
      <c r="AD33" s="386"/>
      <c r="AE33" s="365"/>
      <c r="AF33" s="365"/>
      <c r="AG33" s="365"/>
      <c r="AH33" s="365"/>
      <c r="AI33" s="365"/>
      <c r="AJ33" s="365"/>
      <c r="AK33" s="365"/>
      <c r="AL33" s="365"/>
      <c r="AM33" s="365"/>
      <c r="AN33" s="365"/>
      <c r="AO33" s="365"/>
      <c r="AP33" s="365"/>
      <c r="AQ33" s="365"/>
      <c r="AR33" s="365"/>
      <c r="AS33" s="365"/>
      <c r="AT33" s="365"/>
      <c r="AU33" s="365"/>
      <c r="AV33" s="365"/>
      <c r="AW33" s="365"/>
      <c r="AX33" s="365"/>
      <c r="AY33" s="365"/>
      <c r="AZ33" s="365"/>
      <c r="BA33" s="365"/>
      <c r="BB33" s="365"/>
      <c r="BC33" s="365"/>
      <c r="BD33" s="365"/>
      <c r="BE33" s="365"/>
      <c r="BF33" s="365"/>
      <c r="BG33" s="365"/>
      <c r="BH33" s="365"/>
      <c r="BI33" s="365"/>
      <c r="BJ33" s="365"/>
      <c r="BK33" s="365"/>
      <c r="BL33" s="365"/>
      <c r="BM33" s="365"/>
      <c r="BN33" s="365"/>
      <c r="BO33" s="365"/>
      <c r="BP33" s="365"/>
      <c r="BQ33" s="365"/>
      <c r="BR33" s="365"/>
      <c r="BS33" s="365"/>
      <c r="BT33" s="365"/>
      <c r="BU33" s="365"/>
      <c r="BV33" s="365"/>
      <c r="BW33" s="365"/>
      <c r="BX33" s="365"/>
      <c r="BY33" s="365"/>
      <c r="BZ33" s="365"/>
      <c r="CA33" s="365"/>
      <c r="CB33" s="365"/>
      <c r="CC33" s="365"/>
      <c r="CD33" s="365"/>
      <c r="CE33" s="365"/>
      <c r="CF33" s="365"/>
      <c r="CG33" s="365"/>
      <c r="CH33" s="365"/>
      <c r="CI33" s="365"/>
      <c r="CJ33" s="365"/>
      <c r="CK33" s="365"/>
      <c r="CL33" s="365"/>
      <c r="CM33" s="365"/>
      <c r="CN33" s="365"/>
      <c r="CO33" s="365"/>
      <c r="CP33" s="365"/>
      <c r="CQ33" s="365"/>
      <c r="CR33" s="365"/>
      <c r="CS33" s="365"/>
      <c r="CT33" s="365"/>
      <c r="CU33" s="365"/>
      <c r="CV33" s="365"/>
      <c r="CW33" s="365"/>
      <c r="CX33" s="365"/>
      <c r="CY33" s="365"/>
      <c r="CZ33" s="365"/>
      <c r="DA33" s="365"/>
      <c r="DB33" s="365"/>
      <c r="DC33" s="365"/>
      <c r="DD33" s="365"/>
      <c r="DE33" s="365"/>
      <c r="DF33" s="365"/>
      <c r="DG33" s="365"/>
      <c r="DH33" s="365"/>
      <c r="DI33" s="365"/>
      <c r="DJ33" s="365"/>
      <c r="DK33" s="365"/>
      <c r="DL33" s="365"/>
      <c r="DM33" s="365"/>
      <c r="DN33" s="365"/>
      <c r="DO33" s="365"/>
      <c r="DP33" s="365"/>
      <c r="DQ33" s="365"/>
      <c r="DR33" s="365"/>
      <c r="DS33" s="365"/>
      <c r="DT33" s="365"/>
      <c r="DU33" s="365"/>
      <c r="DV33" s="365"/>
      <c r="DW33" s="365"/>
      <c r="DX33" s="365"/>
      <c r="DY33" s="365"/>
      <c r="DZ33" s="365"/>
      <c r="EA33" s="365"/>
      <c r="EB33" s="365"/>
      <c r="EC33" s="365"/>
      <c r="ED33" s="365"/>
      <c r="EE33" s="365"/>
      <c r="EF33" s="365"/>
      <c r="EG33" s="365"/>
      <c r="EH33" s="365"/>
      <c r="EI33" s="365"/>
      <c r="EJ33" s="365"/>
      <c r="EK33" s="365"/>
      <c r="EL33" s="365"/>
      <c r="EM33" s="365"/>
      <c r="EN33" s="365"/>
      <c r="EO33" s="365"/>
      <c r="EP33" s="365"/>
      <c r="EQ33" s="365"/>
      <c r="ER33" s="365"/>
      <c r="ES33" s="365"/>
      <c r="ET33" s="365"/>
      <c r="EU33" s="365"/>
      <c r="EV33" s="365"/>
      <c r="EW33" s="365"/>
      <c r="EX33" s="365"/>
      <c r="EY33" s="365"/>
      <c r="EZ33" s="365"/>
      <c r="FA33" s="365"/>
      <c r="FB33" s="365"/>
      <c r="FC33" s="365"/>
      <c r="FD33" s="365"/>
      <c r="FE33" s="365"/>
      <c r="FF33" s="365"/>
      <c r="FG33" s="365"/>
      <c r="FH33" s="365"/>
      <c r="FI33" s="365"/>
      <c r="FJ33" s="365"/>
      <c r="FK33" s="365"/>
      <c r="FL33" s="365"/>
      <c r="FM33" s="365"/>
      <c r="FN33" s="365"/>
      <c r="FO33" s="365"/>
      <c r="FP33" s="365"/>
      <c r="FQ33" s="365"/>
      <c r="FR33" s="365"/>
      <c r="FS33" s="365"/>
      <c r="FT33" s="365"/>
      <c r="FU33" s="365"/>
      <c r="FV33" s="365"/>
      <c r="FW33" s="365"/>
      <c r="FX33" s="365"/>
      <c r="FY33" s="365"/>
      <c r="FZ33" s="365"/>
      <c r="GA33" s="365"/>
      <c r="GB33" s="365"/>
      <c r="GC33" s="365"/>
      <c r="GD33" s="365"/>
      <c r="GE33" s="365"/>
      <c r="GF33" s="365"/>
      <c r="GG33" s="365"/>
      <c r="GH33" s="365"/>
      <c r="GI33" s="365"/>
      <c r="GJ33" s="365"/>
      <c r="GK33" s="365"/>
      <c r="GL33" s="365"/>
      <c r="GM33" s="365"/>
      <c r="GN33" s="365"/>
      <c r="GO33" s="365"/>
      <c r="GP33" s="365"/>
      <c r="GQ33" s="365"/>
      <c r="GR33" s="365"/>
      <c r="GS33" s="365"/>
      <c r="GT33" s="365"/>
      <c r="GU33" s="365"/>
      <c r="GV33" s="365"/>
      <c r="GW33" s="365"/>
      <c r="GX33" s="383"/>
    </row>
    <row r="34" spans="1:206" ht="157.5" x14ac:dyDescent="0.2">
      <c r="A34" s="365"/>
      <c r="B34" s="403"/>
      <c r="C34" s="394" t="s">
        <v>36</v>
      </c>
      <c r="D34" s="415"/>
      <c r="E34" s="392" t="s">
        <v>134</v>
      </c>
      <c r="F34" s="394" t="s">
        <v>376</v>
      </c>
      <c r="G34" s="394" t="s">
        <v>377</v>
      </c>
      <c r="H34" s="397">
        <v>2020730010014</v>
      </c>
      <c r="I34" s="397">
        <v>208312001738</v>
      </c>
      <c r="J34" s="398" t="s">
        <v>378</v>
      </c>
      <c r="K34" s="394"/>
      <c r="L34" s="394" t="s">
        <v>379</v>
      </c>
      <c r="M34" s="395" t="s">
        <v>380</v>
      </c>
      <c r="N34" s="414">
        <v>1510795259</v>
      </c>
      <c r="O34" s="396">
        <v>1392615433</v>
      </c>
      <c r="P34" s="396">
        <v>118179826</v>
      </c>
      <c r="Q34" s="385"/>
      <c r="R34" s="385"/>
      <c r="S34" s="385"/>
      <c r="T34" s="385"/>
      <c r="U34" s="385"/>
      <c r="V34" s="385"/>
      <c r="W34" s="385"/>
      <c r="X34" s="385"/>
      <c r="Y34" s="385"/>
      <c r="Z34" s="385"/>
      <c r="AA34" s="385"/>
      <c r="AB34" s="384"/>
      <c r="AC34" s="384"/>
      <c r="AD34" s="386"/>
      <c r="AE34" s="365"/>
      <c r="AF34" s="365"/>
      <c r="AG34" s="365"/>
      <c r="AH34" s="365"/>
      <c r="AI34" s="365"/>
      <c r="AJ34" s="365"/>
      <c r="AK34" s="365"/>
      <c r="AL34" s="365"/>
      <c r="AM34" s="365"/>
      <c r="AN34" s="365"/>
      <c r="AO34" s="365"/>
      <c r="AP34" s="365"/>
      <c r="AQ34" s="365"/>
      <c r="AR34" s="365"/>
      <c r="AS34" s="365"/>
      <c r="AT34" s="365"/>
      <c r="AU34" s="365"/>
      <c r="AV34" s="365"/>
      <c r="AW34" s="365"/>
      <c r="AX34" s="365"/>
      <c r="AY34" s="365"/>
      <c r="AZ34" s="365"/>
      <c r="BA34" s="365"/>
      <c r="BB34" s="365"/>
      <c r="BC34" s="365"/>
      <c r="BD34" s="365"/>
      <c r="BE34" s="365"/>
      <c r="BF34" s="365"/>
      <c r="BG34" s="365"/>
      <c r="BH34" s="365"/>
      <c r="BI34" s="365"/>
      <c r="BJ34" s="365"/>
      <c r="BK34" s="365"/>
      <c r="BL34" s="365"/>
      <c r="BM34" s="365"/>
      <c r="BN34" s="365"/>
      <c r="BO34" s="365"/>
      <c r="BP34" s="365"/>
      <c r="BQ34" s="365"/>
      <c r="BR34" s="365"/>
      <c r="BS34" s="365"/>
      <c r="BT34" s="365"/>
      <c r="BU34" s="365"/>
      <c r="BV34" s="365"/>
      <c r="BW34" s="365"/>
      <c r="BX34" s="365"/>
      <c r="BY34" s="365"/>
      <c r="BZ34" s="365"/>
      <c r="CA34" s="365"/>
      <c r="CB34" s="365"/>
      <c r="CC34" s="365"/>
      <c r="CD34" s="365"/>
      <c r="CE34" s="365"/>
      <c r="CF34" s="365"/>
      <c r="CG34" s="365"/>
      <c r="CH34" s="365"/>
      <c r="CI34" s="365"/>
      <c r="CJ34" s="365"/>
      <c r="CK34" s="365"/>
      <c r="CL34" s="365"/>
      <c r="CM34" s="365"/>
      <c r="CN34" s="365"/>
      <c r="CO34" s="365"/>
      <c r="CP34" s="365"/>
      <c r="CQ34" s="365"/>
      <c r="CR34" s="365"/>
      <c r="CS34" s="365"/>
      <c r="CT34" s="365"/>
      <c r="CU34" s="365"/>
      <c r="CV34" s="365"/>
      <c r="CW34" s="365"/>
      <c r="CX34" s="365"/>
      <c r="CY34" s="365"/>
      <c r="CZ34" s="365"/>
      <c r="DA34" s="365"/>
      <c r="DB34" s="365"/>
      <c r="DC34" s="365"/>
      <c r="DD34" s="365"/>
      <c r="DE34" s="365"/>
      <c r="DF34" s="365"/>
      <c r="DG34" s="365"/>
      <c r="DH34" s="365"/>
      <c r="DI34" s="365"/>
      <c r="DJ34" s="365"/>
      <c r="DK34" s="365"/>
      <c r="DL34" s="365"/>
      <c r="DM34" s="365"/>
      <c r="DN34" s="365"/>
      <c r="DO34" s="365"/>
      <c r="DP34" s="365"/>
      <c r="DQ34" s="365"/>
      <c r="DR34" s="365"/>
      <c r="DS34" s="365"/>
      <c r="DT34" s="365"/>
      <c r="DU34" s="365"/>
      <c r="DV34" s="365"/>
      <c r="DW34" s="365"/>
      <c r="DX34" s="365"/>
      <c r="DY34" s="365"/>
      <c r="DZ34" s="365"/>
      <c r="EA34" s="365"/>
      <c r="EB34" s="365"/>
      <c r="EC34" s="365"/>
      <c r="ED34" s="365"/>
      <c r="EE34" s="365"/>
      <c r="EF34" s="365"/>
      <c r="EG34" s="365"/>
      <c r="EH34" s="365"/>
      <c r="EI34" s="365"/>
      <c r="EJ34" s="365"/>
      <c r="EK34" s="365"/>
      <c r="EL34" s="365"/>
      <c r="EM34" s="365"/>
      <c r="EN34" s="365"/>
      <c r="EO34" s="365"/>
      <c r="EP34" s="365"/>
      <c r="EQ34" s="365"/>
      <c r="ER34" s="365"/>
      <c r="ES34" s="365"/>
      <c r="ET34" s="365"/>
      <c r="EU34" s="365"/>
      <c r="EV34" s="365"/>
      <c r="EW34" s="365"/>
      <c r="EX34" s="365"/>
      <c r="EY34" s="365"/>
      <c r="EZ34" s="365"/>
      <c r="FA34" s="365"/>
      <c r="FB34" s="365"/>
      <c r="FC34" s="365"/>
      <c r="FD34" s="365"/>
      <c r="FE34" s="365"/>
      <c r="FF34" s="365"/>
      <c r="FG34" s="365"/>
      <c r="FH34" s="365"/>
      <c r="FI34" s="365"/>
      <c r="FJ34" s="365"/>
      <c r="FK34" s="365"/>
      <c r="FL34" s="365"/>
      <c r="FM34" s="365"/>
      <c r="FN34" s="365"/>
      <c r="FO34" s="365"/>
      <c r="FP34" s="365"/>
      <c r="FQ34" s="365"/>
      <c r="FR34" s="365"/>
      <c r="FS34" s="365"/>
      <c r="FT34" s="365"/>
      <c r="FU34" s="365"/>
      <c r="FV34" s="365"/>
      <c r="FW34" s="365"/>
      <c r="FX34" s="365"/>
      <c r="FY34" s="365"/>
      <c r="FZ34" s="365"/>
      <c r="GA34" s="365"/>
      <c r="GB34" s="365"/>
      <c r="GC34" s="365"/>
      <c r="GD34" s="365"/>
      <c r="GE34" s="365"/>
      <c r="GF34" s="365"/>
      <c r="GG34" s="365"/>
      <c r="GH34" s="365"/>
      <c r="GI34" s="365"/>
      <c r="GJ34" s="365"/>
      <c r="GK34" s="365"/>
      <c r="GL34" s="365"/>
      <c r="GM34" s="365"/>
      <c r="GN34" s="365"/>
      <c r="GO34" s="365"/>
      <c r="GP34" s="365"/>
      <c r="GQ34" s="365"/>
      <c r="GR34" s="365"/>
      <c r="GS34" s="365"/>
      <c r="GT34" s="365"/>
      <c r="GU34" s="365"/>
      <c r="GV34" s="365"/>
      <c r="GW34" s="365"/>
      <c r="GX34" s="383"/>
    </row>
    <row r="35" spans="1:206" ht="221.25" thickBot="1" x14ac:dyDescent="0.3">
      <c r="A35" s="365"/>
      <c r="B35" s="403"/>
      <c r="C35" s="394" t="s">
        <v>36</v>
      </c>
      <c r="D35" s="415"/>
      <c r="E35" s="392" t="s">
        <v>37</v>
      </c>
      <c r="F35" s="394" t="s">
        <v>38</v>
      </c>
      <c r="G35" s="394" t="s">
        <v>39</v>
      </c>
      <c r="H35" s="397">
        <v>2020730010010</v>
      </c>
      <c r="I35" s="397">
        <v>208311801737</v>
      </c>
      <c r="J35" s="398" t="s">
        <v>369</v>
      </c>
      <c r="K35" s="394"/>
      <c r="L35" s="394" t="s">
        <v>381</v>
      </c>
      <c r="M35" s="395">
        <v>20</v>
      </c>
      <c r="N35" s="414">
        <v>10000000</v>
      </c>
      <c r="O35" s="402"/>
      <c r="P35" s="396">
        <v>10000000</v>
      </c>
      <c r="Q35" s="382"/>
      <c r="R35" s="382"/>
      <c r="S35" s="382"/>
      <c r="T35" s="382"/>
      <c r="U35" s="382"/>
      <c r="V35" s="382"/>
      <c r="W35" s="382"/>
      <c r="X35" s="382"/>
      <c r="Y35" s="382"/>
      <c r="Z35" s="382"/>
      <c r="AA35" s="417"/>
      <c r="AB35" s="380"/>
      <c r="AC35" s="380"/>
      <c r="AD35" s="380"/>
      <c r="AE35" s="365"/>
      <c r="AF35" s="365"/>
      <c r="AG35" s="365"/>
      <c r="AH35" s="365"/>
      <c r="AI35" s="365"/>
      <c r="AJ35" s="365"/>
      <c r="AK35" s="365"/>
      <c r="AL35" s="365"/>
      <c r="AM35" s="365"/>
      <c r="AN35" s="365"/>
      <c r="AO35" s="365"/>
      <c r="AP35" s="365"/>
      <c r="AQ35" s="365"/>
      <c r="AR35" s="365"/>
      <c r="AS35" s="365"/>
      <c r="AT35" s="365"/>
      <c r="AU35" s="365"/>
      <c r="AV35" s="365"/>
      <c r="AW35" s="365"/>
      <c r="AX35" s="365"/>
      <c r="AY35" s="365"/>
      <c r="AZ35" s="365"/>
      <c r="BA35" s="365"/>
      <c r="BB35" s="365"/>
      <c r="BC35" s="365"/>
      <c r="BD35" s="365"/>
      <c r="BE35" s="365"/>
      <c r="BF35" s="365"/>
      <c r="BG35" s="365"/>
      <c r="BH35" s="365"/>
      <c r="BI35" s="365"/>
      <c r="BJ35" s="365"/>
      <c r="BK35" s="365"/>
      <c r="BL35" s="365"/>
      <c r="BM35" s="365"/>
      <c r="BN35" s="365"/>
      <c r="BO35" s="365"/>
      <c r="BP35" s="365"/>
      <c r="BQ35" s="365"/>
      <c r="BR35" s="365"/>
      <c r="BS35" s="365"/>
      <c r="BT35" s="365"/>
      <c r="BU35" s="365"/>
      <c r="BV35" s="365"/>
      <c r="BW35" s="365"/>
      <c r="BX35" s="365"/>
      <c r="BY35" s="365"/>
      <c r="BZ35" s="365"/>
      <c r="CA35" s="365"/>
      <c r="CB35" s="365"/>
      <c r="CC35" s="365"/>
      <c r="CD35" s="365"/>
      <c r="CE35" s="365"/>
      <c r="CF35" s="365"/>
      <c r="CG35" s="365"/>
      <c r="CH35" s="365"/>
      <c r="CI35" s="365"/>
      <c r="CJ35" s="365"/>
      <c r="CK35" s="365"/>
      <c r="CL35" s="365"/>
      <c r="CM35" s="365"/>
      <c r="CN35" s="365"/>
      <c r="CO35" s="365"/>
      <c r="CP35" s="365"/>
      <c r="CQ35" s="365"/>
      <c r="CR35" s="365"/>
      <c r="CS35" s="365"/>
      <c r="CT35" s="365"/>
      <c r="CU35" s="365"/>
      <c r="CV35" s="365"/>
      <c r="CW35" s="365"/>
      <c r="CX35" s="365"/>
      <c r="CY35" s="365"/>
      <c r="CZ35" s="365"/>
      <c r="DA35" s="365"/>
      <c r="DB35" s="365"/>
      <c r="DC35" s="365"/>
      <c r="DD35" s="365"/>
      <c r="DE35" s="365"/>
      <c r="DF35" s="365"/>
      <c r="DG35" s="365"/>
      <c r="DH35" s="365"/>
      <c r="DI35" s="365"/>
      <c r="DJ35" s="365"/>
      <c r="DK35" s="365"/>
      <c r="DL35" s="365"/>
      <c r="DM35" s="365"/>
      <c r="DN35" s="365"/>
      <c r="DO35" s="365"/>
      <c r="DP35" s="365"/>
      <c r="DQ35" s="365"/>
      <c r="DR35" s="365"/>
      <c r="DS35" s="365"/>
      <c r="DT35" s="365"/>
      <c r="DU35" s="365"/>
      <c r="DV35" s="365"/>
      <c r="DW35" s="365"/>
      <c r="DX35" s="365"/>
      <c r="DY35" s="365"/>
      <c r="DZ35" s="365"/>
      <c r="EA35" s="365"/>
      <c r="EB35" s="365"/>
      <c r="EC35" s="365"/>
      <c r="ED35" s="365"/>
      <c r="EE35" s="365"/>
      <c r="EF35" s="365"/>
      <c r="EG35" s="365"/>
      <c r="EH35" s="365"/>
      <c r="EI35" s="365"/>
      <c r="EJ35" s="365"/>
      <c r="EK35" s="365"/>
      <c r="EL35" s="365"/>
      <c r="EM35" s="365"/>
      <c r="EN35" s="365"/>
      <c r="EO35" s="365"/>
      <c r="EP35" s="365"/>
      <c r="EQ35" s="365"/>
      <c r="ER35" s="365"/>
      <c r="ES35" s="365"/>
      <c r="ET35" s="365"/>
      <c r="EU35" s="365"/>
      <c r="EV35" s="365"/>
      <c r="EW35" s="365"/>
      <c r="EX35" s="365"/>
      <c r="EY35" s="365"/>
      <c r="EZ35" s="365"/>
      <c r="FA35" s="365"/>
      <c r="FB35" s="365"/>
      <c r="FC35" s="365"/>
      <c r="FD35" s="365"/>
      <c r="FE35" s="365"/>
      <c r="FF35" s="365"/>
      <c r="FG35" s="365"/>
      <c r="FH35" s="365"/>
      <c r="FI35" s="365"/>
      <c r="FJ35" s="365"/>
      <c r="FK35" s="365"/>
      <c r="FL35" s="365"/>
      <c r="FM35" s="365"/>
      <c r="FN35" s="365"/>
      <c r="FO35" s="365"/>
      <c r="FP35" s="365"/>
      <c r="FQ35" s="365"/>
      <c r="FR35" s="365"/>
      <c r="FS35" s="365"/>
      <c r="FT35" s="365"/>
      <c r="FU35" s="365"/>
      <c r="FV35" s="365"/>
      <c r="FW35" s="365"/>
      <c r="FX35" s="365"/>
      <c r="FY35" s="365"/>
      <c r="FZ35" s="365"/>
      <c r="GA35" s="365"/>
      <c r="GB35" s="365"/>
      <c r="GC35" s="365"/>
      <c r="GD35" s="365"/>
      <c r="GE35" s="365"/>
      <c r="GF35" s="365"/>
      <c r="GG35" s="365"/>
      <c r="GH35" s="365"/>
      <c r="GI35" s="365"/>
      <c r="GJ35" s="365"/>
      <c r="GK35" s="365"/>
      <c r="GL35" s="365"/>
      <c r="GM35" s="365"/>
      <c r="GN35" s="365"/>
      <c r="GO35" s="365"/>
      <c r="GP35" s="365"/>
      <c r="GQ35" s="365"/>
      <c r="GR35" s="365"/>
      <c r="GS35" s="365"/>
      <c r="GT35" s="365"/>
      <c r="GU35" s="365"/>
      <c r="GV35" s="365"/>
      <c r="GW35" s="365"/>
      <c r="GX35" s="383"/>
    </row>
    <row r="36" spans="1:206" ht="16.5" thickBot="1" x14ac:dyDescent="0.3">
      <c r="A36" s="364"/>
      <c r="B36" s="421" t="s">
        <v>54</v>
      </c>
      <c r="C36" s="422"/>
      <c r="D36" s="422"/>
      <c r="E36" s="422"/>
      <c r="F36" s="422"/>
      <c r="G36" s="422"/>
      <c r="H36" s="422"/>
      <c r="I36" s="422"/>
      <c r="J36" s="422"/>
      <c r="K36" s="422"/>
      <c r="L36" s="422"/>
      <c r="M36" s="423"/>
      <c r="N36" s="404">
        <v>2255235535</v>
      </c>
      <c r="O36" s="404">
        <v>1692615433</v>
      </c>
      <c r="P36" s="404">
        <v>562620102</v>
      </c>
      <c r="Q36" s="418">
        <v>0</v>
      </c>
      <c r="R36" s="418">
        <v>0</v>
      </c>
      <c r="S36" s="418">
        <v>0</v>
      </c>
      <c r="T36" s="418">
        <v>0</v>
      </c>
      <c r="U36" s="418">
        <v>0</v>
      </c>
      <c r="V36" s="418">
        <v>0</v>
      </c>
      <c r="W36" s="418">
        <v>0</v>
      </c>
      <c r="X36" s="418">
        <v>0</v>
      </c>
      <c r="Y36" s="418">
        <v>0</v>
      </c>
      <c r="Z36" s="418">
        <v>0</v>
      </c>
      <c r="AA36" s="387"/>
      <c r="AB36" s="419"/>
      <c r="AC36" s="419"/>
      <c r="AD36" s="420"/>
      <c r="AE36" s="364"/>
      <c r="AF36" s="364"/>
      <c r="AG36" s="364"/>
      <c r="AH36" s="364"/>
      <c r="AI36" s="364"/>
      <c r="AJ36" s="364"/>
      <c r="AK36" s="364"/>
      <c r="AL36" s="364"/>
      <c r="AM36" s="364"/>
      <c r="AN36" s="364"/>
      <c r="AO36" s="364"/>
      <c r="AP36" s="364"/>
      <c r="AQ36" s="364"/>
      <c r="AR36" s="364"/>
      <c r="AS36" s="364"/>
      <c r="AT36" s="364"/>
      <c r="AU36" s="364"/>
      <c r="AV36" s="364"/>
      <c r="AW36" s="364"/>
      <c r="AX36" s="364"/>
      <c r="AY36" s="364"/>
      <c r="AZ36" s="364"/>
      <c r="BA36" s="364"/>
      <c r="BB36" s="364"/>
      <c r="BC36" s="364"/>
      <c r="BD36" s="364"/>
      <c r="BE36" s="364"/>
      <c r="BF36" s="364"/>
      <c r="BG36" s="364"/>
      <c r="BH36" s="364"/>
      <c r="BI36" s="364"/>
      <c r="BJ36" s="364"/>
      <c r="BK36" s="364"/>
      <c r="BL36" s="364"/>
      <c r="BM36" s="364"/>
      <c r="BN36" s="364"/>
      <c r="BO36" s="364"/>
      <c r="BP36" s="364"/>
      <c r="BQ36" s="364"/>
      <c r="BR36" s="364"/>
      <c r="BS36" s="364"/>
      <c r="BT36" s="364"/>
      <c r="BU36" s="364"/>
      <c r="BV36" s="364"/>
      <c r="BW36" s="364"/>
      <c r="BX36" s="364"/>
      <c r="BY36" s="364"/>
      <c r="BZ36" s="364"/>
      <c r="CA36" s="364"/>
      <c r="CB36" s="364"/>
      <c r="CC36" s="364"/>
      <c r="CD36" s="364"/>
      <c r="CE36" s="364"/>
      <c r="CF36" s="364"/>
      <c r="CG36" s="364"/>
      <c r="CH36" s="364"/>
      <c r="CI36" s="364"/>
      <c r="CJ36" s="364"/>
      <c r="CK36" s="364"/>
      <c r="CL36" s="364"/>
      <c r="CM36" s="364"/>
      <c r="CN36" s="364"/>
      <c r="CO36" s="364"/>
      <c r="CP36" s="364"/>
      <c r="CQ36" s="364"/>
      <c r="CR36" s="364"/>
      <c r="CS36" s="364"/>
      <c r="CT36" s="364"/>
      <c r="CU36" s="364"/>
      <c r="CV36" s="364"/>
      <c r="CW36" s="364"/>
      <c r="CX36" s="364"/>
      <c r="CY36" s="364"/>
      <c r="CZ36" s="364"/>
      <c r="DA36" s="364"/>
      <c r="DB36" s="364"/>
      <c r="DC36" s="364"/>
      <c r="DD36" s="364"/>
      <c r="DE36" s="364"/>
      <c r="DF36" s="364"/>
      <c r="DG36" s="364"/>
      <c r="DH36" s="364"/>
      <c r="DI36" s="364"/>
      <c r="DJ36" s="364"/>
      <c r="DK36" s="364"/>
      <c r="DL36" s="364"/>
      <c r="DM36" s="364"/>
      <c r="DN36" s="364"/>
      <c r="DO36" s="364"/>
      <c r="DP36" s="364"/>
      <c r="DQ36" s="364"/>
      <c r="DR36" s="364"/>
      <c r="DS36" s="364"/>
      <c r="DT36" s="364"/>
      <c r="DU36" s="364"/>
      <c r="DV36" s="364"/>
      <c r="DW36" s="364"/>
      <c r="DX36" s="364"/>
      <c r="DY36" s="364"/>
      <c r="DZ36" s="364"/>
      <c r="EA36" s="364"/>
      <c r="EB36" s="364"/>
      <c r="EC36" s="364"/>
      <c r="ED36" s="364"/>
      <c r="EE36" s="364"/>
      <c r="EF36" s="364"/>
      <c r="EG36" s="364"/>
      <c r="EH36" s="364"/>
      <c r="EI36" s="364"/>
      <c r="EJ36" s="364"/>
      <c r="EK36" s="364"/>
      <c r="EL36" s="364"/>
      <c r="EM36" s="364"/>
      <c r="EN36" s="364"/>
      <c r="EO36" s="364"/>
      <c r="EP36" s="364"/>
      <c r="EQ36" s="364"/>
      <c r="ER36" s="364"/>
      <c r="ES36" s="364"/>
      <c r="ET36" s="364"/>
      <c r="EU36" s="364"/>
      <c r="EV36" s="364"/>
      <c r="EW36" s="364"/>
      <c r="EX36" s="364"/>
      <c r="EY36" s="364"/>
      <c r="EZ36" s="364"/>
      <c r="FA36" s="364"/>
      <c r="FB36" s="364"/>
      <c r="FC36" s="364"/>
      <c r="FD36" s="364"/>
      <c r="FE36" s="364"/>
      <c r="FF36" s="364"/>
      <c r="FG36" s="364"/>
      <c r="FH36" s="364"/>
      <c r="FI36" s="364"/>
      <c r="FJ36" s="364"/>
      <c r="FK36" s="364"/>
      <c r="FL36" s="364"/>
      <c r="FM36" s="364"/>
      <c r="FN36" s="364"/>
      <c r="FO36" s="364"/>
      <c r="FP36" s="364"/>
      <c r="FQ36" s="364"/>
      <c r="FR36" s="364"/>
      <c r="FS36" s="364"/>
      <c r="FT36" s="364"/>
      <c r="FU36" s="364"/>
      <c r="FV36" s="364"/>
      <c r="FW36" s="364"/>
      <c r="FX36" s="364"/>
      <c r="FY36" s="364"/>
      <c r="FZ36" s="364"/>
      <c r="GA36" s="364"/>
      <c r="GB36" s="364"/>
      <c r="GC36" s="364"/>
      <c r="GD36" s="364"/>
      <c r="GE36" s="364"/>
      <c r="GF36" s="364"/>
      <c r="GG36" s="364"/>
      <c r="GH36" s="364"/>
      <c r="GI36" s="364"/>
      <c r="GJ36" s="364"/>
      <c r="GK36" s="364"/>
      <c r="GL36" s="364"/>
      <c r="GM36" s="364"/>
      <c r="GN36" s="364"/>
      <c r="GO36" s="364"/>
      <c r="GP36" s="364"/>
      <c r="GQ36" s="364"/>
      <c r="GR36" s="364"/>
      <c r="GS36" s="364"/>
      <c r="GT36" s="364"/>
      <c r="GU36" s="364"/>
      <c r="GV36" s="364"/>
      <c r="GW36" s="364"/>
      <c r="GX36" s="364"/>
    </row>
    <row r="37" spans="1:206" x14ac:dyDescent="0.2">
      <c r="A37" s="364"/>
      <c r="B37" s="365"/>
      <c r="C37" s="364"/>
      <c r="D37" s="364"/>
      <c r="E37" s="364"/>
      <c r="F37" s="364"/>
      <c r="G37" s="364"/>
      <c r="H37" s="364"/>
      <c r="I37" s="364"/>
      <c r="J37" s="364"/>
      <c r="K37" s="364"/>
      <c r="L37" s="364"/>
      <c r="M37" s="364"/>
      <c r="N37" s="388"/>
      <c r="O37" s="388"/>
      <c r="P37" s="389"/>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364"/>
      <c r="AZ37" s="364"/>
      <c r="BA37" s="364"/>
      <c r="BB37" s="364"/>
      <c r="BC37" s="364"/>
      <c r="BD37" s="364"/>
      <c r="BE37" s="364"/>
      <c r="BF37" s="364"/>
      <c r="BG37" s="364"/>
      <c r="BH37" s="364"/>
      <c r="BI37" s="364"/>
      <c r="BJ37" s="364"/>
      <c r="BK37" s="364"/>
      <c r="BL37" s="364"/>
      <c r="BM37" s="364"/>
      <c r="BN37" s="364"/>
      <c r="BO37" s="364"/>
      <c r="BP37" s="364"/>
      <c r="BQ37" s="364"/>
      <c r="BR37" s="364"/>
      <c r="BS37" s="364"/>
      <c r="BT37" s="364"/>
      <c r="BU37" s="364"/>
      <c r="BV37" s="364"/>
      <c r="BW37" s="364"/>
      <c r="BX37" s="364"/>
      <c r="BY37" s="364"/>
      <c r="BZ37" s="364"/>
      <c r="CA37" s="364"/>
      <c r="CB37" s="364"/>
      <c r="CC37" s="364"/>
      <c r="CD37" s="364"/>
      <c r="CE37" s="364"/>
      <c r="CF37" s="364"/>
      <c r="CG37" s="364"/>
      <c r="CH37" s="364"/>
      <c r="CI37" s="364"/>
      <c r="CJ37" s="364"/>
      <c r="CK37" s="364"/>
      <c r="CL37" s="364"/>
      <c r="CM37" s="364"/>
      <c r="CN37" s="364"/>
      <c r="CO37" s="364"/>
      <c r="CP37" s="364"/>
      <c r="CQ37" s="364"/>
      <c r="CR37" s="364"/>
      <c r="CS37" s="364"/>
      <c r="CT37" s="364"/>
      <c r="CU37" s="364"/>
      <c r="CV37" s="364"/>
      <c r="CW37" s="364"/>
      <c r="CX37" s="364"/>
      <c r="CY37" s="364"/>
      <c r="CZ37" s="364"/>
      <c r="DA37" s="364"/>
      <c r="DB37" s="364"/>
      <c r="DC37" s="364"/>
      <c r="DD37" s="364"/>
      <c r="DE37" s="364"/>
      <c r="DF37" s="364"/>
      <c r="DG37" s="364"/>
      <c r="DH37" s="364"/>
      <c r="DI37" s="364"/>
      <c r="DJ37" s="364"/>
      <c r="DK37" s="364"/>
      <c r="DL37" s="364"/>
      <c r="DM37" s="364"/>
      <c r="DN37" s="364"/>
      <c r="DO37" s="364"/>
      <c r="DP37" s="364"/>
      <c r="DQ37" s="364"/>
      <c r="DR37" s="364"/>
      <c r="DS37" s="364"/>
      <c r="DT37" s="364"/>
      <c r="DU37" s="364"/>
      <c r="DV37" s="364"/>
      <c r="DW37" s="364"/>
      <c r="DX37" s="364"/>
      <c r="DY37" s="364"/>
      <c r="DZ37" s="364"/>
      <c r="EA37" s="364"/>
      <c r="EB37" s="364"/>
      <c r="EC37" s="364"/>
      <c r="ED37" s="364"/>
      <c r="EE37" s="364"/>
      <c r="EF37" s="364"/>
      <c r="EG37" s="364"/>
      <c r="EH37" s="364"/>
      <c r="EI37" s="364"/>
      <c r="EJ37" s="364"/>
      <c r="EK37" s="364"/>
      <c r="EL37" s="364"/>
      <c r="EM37" s="364"/>
      <c r="EN37" s="364"/>
      <c r="EO37" s="364"/>
      <c r="EP37" s="364"/>
      <c r="EQ37" s="364"/>
      <c r="ER37" s="364"/>
      <c r="ES37" s="364"/>
      <c r="ET37" s="364"/>
      <c r="EU37" s="364"/>
      <c r="EV37" s="364"/>
      <c r="EW37" s="364"/>
      <c r="EX37" s="364"/>
      <c r="EY37" s="364"/>
      <c r="EZ37" s="364"/>
      <c r="FA37" s="364"/>
      <c r="FB37" s="364"/>
      <c r="FC37" s="364"/>
      <c r="FD37" s="364"/>
      <c r="FE37" s="364"/>
      <c r="FF37" s="364"/>
      <c r="FG37" s="364"/>
      <c r="FH37" s="364"/>
      <c r="FI37" s="364"/>
      <c r="FJ37" s="364"/>
      <c r="FK37" s="364"/>
      <c r="FL37" s="364"/>
      <c r="FM37" s="364"/>
      <c r="FN37" s="364"/>
      <c r="FO37" s="364"/>
      <c r="FP37" s="364"/>
      <c r="FQ37" s="364"/>
      <c r="FR37" s="364"/>
      <c r="FS37" s="364"/>
      <c r="FT37" s="364"/>
      <c r="FU37" s="364"/>
      <c r="FV37" s="364"/>
      <c r="FW37" s="364"/>
      <c r="FX37" s="364"/>
      <c r="FY37" s="364"/>
      <c r="FZ37" s="364"/>
      <c r="GA37" s="364"/>
      <c r="GB37" s="364"/>
      <c r="GC37" s="364"/>
      <c r="GD37" s="364"/>
      <c r="GE37" s="364"/>
      <c r="GF37" s="364"/>
      <c r="GG37" s="364"/>
      <c r="GH37" s="364"/>
      <c r="GI37" s="364"/>
      <c r="GJ37" s="364"/>
      <c r="GK37" s="364"/>
      <c r="GL37" s="364"/>
      <c r="GM37" s="364"/>
      <c r="GN37" s="364"/>
      <c r="GO37" s="364"/>
      <c r="GP37" s="364"/>
      <c r="GQ37" s="364"/>
      <c r="GR37" s="364"/>
      <c r="GS37" s="364"/>
      <c r="GT37" s="364"/>
      <c r="GU37" s="364"/>
      <c r="GV37" s="364"/>
      <c r="GW37" s="364"/>
      <c r="GX37" s="364"/>
    </row>
    <row r="38" spans="1:206" x14ac:dyDescent="0.2">
      <c r="A38" s="364"/>
      <c r="B38" s="365"/>
      <c r="C38" s="364"/>
      <c r="D38" s="364"/>
      <c r="E38" s="364"/>
      <c r="F38" s="364"/>
      <c r="G38" s="364"/>
      <c r="H38" s="364"/>
      <c r="I38" s="364"/>
      <c r="J38" s="364"/>
      <c r="K38" s="364"/>
      <c r="L38" s="364"/>
      <c r="M38" s="364"/>
      <c r="N38" s="389"/>
      <c r="O38" s="388"/>
      <c r="P38" s="389"/>
      <c r="Q38" s="364"/>
      <c r="R38" s="364"/>
      <c r="S38" s="364"/>
      <c r="T38" s="364"/>
      <c r="U38" s="364"/>
      <c r="V38" s="364"/>
      <c r="W38" s="364"/>
      <c r="X38" s="364"/>
      <c r="Y38" s="364"/>
      <c r="Z38" s="364"/>
      <c r="AA38" s="364"/>
      <c r="AB38" s="364"/>
      <c r="AC38" s="364"/>
      <c r="AD38" s="364"/>
      <c r="AE38" s="364"/>
      <c r="AF38" s="364"/>
      <c r="AG38" s="364"/>
      <c r="AH38" s="364"/>
      <c r="AI38" s="364"/>
      <c r="AJ38" s="364"/>
      <c r="AK38" s="364"/>
      <c r="AL38" s="364"/>
      <c r="AM38" s="364"/>
      <c r="AN38" s="364"/>
      <c r="AO38" s="364"/>
      <c r="AP38" s="364"/>
      <c r="AQ38" s="364"/>
      <c r="AR38" s="364"/>
      <c r="AS38" s="364"/>
      <c r="AT38" s="364"/>
      <c r="AU38" s="364"/>
      <c r="AV38" s="364"/>
      <c r="AW38" s="364"/>
      <c r="AX38" s="364"/>
      <c r="AY38" s="364"/>
      <c r="AZ38" s="364"/>
      <c r="BA38" s="364"/>
      <c r="BB38" s="364"/>
      <c r="BC38" s="364"/>
      <c r="BD38" s="364"/>
      <c r="BE38" s="364"/>
      <c r="BF38" s="364"/>
      <c r="BG38" s="364"/>
      <c r="BH38" s="364"/>
      <c r="BI38" s="364"/>
      <c r="BJ38" s="364"/>
      <c r="BK38" s="364"/>
      <c r="BL38" s="364"/>
      <c r="BM38" s="364"/>
      <c r="BN38" s="364"/>
      <c r="BO38" s="364"/>
      <c r="BP38" s="364"/>
      <c r="BQ38" s="364"/>
      <c r="BR38" s="364"/>
      <c r="BS38" s="364"/>
      <c r="BT38" s="364"/>
      <c r="BU38" s="364"/>
      <c r="BV38" s="364"/>
      <c r="BW38" s="364"/>
      <c r="BX38" s="364"/>
      <c r="BY38" s="364"/>
      <c r="BZ38" s="364"/>
      <c r="CA38" s="364"/>
      <c r="CB38" s="364"/>
      <c r="CC38" s="364"/>
      <c r="CD38" s="364"/>
      <c r="CE38" s="364"/>
      <c r="CF38" s="364"/>
      <c r="CG38" s="364"/>
      <c r="CH38" s="364"/>
      <c r="CI38" s="364"/>
      <c r="CJ38" s="364"/>
      <c r="CK38" s="364"/>
      <c r="CL38" s="364"/>
      <c r="CM38" s="364"/>
      <c r="CN38" s="364"/>
      <c r="CO38" s="364"/>
      <c r="CP38" s="364"/>
      <c r="CQ38" s="364"/>
      <c r="CR38" s="364"/>
      <c r="CS38" s="364"/>
      <c r="CT38" s="364"/>
      <c r="CU38" s="364"/>
      <c r="CV38" s="364"/>
      <c r="CW38" s="364"/>
      <c r="CX38" s="364"/>
      <c r="CY38" s="364"/>
      <c r="CZ38" s="364"/>
      <c r="DA38" s="364"/>
      <c r="DB38" s="364"/>
      <c r="DC38" s="364"/>
      <c r="DD38" s="364"/>
      <c r="DE38" s="364"/>
      <c r="DF38" s="364"/>
      <c r="DG38" s="364"/>
      <c r="DH38" s="364"/>
      <c r="DI38" s="364"/>
      <c r="DJ38" s="364"/>
      <c r="DK38" s="364"/>
      <c r="DL38" s="364"/>
      <c r="DM38" s="364"/>
      <c r="DN38" s="364"/>
      <c r="DO38" s="364"/>
      <c r="DP38" s="364"/>
      <c r="DQ38" s="364"/>
      <c r="DR38" s="364"/>
      <c r="DS38" s="364"/>
      <c r="DT38" s="364"/>
      <c r="DU38" s="364"/>
      <c r="DV38" s="364"/>
      <c r="DW38" s="364"/>
      <c r="DX38" s="364"/>
      <c r="DY38" s="364"/>
      <c r="DZ38" s="364"/>
      <c r="EA38" s="364"/>
      <c r="EB38" s="364"/>
      <c r="EC38" s="364"/>
      <c r="ED38" s="364"/>
      <c r="EE38" s="364"/>
      <c r="EF38" s="364"/>
      <c r="EG38" s="364"/>
      <c r="EH38" s="364"/>
      <c r="EI38" s="364"/>
      <c r="EJ38" s="364"/>
      <c r="EK38" s="364"/>
      <c r="EL38" s="364"/>
      <c r="EM38" s="364"/>
      <c r="EN38" s="364"/>
      <c r="EO38" s="364"/>
      <c r="EP38" s="364"/>
      <c r="EQ38" s="364"/>
      <c r="ER38" s="364"/>
      <c r="ES38" s="364"/>
      <c r="ET38" s="364"/>
      <c r="EU38" s="364"/>
      <c r="EV38" s="364"/>
      <c r="EW38" s="364"/>
      <c r="EX38" s="364"/>
      <c r="EY38" s="364"/>
      <c r="EZ38" s="364"/>
      <c r="FA38" s="364"/>
      <c r="FB38" s="364"/>
      <c r="FC38" s="364"/>
      <c r="FD38" s="364"/>
      <c r="FE38" s="364"/>
      <c r="FF38" s="364"/>
      <c r="FG38" s="364"/>
      <c r="FH38" s="364"/>
      <c r="FI38" s="364"/>
      <c r="FJ38" s="364"/>
      <c r="FK38" s="364"/>
      <c r="FL38" s="364"/>
      <c r="FM38" s="364"/>
      <c r="FN38" s="364"/>
      <c r="FO38" s="364"/>
      <c r="FP38" s="364"/>
      <c r="FQ38" s="364"/>
      <c r="FR38" s="364"/>
      <c r="FS38" s="364"/>
      <c r="FT38" s="364"/>
      <c r="FU38" s="364"/>
      <c r="FV38" s="364"/>
      <c r="FW38" s="364"/>
      <c r="FX38" s="364"/>
      <c r="FY38" s="364"/>
      <c r="FZ38" s="364"/>
      <c r="GA38" s="364"/>
      <c r="GB38" s="364"/>
      <c r="GC38" s="364"/>
      <c r="GD38" s="364"/>
      <c r="GE38" s="364"/>
      <c r="GF38" s="364"/>
      <c r="GG38" s="364"/>
      <c r="GH38" s="364"/>
      <c r="GI38" s="364"/>
      <c r="GJ38" s="364"/>
      <c r="GK38" s="364"/>
      <c r="GL38" s="364"/>
      <c r="GM38" s="364"/>
      <c r="GN38" s="364"/>
      <c r="GO38" s="364"/>
      <c r="GP38" s="364"/>
      <c r="GQ38" s="364"/>
      <c r="GR38" s="364"/>
      <c r="GS38" s="364"/>
      <c r="GT38" s="364"/>
      <c r="GU38" s="364"/>
      <c r="GV38" s="364"/>
      <c r="GW38" s="364"/>
      <c r="GX38" s="364"/>
    </row>
    <row r="39" spans="1:206" x14ac:dyDescent="0.2">
      <c r="A39" s="364"/>
      <c r="B39" s="365"/>
      <c r="C39" s="364"/>
      <c r="D39" s="364"/>
      <c r="E39" s="364"/>
      <c r="F39" s="364"/>
      <c r="G39" s="364"/>
      <c r="H39" s="364"/>
      <c r="I39" s="364"/>
      <c r="J39" s="364"/>
      <c r="K39" s="364"/>
      <c r="L39" s="364"/>
      <c r="M39" s="364"/>
      <c r="N39" s="389"/>
      <c r="O39" s="388"/>
      <c r="P39" s="389"/>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364"/>
      <c r="AP39" s="364"/>
      <c r="AQ39" s="364"/>
      <c r="AR39" s="364"/>
      <c r="AS39" s="364"/>
      <c r="AT39" s="364"/>
      <c r="AU39" s="364"/>
      <c r="AV39" s="364"/>
      <c r="AW39" s="364"/>
      <c r="AX39" s="364"/>
      <c r="AY39" s="364"/>
      <c r="AZ39" s="364"/>
      <c r="BA39" s="364"/>
      <c r="BB39" s="364"/>
      <c r="BC39" s="364"/>
      <c r="BD39" s="364"/>
      <c r="BE39" s="364"/>
      <c r="BF39" s="364"/>
      <c r="BG39" s="364"/>
      <c r="BH39" s="364"/>
      <c r="BI39" s="364"/>
      <c r="BJ39" s="364"/>
      <c r="BK39" s="364"/>
      <c r="BL39" s="364"/>
      <c r="BM39" s="364"/>
      <c r="BN39" s="364"/>
      <c r="BO39" s="364"/>
      <c r="BP39" s="364"/>
      <c r="BQ39" s="364"/>
      <c r="BR39" s="364"/>
      <c r="BS39" s="364"/>
      <c r="BT39" s="364"/>
      <c r="BU39" s="364"/>
      <c r="BV39" s="364"/>
      <c r="BW39" s="364"/>
      <c r="BX39" s="364"/>
      <c r="BY39" s="364"/>
      <c r="BZ39" s="364"/>
      <c r="CA39" s="364"/>
      <c r="CB39" s="364"/>
      <c r="CC39" s="364"/>
      <c r="CD39" s="364"/>
      <c r="CE39" s="364"/>
      <c r="CF39" s="364"/>
      <c r="CG39" s="364"/>
      <c r="CH39" s="364"/>
      <c r="CI39" s="364"/>
      <c r="CJ39" s="364"/>
      <c r="CK39" s="364"/>
      <c r="CL39" s="364"/>
      <c r="CM39" s="364"/>
      <c r="CN39" s="364"/>
      <c r="CO39" s="364"/>
      <c r="CP39" s="364"/>
      <c r="CQ39" s="364"/>
      <c r="CR39" s="364"/>
      <c r="CS39" s="364"/>
      <c r="CT39" s="364"/>
      <c r="CU39" s="364"/>
      <c r="CV39" s="364"/>
      <c r="CW39" s="364"/>
      <c r="CX39" s="364"/>
      <c r="CY39" s="364"/>
      <c r="CZ39" s="364"/>
      <c r="DA39" s="364"/>
      <c r="DB39" s="364"/>
      <c r="DC39" s="364"/>
      <c r="DD39" s="364"/>
      <c r="DE39" s="364"/>
      <c r="DF39" s="364"/>
      <c r="DG39" s="364"/>
      <c r="DH39" s="364"/>
      <c r="DI39" s="364"/>
      <c r="DJ39" s="364"/>
      <c r="DK39" s="364"/>
      <c r="DL39" s="364"/>
      <c r="DM39" s="364"/>
      <c r="DN39" s="364"/>
      <c r="DO39" s="364"/>
      <c r="DP39" s="364"/>
      <c r="DQ39" s="364"/>
      <c r="DR39" s="364"/>
      <c r="DS39" s="364"/>
      <c r="DT39" s="364"/>
      <c r="DU39" s="364"/>
      <c r="DV39" s="364"/>
      <c r="DW39" s="364"/>
      <c r="DX39" s="364"/>
      <c r="DY39" s="364"/>
      <c r="DZ39" s="364"/>
      <c r="EA39" s="364"/>
      <c r="EB39" s="364"/>
      <c r="EC39" s="364"/>
      <c r="ED39" s="364"/>
      <c r="EE39" s="364"/>
      <c r="EF39" s="364"/>
      <c r="EG39" s="364"/>
      <c r="EH39" s="364"/>
      <c r="EI39" s="364"/>
      <c r="EJ39" s="364"/>
      <c r="EK39" s="364"/>
      <c r="EL39" s="364"/>
      <c r="EM39" s="364"/>
      <c r="EN39" s="364"/>
      <c r="EO39" s="364"/>
      <c r="EP39" s="364"/>
      <c r="EQ39" s="364"/>
      <c r="ER39" s="364"/>
      <c r="ES39" s="364"/>
      <c r="ET39" s="364"/>
      <c r="EU39" s="364"/>
      <c r="EV39" s="364"/>
      <c r="EW39" s="364"/>
      <c r="EX39" s="364"/>
      <c r="EY39" s="364"/>
      <c r="EZ39" s="364"/>
      <c r="FA39" s="364"/>
      <c r="FB39" s="364"/>
      <c r="FC39" s="364"/>
      <c r="FD39" s="364"/>
      <c r="FE39" s="364"/>
      <c r="FF39" s="364"/>
      <c r="FG39" s="364"/>
      <c r="FH39" s="364"/>
      <c r="FI39" s="364"/>
      <c r="FJ39" s="364"/>
      <c r="FK39" s="364"/>
      <c r="FL39" s="364"/>
      <c r="FM39" s="364"/>
      <c r="FN39" s="364"/>
      <c r="FO39" s="364"/>
      <c r="FP39" s="364"/>
      <c r="FQ39" s="364"/>
      <c r="FR39" s="364"/>
      <c r="FS39" s="364"/>
      <c r="FT39" s="364"/>
      <c r="FU39" s="364"/>
      <c r="FV39" s="364"/>
      <c r="FW39" s="364"/>
      <c r="FX39" s="364"/>
      <c r="FY39" s="364"/>
      <c r="FZ39" s="364"/>
      <c r="GA39" s="364"/>
      <c r="GB39" s="364"/>
      <c r="GC39" s="364"/>
      <c r="GD39" s="364"/>
      <c r="GE39" s="364"/>
      <c r="GF39" s="364"/>
      <c r="GG39" s="364"/>
      <c r="GH39" s="364"/>
      <c r="GI39" s="364"/>
      <c r="GJ39" s="364"/>
      <c r="GK39" s="364"/>
      <c r="GL39" s="364"/>
      <c r="GM39" s="364"/>
      <c r="GN39" s="364"/>
      <c r="GO39" s="364"/>
      <c r="GP39" s="364"/>
      <c r="GQ39" s="364"/>
      <c r="GR39" s="364"/>
      <c r="GS39" s="364"/>
      <c r="GT39" s="364"/>
      <c r="GU39" s="364"/>
      <c r="GV39" s="364"/>
      <c r="GW39" s="364"/>
      <c r="GX39" s="364"/>
    </row>
    <row r="40" spans="1:206" x14ac:dyDescent="0.2">
      <c r="A40" s="364"/>
      <c r="B40" s="364"/>
      <c r="C40" s="364"/>
      <c r="D40" s="364"/>
      <c r="E40" s="364"/>
      <c r="F40" s="364"/>
      <c r="G40" s="364"/>
      <c r="H40" s="364"/>
      <c r="I40" s="364"/>
      <c r="J40" s="364"/>
      <c r="K40" s="364"/>
      <c r="L40" s="364"/>
      <c r="M40" s="364"/>
      <c r="N40" s="389"/>
      <c r="O40" s="390"/>
      <c r="P40" s="390"/>
      <c r="Q40" s="390"/>
      <c r="R40" s="390"/>
      <c r="S40" s="390"/>
      <c r="T40" s="390"/>
      <c r="U40" s="390"/>
      <c r="V40" s="390"/>
      <c r="W40" s="390"/>
      <c r="X40" s="390"/>
      <c r="Y40" s="390"/>
      <c r="Z40" s="390"/>
      <c r="AA40" s="390"/>
      <c r="AB40" s="364"/>
      <c r="AC40" s="364"/>
      <c r="AD40" s="364"/>
      <c r="AE40" s="364"/>
      <c r="AF40" s="364"/>
      <c r="AG40" s="364"/>
      <c r="AH40" s="364"/>
      <c r="AI40" s="364"/>
      <c r="AJ40" s="364"/>
      <c r="AK40" s="364"/>
      <c r="AL40" s="364"/>
      <c r="AM40" s="364"/>
      <c r="AN40" s="364"/>
      <c r="AO40" s="364"/>
      <c r="AP40" s="364"/>
      <c r="AQ40" s="364"/>
      <c r="AR40" s="364"/>
      <c r="AS40" s="364"/>
      <c r="AT40" s="364"/>
      <c r="AU40" s="364"/>
      <c r="AV40" s="364"/>
      <c r="AW40" s="364"/>
      <c r="AX40" s="364"/>
      <c r="AY40" s="364"/>
      <c r="AZ40" s="364"/>
      <c r="BA40" s="364"/>
      <c r="BB40" s="364"/>
      <c r="BC40" s="364"/>
      <c r="BD40" s="364"/>
      <c r="BE40" s="364"/>
      <c r="BF40" s="364"/>
      <c r="BG40" s="364"/>
      <c r="BH40" s="364"/>
      <c r="BI40" s="364"/>
      <c r="BJ40" s="364"/>
      <c r="BK40" s="364"/>
      <c r="BL40" s="364"/>
      <c r="BM40" s="364"/>
      <c r="BN40" s="364"/>
      <c r="BO40" s="364"/>
      <c r="BP40" s="364"/>
      <c r="BQ40" s="364"/>
      <c r="BR40" s="364"/>
      <c r="BS40" s="364"/>
      <c r="BT40" s="364"/>
      <c r="BU40" s="364"/>
      <c r="BV40" s="364"/>
      <c r="BW40" s="364"/>
      <c r="BX40" s="364"/>
      <c r="BY40" s="364"/>
      <c r="BZ40" s="364"/>
      <c r="CA40" s="364"/>
      <c r="CB40" s="364"/>
      <c r="CC40" s="364"/>
      <c r="CD40" s="364"/>
      <c r="CE40" s="364"/>
      <c r="CF40" s="364"/>
      <c r="CG40" s="364"/>
      <c r="CH40" s="364"/>
      <c r="CI40" s="364"/>
      <c r="CJ40" s="364"/>
      <c r="CK40" s="364"/>
      <c r="CL40" s="364"/>
      <c r="CM40" s="364"/>
      <c r="CN40" s="364"/>
      <c r="CO40" s="364"/>
      <c r="CP40" s="364"/>
      <c r="CQ40" s="364"/>
      <c r="CR40" s="364"/>
      <c r="CS40" s="364"/>
      <c r="CT40" s="364"/>
      <c r="CU40" s="364"/>
      <c r="CV40" s="364"/>
      <c r="CW40" s="364"/>
      <c r="CX40" s="364"/>
      <c r="CY40" s="364"/>
      <c r="CZ40" s="364"/>
      <c r="DA40" s="364"/>
      <c r="DB40" s="364"/>
      <c r="DC40" s="364"/>
      <c r="DD40" s="364"/>
      <c r="DE40" s="364"/>
      <c r="DF40" s="364"/>
      <c r="DG40" s="364"/>
      <c r="DH40" s="364"/>
      <c r="DI40" s="364"/>
      <c r="DJ40" s="364"/>
      <c r="DK40" s="364"/>
      <c r="DL40" s="364"/>
      <c r="DM40" s="364"/>
      <c r="DN40" s="364"/>
      <c r="DO40" s="364"/>
      <c r="DP40" s="364"/>
      <c r="DQ40" s="364"/>
      <c r="DR40" s="364"/>
      <c r="DS40" s="364"/>
      <c r="DT40" s="364"/>
      <c r="DU40" s="364"/>
      <c r="DV40" s="364"/>
      <c r="DW40" s="364"/>
      <c r="DX40" s="364"/>
      <c r="DY40" s="364"/>
      <c r="DZ40" s="364"/>
      <c r="EA40" s="364"/>
      <c r="EB40" s="364"/>
      <c r="EC40" s="364"/>
      <c r="ED40" s="364"/>
      <c r="EE40" s="364"/>
      <c r="EF40" s="364"/>
      <c r="EG40" s="364"/>
      <c r="EH40" s="364"/>
      <c r="EI40" s="364"/>
      <c r="EJ40" s="364"/>
      <c r="EK40" s="364"/>
      <c r="EL40" s="364"/>
      <c r="EM40" s="364"/>
      <c r="EN40" s="364"/>
      <c r="EO40" s="364"/>
      <c r="EP40" s="364"/>
      <c r="EQ40" s="364"/>
      <c r="ER40" s="364"/>
      <c r="ES40" s="364"/>
      <c r="ET40" s="364"/>
      <c r="EU40" s="364"/>
      <c r="EV40" s="364"/>
      <c r="EW40" s="364"/>
      <c r="EX40" s="364"/>
      <c r="EY40" s="364"/>
      <c r="EZ40" s="364"/>
      <c r="FA40" s="364"/>
      <c r="FB40" s="364"/>
      <c r="FC40" s="364"/>
      <c r="FD40" s="364"/>
      <c r="FE40" s="364"/>
      <c r="FF40" s="364"/>
      <c r="FG40" s="364"/>
      <c r="FH40" s="364"/>
      <c r="FI40" s="364"/>
      <c r="FJ40" s="364"/>
      <c r="FK40" s="364"/>
      <c r="FL40" s="364"/>
      <c r="FM40" s="364"/>
      <c r="FN40" s="364"/>
      <c r="FO40" s="364"/>
      <c r="FP40" s="364"/>
      <c r="FQ40" s="364"/>
      <c r="FR40" s="364"/>
      <c r="FS40" s="364"/>
      <c r="FT40" s="364"/>
      <c r="FU40" s="364"/>
      <c r="FV40" s="364"/>
      <c r="FW40" s="364"/>
      <c r="FX40" s="364"/>
      <c r="FY40" s="364"/>
      <c r="FZ40" s="364"/>
      <c r="GA40" s="364"/>
      <c r="GB40" s="364"/>
      <c r="GC40" s="364"/>
      <c r="GD40" s="364"/>
      <c r="GE40" s="364"/>
      <c r="GF40" s="364"/>
      <c r="GG40" s="364"/>
      <c r="GH40" s="364"/>
      <c r="GI40" s="364"/>
      <c r="GJ40" s="364"/>
      <c r="GK40" s="364"/>
      <c r="GL40" s="364"/>
      <c r="GM40" s="364"/>
      <c r="GN40" s="364"/>
      <c r="GO40" s="364"/>
      <c r="GP40" s="364"/>
      <c r="GQ40" s="364"/>
      <c r="GR40" s="364"/>
      <c r="GS40" s="364"/>
      <c r="GT40" s="364"/>
      <c r="GU40" s="364"/>
      <c r="GV40" s="364"/>
      <c r="GW40" s="364"/>
      <c r="GX40" s="364"/>
    </row>
    <row r="64" spans="15:17" ht="20.25" x14ac:dyDescent="0.3">
      <c r="O64" s="416"/>
      <c r="P64" s="416"/>
      <c r="Q64" s="416"/>
    </row>
    <row r="65" spans="15:16" ht="20.25" x14ac:dyDescent="0.3">
      <c r="O65" s="416"/>
      <c r="P65" s="416"/>
    </row>
  </sheetData>
  <mergeCells count="29">
    <mergeCell ref="AB8:AD8"/>
    <mergeCell ref="AA9:AA10"/>
    <mergeCell ref="C9:C10"/>
    <mergeCell ref="K9:K10"/>
    <mergeCell ref="D9:D10"/>
    <mergeCell ref="M9:M10"/>
    <mergeCell ref="E9:E10"/>
    <mergeCell ref="G9:G10"/>
    <mergeCell ref="AC9:AC10"/>
    <mergeCell ref="Q9:V9"/>
    <mergeCell ref="Z9:Z10"/>
    <mergeCell ref="AD9:AD10"/>
    <mergeCell ref="AB9:AB10"/>
    <mergeCell ref="C4:Y4"/>
    <mergeCell ref="C5:Y5"/>
    <mergeCell ref="C7:K7"/>
    <mergeCell ref="O9:P9"/>
    <mergeCell ref="W9:W10"/>
    <mergeCell ref="O8:Z8"/>
    <mergeCell ref="B8:M8"/>
    <mergeCell ref="H9:H10"/>
    <mergeCell ref="B9:B10"/>
    <mergeCell ref="N9:N10"/>
    <mergeCell ref="X9:X10"/>
    <mergeCell ref="I9:I10"/>
    <mergeCell ref="F9:F10"/>
    <mergeCell ref="L9:L10"/>
    <mergeCell ref="J9:J10"/>
    <mergeCell ref="Y9:Y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W36"/>
  <sheetViews>
    <sheetView zoomScale="80" zoomScaleNormal="80" workbookViewId="0">
      <selection activeCell="I11" sqref="I11"/>
    </sheetView>
  </sheetViews>
  <sheetFormatPr baseColWidth="10" defaultRowHeight="12.75" x14ac:dyDescent="0.2"/>
  <cols>
    <col min="1" max="1" width="2.85546875" style="900" customWidth="1"/>
    <col min="2" max="2" width="10.85546875" style="901" hidden="1" customWidth="1"/>
    <col min="3" max="3" width="16.5703125" style="902" customWidth="1"/>
    <col min="4" max="4" width="17" style="901" customWidth="1"/>
    <col min="5" max="7" width="16.28515625" style="901" customWidth="1"/>
    <col min="8" max="8" width="16.5703125" style="901" customWidth="1"/>
    <col min="9" max="9" width="16.7109375" style="901" customWidth="1"/>
    <col min="10" max="10" width="35.85546875" style="901" customWidth="1"/>
    <col min="11" max="11" width="15.7109375" style="901" customWidth="1"/>
    <col min="12" max="12" width="29.7109375" style="901" customWidth="1"/>
    <col min="13" max="13" width="12.85546875" style="901" customWidth="1"/>
    <col min="14" max="14" width="18" style="901" customWidth="1"/>
    <col min="15" max="15" width="7.28515625" style="901" customWidth="1"/>
    <col min="16" max="16" width="14.28515625" style="901" customWidth="1"/>
    <col min="17" max="17" width="3.28515625" style="901" customWidth="1"/>
    <col min="18" max="18" width="3.7109375" style="901" customWidth="1"/>
    <col min="19" max="19" width="5.85546875" style="901" customWidth="1"/>
    <col min="20" max="20" width="4.5703125" style="901" customWidth="1"/>
    <col min="21" max="21" width="4.85546875" style="901" customWidth="1"/>
    <col min="22" max="22" width="8" style="901" customWidth="1"/>
    <col min="23" max="23" width="6.28515625" style="901" customWidth="1"/>
    <col min="24" max="24" width="8" style="901" customWidth="1"/>
    <col min="25" max="25" width="17.7109375" style="901" customWidth="1"/>
    <col min="26" max="26" width="15.5703125" style="901" customWidth="1"/>
    <col min="27" max="27" width="23.7109375" style="901" customWidth="1"/>
    <col min="28" max="28" width="19.85546875" style="901" customWidth="1"/>
    <col min="29" max="29" width="13.5703125" style="901" customWidth="1"/>
    <col min="30" max="30" width="16.28515625" style="901" customWidth="1"/>
    <col min="31" max="37" width="11.42578125" style="900"/>
    <col min="38" max="38" width="15.140625" style="900" customWidth="1"/>
    <col min="39" max="39" width="15.85546875" style="900" customWidth="1"/>
    <col min="40" max="40" width="13.5703125" style="900" customWidth="1"/>
    <col min="41" max="205" width="11.42578125" style="900"/>
    <col min="206" max="256" width="11.42578125" style="901"/>
    <col min="257" max="257" width="2.85546875" style="901" customWidth="1"/>
    <col min="258" max="258" width="0" style="901" hidden="1" customWidth="1"/>
    <col min="259" max="259" width="16.5703125" style="901" customWidth="1"/>
    <col min="260" max="260" width="0" style="901" hidden="1" customWidth="1"/>
    <col min="261" max="263" width="16.28515625" style="901" customWidth="1"/>
    <col min="264" max="264" width="16.5703125" style="901" customWidth="1"/>
    <col min="265" max="265" width="16.7109375" style="901" customWidth="1"/>
    <col min="266" max="266" width="26.42578125" style="901" customWidth="1"/>
    <col min="267" max="267" width="0" style="901" hidden="1" customWidth="1"/>
    <col min="268" max="268" width="29.7109375" style="901" customWidth="1"/>
    <col min="269" max="269" width="12.85546875" style="901" customWidth="1"/>
    <col min="270" max="270" width="16" style="901" customWidth="1"/>
    <col min="271" max="271" width="7.28515625" style="901" customWidth="1"/>
    <col min="272" max="272" width="14.28515625" style="901" customWidth="1"/>
    <col min="273" max="273" width="3.28515625" style="901" customWidth="1"/>
    <col min="274" max="274" width="3.7109375" style="901" customWidth="1"/>
    <col min="275" max="275" width="5.85546875" style="901" customWidth="1"/>
    <col min="276" max="276" width="4.5703125" style="901" customWidth="1"/>
    <col min="277" max="277" width="4.85546875" style="901" customWidth="1"/>
    <col min="278" max="278" width="8" style="901" customWidth="1"/>
    <col min="279" max="279" width="2.85546875" style="901" customWidth="1"/>
    <col min="280" max="280" width="3.140625" style="901" customWidth="1"/>
    <col min="281" max="281" width="3" style="901" customWidth="1"/>
    <col min="282" max="282" width="3.5703125" style="901" customWidth="1"/>
    <col min="283" max="283" width="0" style="901" hidden="1" customWidth="1"/>
    <col min="284" max="284" width="19.85546875" style="901" customWidth="1"/>
    <col min="285" max="285" width="13.5703125" style="901" customWidth="1"/>
    <col min="286" max="286" width="16.28515625" style="901" customWidth="1"/>
    <col min="287" max="512" width="11.42578125" style="901"/>
    <col min="513" max="513" width="2.85546875" style="901" customWidth="1"/>
    <col min="514" max="514" width="0" style="901" hidden="1" customWidth="1"/>
    <col min="515" max="515" width="16.5703125" style="901" customWidth="1"/>
    <col min="516" max="516" width="0" style="901" hidden="1" customWidth="1"/>
    <col min="517" max="519" width="16.28515625" style="901" customWidth="1"/>
    <col min="520" max="520" width="16.5703125" style="901" customWidth="1"/>
    <col min="521" max="521" width="16.7109375" style="901" customWidth="1"/>
    <col min="522" max="522" width="26.42578125" style="901" customWidth="1"/>
    <col min="523" max="523" width="0" style="901" hidden="1" customWidth="1"/>
    <col min="524" max="524" width="29.7109375" style="901" customWidth="1"/>
    <col min="525" max="525" width="12.85546875" style="901" customWidth="1"/>
    <col min="526" max="526" width="16" style="901" customWidth="1"/>
    <col min="527" max="527" width="7.28515625" style="901" customWidth="1"/>
    <col min="528" max="528" width="14.28515625" style="901" customWidth="1"/>
    <col min="529" max="529" width="3.28515625" style="901" customWidth="1"/>
    <col min="530" max="530" width="3.7109375" style="901" customWidth="1"/>
    <col min="531" max="531" width="5.85546875" style="901" customWidth="1"/>
    <col min="532" max="532" width="4.5703125" style="901" customWidth="1"/>
    <col min="533" max="533" width="4.85546875" style="901" customWidth="1"/>
    <col min="534" max="534" width="8" style="901" customWidth="1"/>
    <col min="535" max="535" width="2.85546875" style="901" customWidth="1"/>
    <col min="536" max="536" width="3.140625" style="901" customWidth="1"/>
    <col min="537" max="537" width="3" style="901" customWidth="1"/>
    <col min="538" max="538" width="3.5703125" style="901" customWidth="1"/>
    <col min="539" max="539" width="0" style="901" hidden="1" customWidth="1"/>
    <col min="540" max="540" width="19.85546875" style="901" customWidth="1"/>
    <col min="541" max="541" width="13.5703125" style="901" customWidth="1"/>
    <col min="542" max="542" width="16.28515625" style="901" customWidth="1"/>
    <col min="543" max="768" width="11.42578125" style="901"/>
    <col min="769" max="769" width="2.85546875" style="901" customWidth="1"/>
    <col min="770" max="770" width="0" style="901" hidden="1" customWidth="1"/>
    <col min="771" max="771" width="16.5703125" style="901" customWidth="1"/>
    <col min="772" max="772" width="0" style="901" hidden="1" customWidth="1"/>
    <col min="773" max="775" width="16.28515625" style="901" customWidth="1"/>
    <col min="776" max="776" width="16.5703125" style="901" customWidth="1"/>
    <col min="777" max="777" width="16.7109375" style="901" customWidth="1"/>
    <col min="778" max="778" width="26.42578125" style="901" customWidth="1"/>
    <col min="779" max="779" width="0" style="901" hidden="1" customWidth="1"/>
    <col min="780" max="780" width="29.7109375" style="901" customWidth="1"/>
    <col min="781" max="781" width="12.85546875" style="901" customWidth="1"/>
    <col min="782" max="782" width="16" style="901" customWidth="1"/>
    <col min="783" max="783" width="7.28515625" style="901" customWidth="1"/>
    <col min="784" max="784" width="14.28515625" style="901" customWidth="1"/>
    <col min="785" max="785" width="3.28515625" style="901" customWidth="1"/>
    <col min="786" max="786" width="3.7109375" style="901" customWidth="1"/>
    <col min="787" max="787" width="5.85546875" style="901" customWidth="1"/>
    <col min="788" max="788" width="4.5703125" style="901" customWidth="1"/>
    <col min="789" max="789" width="4.85546875" style="901" customWidth="1"/>
    <col min="790" max="790" width="8" style="901" customWidth="1"/>
    <col min="791" max="791" width="2.85546875" style="901" customWidth="1"/>
    <col min="792" max="792" width="3.140625" style="901" customWidth="1"/>
    <col min="793" max="793" width="3" style="901" customWidth="1"/>
    <col min="794" max="794" width="3.5703125" style="901" customWidth="1"/>
    <col min="795" max="795" width="0" style="901" hidden="1" customWidth="1"/>
    <col min="796" max="796" width="19.85546875" style="901" customWidth="1"/>
    <col min="797" max="797" width="13.5703125" style="901" customWidth="1"/>
    <col min="798" max="798" width="16.28515625" style="901" customWidth="1"/>
    <col min="799" max="1024" width="11.42578125" style="901"/>
    <col min="1025" max="1025" width="2.85546875" style="901" customWidth="1"/>
    <col min="1026" max="1026" width="0" style="901" hidden="1" customWidth="1"/>
    <col min="1027" max="1027" width="16.5703125" style="901" customWidth="1"/>
    <col min="1028" max="1028" width="0" style="901" hidden="1" customWidth="1"/>
    <col min="1029" max="1031" width="16.28515625" style="901" customWidth="1"/>
    <col min="1032" max="1032" width="16.5703125" style="901" customWidth="1"/>
    <col min="1033" max="1033" width="16.7109375" style="901" customWidth="1"/>
    <col min="1034" max="1034" width="26.42578125" style="901" customWidth="1"/>
    <col min="1035" max="1035" width="0" style="901" hidden="1" customWidth="1"/>
    <col min="1036" max="1036" width="29.7109375" style="901" customWidth="1"/>
    <col min="1037" max="1037" width="12.85546875" style="901" customWidth="1"/>
    <col min="1038" max="1038" width="16" style="901" customWidth="1"/>
    <col min="1039" max="1039" width="7.28515625" style="901" customWidth="1"/>
    <col min="1040" max="1040" width="14.28515625" style="901" customWidth="1"/>
    <col min="1041" max="1041" width="3.28515625" style="901" customWidth="1"/>
    <col min="1042" max="1042" width="3.7109375" style="901" customWidth="1"/>
    <col min="1043" max="1043" width="5.85546875" style="901" customWidth="1"/>
    <col min="1044" max="1044" width="4.5703125" style="901" customWidth="1"/>
    <col min="1045" max="1045" width="4.85546875" style="901" customWidth="1"/>
    <col min="1046" max="1046" width="8" style="901" customWidth="1"/>
    <col min="1047" max="1047" width="2.85546875" style="901" customWidth="1"/>
    <col min="1048" max="1048" width="3.140625" style="901" customWidth="1"/>
    <col min="1049" max="1049" width="3" style="901" customWidth="1"/>
    <col min="1050" max="1050" width="3.5703125" style="901" customWidth="1"/>
    <col min="1051" max="1051" width="0" style="901" hidden="1" customWidth="1"/>
    <col min="1052" max="1052" width="19.85546875" style="901" customWidth="1"/>
    <col min="1053" max="1053" width="13.5703125" style="901" customWidth="1"/>
    <col min="1054" max="1054" width="16.28515625" style="901" customWidth="1"/>
    <col min="1055" max="1280" width="11.42578125" style="901"/>
    <col min="1281" max="1281" width="2.85546875" style="901" customWidth="1"/>
    <col min="1282" max="1282" width="0" style="901" hidden="1" customWidth="1"/>
    <col min="1283" max="1283" width="16.5703125" style="901" customWidth="1"/>
    <col min="1284" max="1284" width="0" style="901" hidden="1" customWidth="1"/>
    <col min="1285" max="1287" width="16.28515625" style="901" customWidth="1"/>
    <col min="1288" max="1288" width="16.5703125" style="901" customWidth="1"/>
    <col min="1289" max="1289" width="16.7109375" style="901" customWidth="1"/>
    <col min="1290" max="1290" width="26.42578125" style="901" customWidth="1"/>
    <col min="1291" max="1291" width="0" style="901" hidden="1" customWidth="1"/>
    <col min="1292" max="1292" width="29.7109375" style="901" customWidth="1"/>
    <col min="1293" max="1293" width="12.85546875" style="901" customWidth="1"/>
    <col min="1294" max="1294" width="16" style="901" customWidth="1"/>
    <col min="1295" max="1295" width="7.28515625" style="901" customWidth="1"/>
    <col min="1296" max="1296" width="14.28515625" style="901" customWidth="1"/>
    <col min="1297" max="1297" width="3.28515625" style="901" customWidth="1"/>
    <col min="1298" max="1298" width="3.7109375" style="901" customWidth="1"/>
    <col min="1299" max="1299" width="5.85546875" style="901" customWidth="1"/>
    <col min="1300" max="1300" width="4.5703125" style="901" customWidth="1"/>
    <col min="1301" max="1301" width="4.85546875" style="901" customWidth="1"/>
    <col min="1302" max="1302" width="8" style="901" customWidth="1"/>
    <col min="1303" max="1303" width="2.85546875" style="901" customWidth="1"/>
    <col min="1304" max="1304" width="3.140625" style="901" customWidth="1"/>
    <col min="1305" max="1305" width="3" style="901" customWidth="1"/>
    <col min="1306" max="1306" width="3.5703125" style="901" customWidth="1"/>
    <col min="1307" max="1307" width="0" style="901" hidden="1" customWidth="1"/>
    <col min="1308" max="1308" width="19.85546875" style="901" customWidth="1"/>
    <col min="1309" max="1309" width="13.5703125" style="901" customWidth="1"/>
    <col min="1310" max="1310" width="16.28515625" style="901" customWidth="1"/>
    <col min="1311" max="1536" width="11.42578125" style="901"/>
    <col min="1537" max="1537" width="2.85546875" style="901" customWidth="1"/>
    <col min="1538" max="1538" width="0" style="901" hidden="1" customWidth="1"/>
    <col min="1539" max="1539" width="16.5703125" style="901" customWidth="1"/>
    <col min="1540" max="1540" width="0" style="901" hidden="1" customWidth="1"/>
    <col min="1541" max="1543" width="16.28515625" style="901" customWidth="1"/>
    <col min="1544" max="1544" width="16.5703125" style="901" customWidth="1"/>
    <col min="1545" max="1545" width="16.7109375" style="901" customWidth="1"/>
    <col min="1546" max="1546" width="26.42578125" style="901" customWidth="1"/>
    <col min="1547" max="1547" width="0" style="901" hidden="1" customWidth="1"/>
    <col min="1548" max="1548" width="29.7109375" style="901" customWidth="1"/>
    <col min="1549" max="1549" width="12.85546875" style="901" customWidth="1"/>
    <col min="1550" max="1550" width="16" style="901" customWidth="1"/>
    <col min="1551" max="1551" width="7.28515625" style="901" customWidth="1"/>
    <col min="1552" max="1552" width="14.28515625" style="901" customWidth="1"/>
    <col min="1553" max="1553" width="3.28515625" style="901" customWidth="1"/>
    <col min="1554" max="1554" width="3.7109375" style="901" customWidth="1"/>
    <col min="1555" max="1555" width="5.85546875" style="901" customWidth="1"/>
    <col min="1556" max="1556" width="4.5703125" style="901" customWidth="1"/>
    <col min="1557" max="1557" width="4.85546875" style="901" customWidth="1"/>
    <col min="1558" max="1558" width="8" style="901" customWidth="1"/>
    <col min="1559" max="1559" width="2.85546875" style="901" customWidth="1"/>
    <col min="1560" max="1560" width="3.140625" style="901" customWidth="1"/>
    <col min="1561" max="1561" width="3" style="901" customWidth="1"/>
    <col min="1562" max="1562" width="3.5703125" style="901" customWidth="1"/>
    <col min="1563" max="1563" width="0" style="901" hidden="1" customWidth="1"/>
    <col min="1564" max="1564" width="19.85546875" style="901" customWidth="1"/>
    <col min="1565" max="1565" width="13.5703125" style="901" customWidth="1"/>
    <col min="1566" max="1566" width="16.28515625" style="901" customWidth="1"/>
    <col min="1567" max="1792" width="11.42578125" style="901"/>
    <col min="1793" max="1793" width="2.85546875" style="901" customWidth="1"/>
    <col min="1794" max="1794" width="0" style="901" hidden="1" customWidth="1"/>
    <col min="1795" max="1795" width="16.5703125" style="901" customWidth="1"/>
    <col min="1796" max="1796" width="0" style="901" hidden="1" customWidth="1"/>
    <col min="1797" max="1799" width="16.28515625" style="901" customWidth="1"/>
    <col min="1800" max="1800" width="16.5703125" style="901" customWidth="1"/>
    <col min="1801" max="1801" width="16.7109375" style="901" customWidth="1"/>
    <col min="1802" max="1802" width="26.42578125" style="901" customWidth="1"/>
    <col min="1803" max="1803" width="0" style="901" hidden="1" customWidth="1"/>
    <col min="1804" max="1804" width="29.7109375" style="901" customWidth="1"/>
    <col min="1805" max="1805" width="12.85546875" style="901" customWidth="1"/>
    <col min="1806" max="1806" width="16" style="901" customWidth="1"/>
    <col min="1807" max="1807" width="7.28515625" style="901" customWidth="1"/>
    <col min="1808" max="1808" width="14.28515625" style="901" customWidth="1"/>
    <col min="1809" max="1809" width="3.28515625" style="901" customWidth="1"/>
    <col min="1810" max="1810" width="3.7109375" style="901" customWidth="1"/>
    <col min="1811" max="1811" width="5.85546875" style="901" customWidth="1"/>
    <col min="1812" max="1812" width="4.5703125" style="901" customWidth="1"/>
    <col min="1813" max="1813" width="4.85546875" style="901" customWidth="1"/>
    <col min="1814" max="1814" width="8" style="901" customWidth="1"/>
    <col min="1815" max="1815" width="2.85546875" style="901" customWidth="1"/>
    <col min="1816" max="1816" width="3.140625" style="901" customWidth="1"/>
    <col min="1817" max="1817" width="3" style="901" customWidth="1"/>
    <col min="1818" max="1818" width="3.5703125" style="901" customWidth="1"/>
    <col min="1819" max="1819" width="0" style="901" hidden="1" customWidth="1"/>
    <col min="1820" max="1820" width="19.85546875" style="901" customWidth="1"/>
    <col min="1821" max="1821" width="13.5703125" style="901" customWidth="1"/>
    <col min="1822" max="1822" width="16.28515625" style="901" customWidth="1"/>
    <col min="1823" max="2048" width="11.42578125" style="901"/>
    <col min="2049" max="2049" width="2.85546875" style="901" customWidth="1"/>
    <col min="2050" max="2050" width="0" style="901" hidden="1" customWidth="1"/>
    <col min="2051" max="2051" width="16.5703125" style="901" customWidth="1"/>
    <col min="2052" max="2052" width="0" style="901" hidden="1" customWidth="1"/>
    <col min="2053" max="2055" width="16.28515625" style="901" customWidth="1"/>
    <col min="2056" max="2056" width="16.5703125" style="901" customWidth="1"/>
    <col min="2057" max="2057" width="16.7109375" style="901" customWidth="1"/>
    <col min="2058" max="2058" width="26.42578125" style="901" customWidth="1"/>
    <col min="2059" max="2059" width="0" style="901" hidden="1" customWidth="1"/>
    <col min="2060" max="2060" width="29.7109375" style="901" customWidth="1"/>
    <col min="2061" max="2061" width="12.85546875" style="901" customWidth="1"/>
    <col min="2062" max="2062" width="16" style="901" customWidth="1"/>
    <col min="2063" max="2063" width="7.28515625" style="901" customWidth="1"/>
    <col min="2064" max="2064" width="14.28515625" style="901" customWidth="1"/>
    <col min="2065" max="2065" width="3.28515625" style="901" customWidth="1"/>
    <col min="2066" max="2066" width="3.7109375" style="901" customWidth="1"/>
    <col min="2067" max="2067" width="5.85546875" style="901" customWidth="1"/>
    <col min="2068" max="2068" width="4.5703125" style="901" customWidth="1"/>
    <col min="2069" max="2069" width="4.85546875" style="901" customWidth="1"/>
    <col min="2070" max="2070" width="8" style="901" customWidth="1"/>
    <col min="2071" max="2071" width="2.85546875" style="901" customWidth="1"/>
    <col min="2072" max="2072" width="3.140625" style="901" customWidth="1"/>
    <col min="2073" max="2073" width="3" style="901" customWidth="1"/>
    <col min="2074" max="2074" width="3.5703125" style="901" customWidth="1"/>
    <col min="2075" max="2075" width="0" style="901" hidden="1" customWidth="1"/>
    <col min="2076" max="2076" width="19.85546875" style="901" customWidth="1"/>
    <col min="2077" max="2077" width="13.5703125" style="901" customWidth="1"/>
    <col min="2078" max="2078" width="16.28515625" style="901" customWidth="1"/>
    <col min="2079" max="2304" width="11.42578125" style="901"/>
    <col min="2305" max="2305" width="2.85546875" style="901" customWidth="1"/>
    <col min="2306" max="2306" width="0" style="901" hidden="1" customWidth="1"/>
    <col min="2307" max="2307" width="16.5703125" style="901" customWidth="1"/>
    <col min="2308" max="2308" width="0" style="901" hidden="1" customWidth="1"/>
    <col min="2309" max="2311" width="16.28515625" style="901" customWidth="1"/>
    <col min="2312" max="2312" width="16.5703125" style="901" customWidth="1"/>
    <col min="2313" max="2313" width="16.7109375" style="901" customWidth="1"/>
    <col min="2314" max="2314" width="26.42578125" style="901" customWidth="1"/>
    <col min="2315" max="2315" width="0" style="901" hidden="1" customWidth="1"/>
    <col min="2316" max="2316" width="29.7109375" style="901" customWidth="1"/>
    <col min="2317" max="2317" width="12.85546875" style="901" customWidth="1"/>
    <col min="2318" max="2318" width="16" style="901" customWidth="1"/>
    <col min="2319" max="2319" width="7.28515625" style="901" customWidth="1"/>
    <col min="2320" max="2320" width="14.28515625" style="901" customWidth="1"/>
    <col min="2321" max="2321" width="3.28515625" style="901" customWidth="1"/>
    <col min="2322" max="2322" width="3.7109375" style="901" customWidth="1"/>
    <col min="2323" max="2323" width="5.85546875" style="901" customWidth="1"/>
    <col min="2324" max="2324" width="4.5703125" style="901" customWidth="1"/>
    <col min="2325" max="2325" width="4.85546875" style="901" customWidth="1"/>
    <col min="2326" max="2326" width="8" style="901" customWidth="1"/>
    <col min="2327" max="2327" width="2.85546875" style="901" customWidth="1"/>
    <col min="2328" max="2328" width="3.140625" style="901" customWidth="1"/>
    <col min="2329" max="2329" width="3" style="901" customWidth="1"/>
    <col min="2330" max="2330" width="3.5703125" style="901" customWidth="1"/>
    <col min="2331" max="2331" width="0" style="901" hidden="1" customWidth="1"/>
    <col min="2332" max="2332" width="19.85546875" style="901" customWidth="1"/>
    <col min="2333" max="2333" width="13.5703125" style="901" customWidth="1"/>
    <col min="2334" max="2334" width="16.28515625" style="901" customWidth="1"/>
    <col min="2335" max="2560" width="11.42578125" style="901"/>
    <col min="2561" max="2561" width="2.85546875" style="901" customWidth="1"/>
    <col min="2562" max="2562" width="0" style="901" hidden="1" customWidth="1"/>
    <col min="2563" max="2563" width="16.5703125" style="901" customWidth="1"/>
    <col min="2564" max="2564" width="0" style="901" hidden="1" customWidth="1"/>
    <col min="2565" max="2567" width="16.28515625" style="901" customWidth="1"/>
    <col min="2568" max="2568" width="16.5703125" style="901" customWidth="1"/>
    <col min="2569" max="2569" width="16.7109375" style="901" customWidth="1"/>
    <col min="2570" max="2570" width="26.42578125" style="901" customWidth="1"/>
    <col min="2571" max="2571" width="0" style="901" hidden="1" customWidth="1"/>
    <col min="2572" max="2572" width="29.7109375" style="901" customWidth="1"/>
    <col min="2573" max="2573" width="12.85546875" style="901" customWidth="1"/>
    <col min="2574" max="2574" width="16" style="901" customWidth="1"/>
    <col min="2575" max="2575" width="7.28515625" style="901" customWidth="1"/>
    <col min="2576" max="2576" width="14.28515625" style="901" customWidth="1"/>
    <col min="2577" max="2577" width="3.28515625" style="901" customWidth="1"/>
    <col min="2578" max="2578" width="3.7109375" style="901" customWidth="1"/>
    <col min="2579" max="2579" width="5.85546875" style="901" customWidth="1"/>
    <col min="2580" max="2580" width="4.5703125" style="901" customWidth="1"/>
    <col min="2581" max="2581" width="4.85546875" style="901" customWidth="1"/>
    <col min="2582" max="2582" width="8" style="901" customWidth="1"/>
    <col min="2583" max="2583" width="2.85546875" style="901" customWidth="1"/>
    <col min="2584" max="2584" width="3.140625" style="901" customWidth="1"/>
    <col min="2585" max="2585" width="3" style="901" customWidth="1"/>
    <col min="2586" max="2586" width="3.5703125" style="901" customWidth="1"/>
    <col min="2587" max="2587" width="0" style="901" hidden="1" customWidth="1"/>
    <col min="2588" max="2588" width="19.85546875" style="901" customWidth="1"/>
    <col min="2589" max="2589" width="13.5703125" style="901" customWidth="1"/>
    <col min="2590" max="2590" width="16.28515625" style="901" customWidth="1"/>
    <col min="2591" max="2816" width="11.42578125" style="901"/>
    <col min="2817" max="2817" width="2.85546875" style="901" customWidth="1"/>
    <col min="2818" max="2818" width="0" style="901" hidden="1" customWidth="1"/>
    <col min="2819" max="2819" width="16.5703125" style="901" customWidth="1"/>
    <col min="2820" max="2820" width="0" style="901" hidden="1" customWidth="1"/>
    <col min="2821" max="2823" width="16.28515625" style="901" customWidth="1"/>
    <col min="2824" max="2824" width="16.5703125" style="901" customWidth="1"/>
    <col min="2825" max="2825" width="16.7109375" style="901" customWidth="1"/>
    <col min="2826" max="2826" width="26.42578125" style="901" customWidth="1"/>
    <col min="2827" max="2827" width="0" style="901" hidden="1" customWidth="1"/>
    <col min="2828" max="2828" width="29.7109375" style="901" customWidth="1"/>
    <col min="2829" max="2829" width="12.85546875" style="901" customWidth="1"/>
    <col min="2830" max="2830" width="16" style="901" customWidth="1"/>
    <col min="2831" max="2831" width="7.28515625" style="901" customWidth="1"/>
    <col min="2832" max="2832" width="14.28515625" style="901" customWidth="1"/>
    <col min="2833" max="2833" width="3.28515625" style="901" customWidth="1"/>
    <col min="2834" max="2834" width="3.7109375" style="901" customWidth="1"/>
    <col min="2835" max="2835" width="5.85546875" style="901" customWidth="1"/>
    <col min="2836" max="2836" width="4.5703125" style="901" customWidth="1"/>
    <col min="2837" max="2837" width="4.85546875" style="901" customWidth="1"/>
    <col min="2838" max="2838" width="8" style="901" customWidth="1"/>
    <col min="2839" max="2839" width="2.85546875" style="901" customWidth="1"/>
    <col min="2840" max="2840" width="3.140625" style="901" customWidth="1"/>
    <col min="2841" max="2841" width="3" style="901" customWidth="1"/>
    <col min="2842" max="2842" width="3.5703125" style="901" customWidth="1"/>
    <col min="2843" max="2843" width="0" style="901" hidden="1" customWidth="1"/>
    <col min="2844" max="2844" width="19.85546875" style="901" customWidth="1"/>
    <col min="2845" max="2845" width="13.5703125" style="901" customWidth="1"/>
    <col min="2846" max="2846" width="16.28515625" style="901" customWidth="1"/>
    <col min="2847" max="3072" width="11.42578125" style="901"/>
    <col min="3073" max="3073" width="2.85546875" style="901" customWidth="1"/>
    <col min="3074" max="3074" width="0" style="901" hidden="1" customWidth="1"/>
    <col min="3075" max="3075" width="16.5703125" style="901" customWidth="1"/>
    <col min="3076" max="3076" width="0" style="901" hidden="1" customWidth="1"/>
    <col min="3077" max="3079" width="16.28515625" style="901" customWidth="1"/>
    <col min="3080" max="3080" width="16.5703125" style="901" customWidth="1"/>
    <col min="3081" max="3081" width="16.7109375" style="901" customWidth="1"/>
    <col min="3082" max="3082" width="26.42578125" style="901" customWidth="1"/>
    <col min="3083" max="3083" width="0" style="901" hidden="1" customWidth="1"/>
    <col min="3084" max="3084" width="29.7109375" style="901" customWidth="1"/>
    <col min="3085" max="3085" width="12.85546875" style="901" customWidth="1"/>
    <col min="3086" max="3086" width="16" style="901" customWidth="1"/>
    <col min="3087" max="3087" width="7.28515625" style="901" customWidth="1"/>
    <col min="3088" max="3088" width="14.28515625" style="901" customWidth="1"/>
    <col min="3089" max="3089" width="3.28515625" style="901" customWidth="1"/>
    <col min="3090" max="3090" width="3.7109375" style="901" customWidth="1"/>
    <col min="3091" max="3091" width="5.85546875" style="901" customWidth="1"/>
    <col min="3092" max="3092" width="4.5703125" style="901" customWidth="1"/>
    <col min="3093" max="3093" width="4.85546875" style="901" customWidth="1"/>
    <col min="3094" max="3094" width="8" style="901" customWidth="1"/>
    <col min="3095" max="3095" width="2.85546875" style="901" customWidth="1"/>
    <col min="3096" max="3096" width="3.140625" style="901" customWidth="1"/>
    <col min="3097" max="3097" width="3" style="901" customWidth="1"/>
    <col min="3098" max="3098" width="3.5703125" style="901" customWidth="1"/>
    <col min="3099" max="3099" width="0" style="901" hidden="1" customWidth="1"/>
    <col min="3100" max="3100" width="19.85546875" style="901" customWidth="1"/>
    <col min="3101" max="3101" width="13.5703125" style="901" customWidth="1"/>
    <col min="3102" max="3102" width="16.28515625" style="901" customWidth="1"/>
    <col min="3103" max="3328" width="11.42578125" style="901"/>
    <col min="3329" max="3329" width="2.85546875" style="901" customWidth="1"/>
    <col min="3330" max="3330" width="0" style="901" hidden="1" customWidth="1"/>
    <col min="3331" max="3331" width="16.5703125" style="901" customWidth="1"/>
    <col min="3332" max="3332" width="0" style="901" hidden="1" customWidth="1"/>
    <col min="3333" max="3335" width="16.28515625" style="901" customWidth="1"/>
    <col min="3336" max="3336" width="16.5703125" style="901" customWidth="1"/>
    <col min="3337" max="3337" width="16.7109375" style="901" customWidth="1"/>
    <col min="3338" max="3338" width="26.42578125" style="901" customWidth="1"/>
    <col min="3339" max="3339" width="0" style="901" hidden="1" customWidth="1"/>
    <col min="3340" max="3340" width="29.7109375" style="901" customWidth="1"/>
    <col min="3341" max="3341" width="12.85546875" style="901" customWidth="1"/>
    <col min="3342" max="3342" width="16" style="901" customWidth="1"/>
    <col min="3343" max="3343" width="7.28515625" style="901" customWidth="1"/>
    <col min="3344" max="3344" width="14.28515625" style="901" customWidth="1"/>
    <col min="3345" max="3345" width="3.28515625" style="901" customWidth="1"/>
    <col min="3346" max="3346" width="3.7109375" style="901" customWidth="1"/>
    <col min="3347" max="3347" width="5.85546875" style="901" customWidth="1"/>
    <col min="3348" max="3348" width="4.5703125" style="901" customWidth="1"/>
    <col min="3349" max="3349" width="4.85546875" style="901" customWidth="1"/>
    <col min="3350" max="3350" width="8" style="901" customWidth="1"/>
    <col min="3351" max="3351" width="2.85546875" style="901" customWidth="1"/>
    <col min="3352" max="3352" width="3.140625" style="901" customWidth="1"/>
    <col min="3353" max="3353" width="3" style="901" customWidth="1"/>
    <col min="3354" max="3354" width="3.5703125" style="901" customWidth="1"/>
    <col min="3355" max="3355" width="0" style="901" hidden="1" customWidth="1"/>
    <col min="3356" max="3356" width="19.85546875" style="901" customWidth="1"/>
    <col min="3357" max="3357" width="13.5703125" style="901" customWidth="1"/>
    <col min="3358" max="3358" width="16.28515625" style="901" customWidth="1"/>
    <col min="3359" max="3584" width="11.42578125" style="901"/>
    <col min="3585" max="3585" width="2.85546875" style="901" customWidth="1"/>
    <col min="3586" max="3586" width="0" style="901" hidden="1" customWidth="1"/>
    <col min="3587" max="3587" width="16.5703125" style="901" customWidth="1"/>
    <col min="3588" max="3588" width="0" style="901" hidden="1" customWidth="1"/>
    <col min="3589" max="3591" width="16.28515625" style="901" customWidth="1"/>
    <col min="3592" max="3592" width="16.5703125" style="901" customWidth="1"/>
    <col min="3593" max="3593" width="16.7109375" style="901" customWidth="1"/>
    <col min="3594" max="3594" width="26.42578125" style="901" customWidth="1"/>
    <col min="3595" max="3595" width="0" style="901" hidden="1" customWidth="1"/>
    <col min="3596" max="3596" width="29.7109375" style="901" customWidth="1"/>
    <col min="3597" max="3597" width="12.85546875" style="901" customWidth="1"/>
    <col min="3598" max="3598" width="16" style="901" customWidth="1"/>
    <col min="3599" max="3599" width="7.28515625" style="901" customWidth="1"/>
    <col min="3600" max="3600" width="14.28515625" style="901" customWidth="1"/>
    <col min="3601" max="3601" width="3.28515625" style="901" customWidth="1"/>
    <col min="3602" max="3602" width="3.7109375" style="901" customWidth="1"/>
    <col min="3603" max="3603" width="5.85546875" style="901" customWidth="1"/>
    <col min="3604" max="3604" width="4.5703125" style="901" customWidth="1"/>
    <col min="3605" max="3605" width="4.85546875" style="901" customWidth="1"/>
    <col min="3606" max="3606" width="8" style="901" customWidth="1"/>
    <col min="3607" max="3607" width="2.85546875" style="901" customWidth="1"/>
    <col min="3608" max="3608" width="3.140625" style="901" customWidth="1"/>
    <col min="3609" max="3609" width="3" style="901" customWidth="1"/>
    <col min="3610" max="3610" width="3.5703125" style="901" customWidth="1"/>
    <col min="3611" max="3611" width="0" style="901" hidden="1" customWidth="1"/>
    <col min="3612" max="3612" width="19.85546875" style="901" customWidth="1"/>
    <col min="3613" max="3613" width="13.5703125" style="901" customWidth="1"/>
    <col min="3614" max="3614" width="16.28515625" style="901" customWidth="1"/>
    <col min="3615" max="3840" width="11.42578125" style="901"/>
    <col min="3841" max="3841" width="2.85546875" style="901" customWidth="1"/>
    <col min="3842" max="3842" width="0" style="901" hidden="1" customWidth="1"/>
    <col min="3843" max="3843" width="16.5703125" style="901" customWidth="1"/>
    <col min="3844" max="3844" width="0" style="901" hidden="1" customWidth="1"/>
    <col min="3845" max="3847" width="16.28515625" style="901" customWidth="1"/>
    <col min="3848" max="3848" width="16.5703125" style="901" customWidth="1"/>
    <col min="3849" max="3849" width="16.7109375" style="901" customWidth="1"/>
    <col min="3850" max="3850" width="26.42578125" style="901" customWidth="1"/>
    <col min="3851" max="3851" width="0" style="901" hidden="1" customWidth="1"/>
    <col min="3852" max="3852" width="29.7109375" style="901" customWidth="1"/>
    <col min="3853" max="3853" width="12.85546875" style="901" customWidth="1"/>
    <col min="3854" max="3854" width="16" style="901" customWidth="1"/>
    <col min="3855" max="3855" width="7.28515625" style="901" customWidth="1"/>
    <col min="3856" max="3856" width="14.28515625" style="901" customWidth="1"/>
    <col min="3857" max="3857" width="3.28515625" style="901" customWidth="1"/>
    <col min="3858" max="3858" width="3.7109375" style="901" customWidth="1"/>
    <col min="3859" max="3859" width="5.85546875" style="901" customWidth="1"/>
    <col min="3860" max="3860" width="4.5703125" style="901" customWidth="1"/>
    <col min="3861" max="3861" width="4.85546875" style="901" customWidth="1"/>
    <col min="3862" max="3862" width="8" style="901" customWidth="1"/>
    <col min="3863" max="3863" width="2.85546875" style="901" customWidth="1"/>
    <col min="3864" max="3864" width="3.140625" style="901" customWidth="1"/>
    <col min="3865" max="3865" width="3" style="901" customWidth="1"/>
    <col min="3866" max="3866" width="3.5703125" style="901" customWidth="1"/>
    <col min="3867" max="3867" width="0" style="901" hidden="1" customWidth="1"/>
    <col min="3868" max="3868" width="19.85546875" style="901" customWidth="1"/>
    <col min="3869" max="3869" width="13.5703125" style="901" customWidth="1"/>
    <col min="3870" max="3870" width="16.28515625" style="901" customWidth="1"/>
    <col min="3871" max="4096" width="11.42578125" style="901"/>
    <col min="4097" max="4097" width="2.85546875" style="901" customWidth="1"/>
    <col min="4098" max="4098" width="0" style="901" hidden="1" customWidth="1"/>
    <col min="4099" max="4099" width="16.5703125" style="901" customWidth="1"/>
    <col min="4100" max="4100" width="0" style="901" hidden="1" customWidth="1"/>
    <col min="4101" max="4103" width="16.28515625" style="901" customWidth="1"/>
    <col min="4104" max="4104" width="16.5703125" style="901" customWidth="1"/>
    <col min="4105" max="4105" width="16.7109375" style="901" customWidth="1"/>
    <col min="4106" max="4106" width="26.42578125" style="901" customWidth="1"/>
    <col min="4107" max="4107" width="0" style="901" hidden="1" customWidth="1"/>
    <col min="4108" max="4108" width="29.7109375" style="901" customWidth="1"/>
    <col min="4109" max="4109" width="12.85546875" style="901" customWidth="1"/>
    <col min="4110" max="4110" width="16" style="901" customWidth="1"/>
    <col min="4111" max="4111" width="7.28515625" style="901" customWidth="1"/>
    <col min="4112" max="4112" width="14.28515625" style="901" customWidth="1"/>
    <col min="4113" max="4113" width="3.28515625" style="901" customWidth="1"/>
    <col min="4114" max="4114" width="3.7109375" style="901" customWidth="1"/>
    <col min="4115" max="4115" width="5.85546875" style="901" customWidth="1"/>
    <col min="4116" max="4116" width="4.5703125" style="901" customWidth="1"/>
    <col min="4117" max="4117" width="4.85546875" style="901" customWidth="1"/>
    <col min="4118" max="4118" width="8" style="901" customWidth="1"/>
    <col min="4119" max="4119" width="2.85546875" style="901" customWidth="1"/>
    <col min="4120" max="4120" width="3.140625" style="901" customWidth="1"/>
    <col min="4121" max="4121" width="3" style="901" customWidth="1"/>
    <col min="4122" max="4122" width="3.5703125" style="901" customWidth="1"/>
    <col min="4123" max="4123" width="0" style="901" hidden="1" customWidth="1"/>
    <col min="4124" max="4124" width="19.85546875" style="901" customWidth="1"/>
    <col min="4125" max="4125" width="13.5703125" style="901" customWidth="1"/>
    <col min="4126" max="4126" width="16.28515625" style="901" customWidth="1"/>
    <col min="4127" max="4352" width="11.42578125" style="901"/>
    <col min="4353" max="4353" width="2.85546875" style="901" customWidth="1"/>
    <col min="4354" max="4354" width="0" style="901" hidden="1" customWidth="1"/>
    <col min="4355" max="4355" width="16.5703125" style="901" customWidth="1"/>
    <col min="4356" max="4356" width="0" style="901" hidden="1" customWidth="1"/>
    <col min="4357" max="4359" width="16.28515625" style="901" customWidth="1"/>
    <col min="4360" max="4360" width="16.5703125" style="901" customWidth="1"/>
    <col min="4361" max="4361" width="16.7109375" style="901" customWidth="1"/>
    <col min="4362" max="4362" width="26.42578125" style="901" customWidth="1"/>
    <col min="4363" max="4363" width="0" style="901" hidden="1" customWidth="1"/>
    <col min="4364" max="4364" width="29.7109375" style="901" customWidth="1"/>
    <col min="4365" max="4365" width="12.85546875" style="901" customWidth="1"/>
    <col min="4366" max="4366" width="16" style="901" customWidth="1"/>
    <col min="4367" max="4367" width="7.28515625" style="901" customWidth="1"/>
    <col min="4368" max="4368" width="14.28515625" style="901" customWidth="1"/>
    <col min="4369" max="4369" width="3.28515625" style="901" customWidth="1"/>
    <col min="4370" max="4370" width="3.7109375" style="901" customWidth="1"/>
    <col min="4371" max="4371" width="5.85546875" style="901" customWidth="1"/>
    <col min="4372" max="4372" width="4.5703125" style="901" customWidth="1"/>
    <col min="4373" max="4373" width="4.85546875" style="901" customWidth="1"/>
    <col min="4374" max="4374" width="8" style="901" customWidth="1"/>
    <col min="4375" max="4375" width="2.85546875" style="901" customWidth="1"/>
    <col min="4376" max="4376" width="3.140625" style="901" customWidth="1"/>
    <col min="4377" max="4377" width="3" style="901" customWidth="1"/>
    <col min="4378" max="4378" width="3.5703125" style="901" customWidth="1"/>
    <col min="4379" max="4379" width="0" style="901" hidden="1" customWidth="1"/>
    <col min="4380" max="4380" width="19.85546875" style="901" customWidth="1"/>
    <col min="4381" max="4381" width="13.5703125" style="901" customWidth="1"/>
    <col min="4382" max="4382" width="16.28515625" style="901" customWidth="1"/>
    <col min="4383" max="4608" width="11.42578125" style="901"/>
    <col min="4609" max="4609" width="2.85546875" style="901" customWidth="1"/>
    <col min="4610" max="4610" width="0" style="901" hidden="1" customWidth="1"/>
    <col min="4611" max="4611" width="16.5703125" style="901" customWidth="1"/>
    <col min="4612" max="4612" width="0" style="901" hidden="1" customWidth="1"/>
    <col min="4613" max="4615" width="16.28515625" style="901" customWidth="1"/>
    <col min="4616" max="4616" width="16.5703125" style="901" customWidth="1"/>
    <col min="4617" max="4617" width="16.7109375" style="901" customWidth="1"/>
    <col min="4618" max="4618" width="26.42578125" style="901" customWidth="1"/>
    <col min="4619" max="4619" width="0" style="901" hidden="1" customWidth="1"/>
    <col min="4620" max="4620" width="29.7109375" style="901" customWidth="1"/>
    <col min="4621" max="4621" width="12.85546875" style="901" customWidth="1"/>
    <col min="4622" max="4622" width="16" style="901" customWidth="1"/>
    <col min="4623" max="4623" width="7.28515625" style="901" customWidth="1"/>
    <col min="4624" max="4624" width="14.28515625" style="901" customWidth="1"/>
    <col min="4625" max="4625" width="3.28515625" style="901" customWidth="1"/>
    <col min="4626" max="4626" width="3.7109375" style="901" customWidth="1"/>
    <col min="4627" max="4627" width="5.85546875" style="901" customWidth="1"/>
    <col min="4628" max="4628" width="4.5703125" style="901" customWidth="1"/>
    <col min="4629" max="4629" width="4.85546875" style="901" customWidth="1"/>
    <col min="4630" max="4630" width="8" style="901" customWidth="1"/>
    <col min="4631" max="4631" width="2.85546875" style="901" customWidth="1"/>
    <col min="4632" max="4632" width="3.140625" style="901" customWidth="1"/>
    <col min="4633" max="4633" width="3" style="901" customWidth="1"/>
    <col min="4634" max="4634" width="3.5703125" style="901" customWidth="1"/>
    <col min="4635" max="4635" width="0" style="901" hidden="1" customWidth="1"/>
    <col min="4636" max="4636" width="19.85546875" style="901" customWidth="1"/>
    <col min="4637" max="4637" width="13.5703125" style="901" customWidth="1"/>
    <col min="4638" max="4638" width="16.28515625" style="901" customWidth="1"/>
    <col min="4639" max="4864" width="11.42578125" style="901"/>
    <col min="4865" max="4865" width="2.85546875" style="901" customWidth="1"/>
    <col min="4866" max="4866" width="0" style="901" hidden="1" customWidth="1"/>
    <col min="4867" max="4867" width="16.5703125" style="901" customWidth="1"/>
    <col min="4868" max="4868" width="0" style="901" hidden="1" customWidth="1"/>
    <col min="4869" max="4871" width="16.28515625" style="901" customWidth="1"/>
    <col min="4872" max="4872" width="16.5703125" style="901" customWidth="1"/>
    <col min="4873" max="4873" width="16.7109375" style="901" customWidth="1"/>
    <col min="4874" max="4874" width="26.42578125" style="901" customWidth="1"/>
    <col min="4875" max="4875" width="0" style="901" hidden="1" customWidth="1"/>
    <col min="4876" max="4876" width="29.7109375" style="901" customWidth="1"/>
    <col min="4877" max="4877" width="12.85546875" style="901" customWidth="1"/>
    <col min="4878" max="4878" width="16" style="901" customWidth="1"/>
    <col min="4879" max="4879" width="7.28515625" style="901" customWidth="1"/>
    <col min="4880" max="4880" width="14.28515625" style="901" customWidth="1"/>
    <col min="4881" max="4881" width="3.28515625" style="901" customWidth="1"/>
    <col min="4882" max="4882" width="3.7109375" style="901" customWidth="1"/>
    <col min="4883" max="4883" width="5.85546875" style="901" customWidth="1"/>
    <col min="4884" max="4884" width="4.5703125" style="901" customWidth="1"/>
    <col min="4885" max="4885" width="4.85546875" style="901" customWidth="1"/>
    <col min="4886" max="4886" width="8" style="901" customWidth="1"/>
    <col min="4887" max="4887" width="2.85546875" style="901" customWidth="1"/>
    <col min="4888" max="4888" width="3.140625" style="901" customWidth="1"/>
    <col min="4889" max="4889" width="3" style="901" customWidth="1"/>
    <col min="4890" max="4890" width="3.5703125" style="901" customWidth="1"/>
    <col min="4891" max="4891" width="0" style="901" hidden="1" customWidth="1"/>
    <col min="4892" max="4892" width="19.85546875" style="901" customWidth="1"/>
    <col min="4893" max="4893" width="13.5703125" style="901" customWidth="1"/>
    <col min="4894" max="4894" width="16.28515625" style="901" customWidth="1"/>
    <col min="4895" max="5120" width="11.42578125" style="901"/>
    <col min="5121" max="5121" width="2.85546875" style="901" customWidth="1"/>
    <col min="5122" max="5122" width="0" style="901" hidden="1" customWidth="1"/>
    <col min="5123" max="5123" width="16.5703125" style="901" customWidth="1"/>
    <col min="5124" max="5124" width="0" style="901" hidden="1" customWidth="1"/>
    <col min="5125" max="5127" width="16.28515625" style="901" customWidth="1"/>
    <col min="5128" max="5128" width="16.5703125" style="901" customWidth="1"/>
    <col min="5129" max="5129" width="16.7109375" style="901" customWidth="1"/>
    <col min="5130" max="5130" width="26.42578125" style="901" customWidth="1"/>
    <col min="5131" max="5131" width="0" style="901" hidden="1" customWidth="1"/>
    <col min="5132" max="5132" width="29.7109375" style="901" customWidth="1"/>
    <col min="5133" max="5133" width="12.85546875" style="901" customWidth="1"/>
    <col min="5134" max="5134" width="16" style="901" customWidth="1"/>
    <col min="5135" max="5135" width="7.28515625" style="901" customWidth="1"/>
    <col min="5136" max="5136" width="14.28515625" style="901" customWidth="1"/>
    <col min="5137" max="5137" width="3.28515625" style="901" customWidth="1"/>
    <col min="5138" max="5138" width="3.7109375" style="901" customWidth="1"/>
    <col min="5139" max="5139" width="5.85546875" style="901" customWidth="1"/>
    <col min="5140" max="5140" width="4.5703125" style="901" customWidth="1"/>
    <col min="5141" max="5141" width="4.85546875" style="901" customWidth="1"/>
    <col min="5142" max="5142" width="8" style="901" customWidth="1"/>
    <col min="5143" max="5143" width="2.85546875" style="901" customWidth="1"/>
    <col min="5144" max="5144" width="3.140625" style="901" customWidth="1"/>
    <col min="5145" max="5145" width="3" style="901" customWidth="1"/>
    <col min="5146" max="5146" width="3.5703125" style="901" customWidth="1"/>
    <col min="5147" max="5147" width="0" style="901" hidden="1" customWidth="1"/>
    <col min="5148" max="5148" width="19.85546875" style="901" customWidth="1"/>
    <col min="5149" max="5149" width="13.5703125" style="901" customWidth="1"/>
    <col min="5150" max="5150" width="16.28515625" style="901" customWidth="1"/>
    <col min="5151" max="5376" width="11.42578125" style="901"/>
    <col min="5377" max="5377" width="2.85546875" style="901" customWidth="1"/>
    <col min="5378" max="5378" width="0" style="901" hidden="1" customWidth="1"/>
    <col min="5379" max="5379" width="16.5703125" style="901" customWidth="1"/>
    <col min="5380" max="5380" width="0" style="901" hidden="1" customWidth="1"/>
    <col min="5381" max="5383" width="16.28515625" style="901" customWidth="1"/>
    <col min="5384" max="5384" width="16.5703125" style="901" customWidth="1"/>
    <col min="5385" max="5385" width="16.7109375" style="901" customWidth="1"/>
    <col min="5386" max="5386" width="26.42578125" style="901" customWidth="1"/>
    <col min="5387" max="5387" width="0" style="901" hidden="1" customWidth="1"/>
    <col min="5388" max="5388" width="29.7109375" style="901" customWidth="1"/>
    <col min="5389" max="5389" width="12.85546875" style="901" customWidth="1"/>
    <col min="5390" max="5390" width="16" style="901" customWidth="1"/>
    <col min="5391" max="5391" width="7.28515625" style="901" customWidth="1"/>
    <col min="5392" max="5392" width="14.28515625" style="901" customWidth="1"/>
    <col min="5393" max="5393" width="3.28515625" style="901" customWidth="1"/>
    <col min="5394" max="5394" width="3.7109375" style="901" customWidth="1"/>
    <col min="5395" max="5395" width="5.85546875" style="901" customWidth="1"/>
    <col min="5396" max="5396" width="4.5703125" style="901" customWidth="1"/>
    <col min="5397" max="5397" width="4.85546875" style="901" customWidth="1"/>
    <col min="5398" max="5398" width="8" style="901" customWidth="1"/>
    <col min="5399" max="5399" width="2.85546875" style="901" customWidth="1"/>
    <col min="5400" max="5400" width="3.140625" style="901" customWidth="1"/>
    <col min="5401" max="5401" width="3" style="901" customWidth="1"/>
    <col min="5402" max="5402" width="3.5703125" style="901" customWidth="1"/>
    <col min="5403" max="5403" width="0" style="901" hidden="1" customWidth="1"/>
    <col min="5404" max="5404" width="19.85546875" style="901" customWidth="1"/>
    <col min="5405" max="5405" width="13.5703125" style="901" customWidth="1"/>
    <col min="5406" max="5406" width="16.28515625" style="901" customWidth="1"/>
    <col min="5407" max="5632" width="11.42578125" style="901"/>
    <col min="5633" max="5633" width="2.85546875" style="901" customWidth="1"/>
    <col min="5634" max="5634" width="0" style="901" hidden="1" customWidth="1"/>
    <col min="5635" max="5635" width="16.5703125" style="901" customWidth="1"/>
    <col min="5636" max="5636" width="0" style="901" hidden="1" customWidth="1"/>
    <col min="5637" max="5639" width="16.28515625" style="901" customWidth="1"/>
    <col min="5640" max="5640" width="16.5703125" style="901" customWidth="1"/>
    <col min="5641" max="5641" width="16.7109375" style="901" customWidth="1"/>
    <col min="5642" max="5642" width="26.42578125" style="901" customWidth="1"/>
    <col min="5643" max="5643" width="0" style="901" hidden="1" customWidth="1"/>
    <col min="5644" max="5644" width="29.7109375" style="901" customWidth="1"/>
    <col min="5645" max="5645" width="12.85546875" style="901" customWidth="1"/>
    <col min="5646" max="5646" width="16" style="901" customWidth="1"/>
    <col min="5647" max="5647" width="7.28515625" style="901" customWidth="1"/>
    <col min="5648" max="5648" width="14.28515625" style="901" customWidth="1"/>
    <col min="5649" max="5649" width="3.28515625" style="901" customWidth="1"/>
    <col min="5650" max="5650" width="3.7109375" style="901" customWidth="1"/>
    <col min="5651" max="5651" width="5.85546875" style="901" customWidth="1"/>
    <col min="5652" max="5652" width="4.5703125" style="901" customWidth="1"/>
    <col min="5653" max="5653" width="4.85546875" style="901" customWidth="1"/>
    <col min="5654" max="5654" width="8" style="901" customWidth="1"/>
    <col min="5655" max="5655" width="2.85546875" style="901" customWidth="1"/>
    <col min="5656" max="5656" width="3.140625" style="901" customWidth="1"/>
    <col min="5657" max="5657" width="3" style="901" customWidth="1"/>
    <col min="5658" max="5658" width="3.5703125" style="901" customWidth="1"/>
    <col min="5659" max="5659" width="0" style="901" hidden="1" customWidth="1"/>
    <col min="5660" max="5660" width="19.85546875" style="901" customWidth="1"/>
    <col min="5661" max="5661" width="13.5703125" style="901" customWidth="1"/>
    <col min="5662" max="5662" width="16.28515625" style="901" customWidth="1"/>
    <col min="5663" max="5888" width="11.42578125" style="901"/>
    <col min="5889" max="5889" width="2.85546875" style="901" customWidth="1"/>
    <col min="5890" max="5890" width="0" style="901" hidden="1" customWidth="1"/>
    <col min="5891" max="5891" width="16.5703125" style="901" customWidth="1"/>
    <col min="5892" max="5892" width="0" style="901" hidden="1" customWidth="1"/>
    <col min="5893" max="5895" width="16.28515625" style="901" customWidth="1"/>
    <col min="5896" max="5896" width="16.5703125" style="901" customWidth="1"/>
    <col min="5897" max="5897" width="16.7109375" style="901" customWidth="1"/>
    <col min="5898" max="5898" width="26.42578125" style="901" customWidth="1"/>
    <col min="5899" max="5899" width="0" style="901" hidden="1" customWidth="1"/>
    <col min="5900" max="5900" width="29.7109375" style="901" customWidth="1"/>
    <col min="5901" max="5901" width="12.85546875" style="901" customWidth="1"/>
    <col min="5902" max="5902" width="16" style="901" customWidth="1"/>
    <col min="5903" max="5903" width="7.28515625" style="901" customWidth="1"/>
    <col min="5904" max="5904" width="14.28515625" style="901" customWidth="1"/>
    <col min="5905" max="5905" width="3.28515625" style="901" customWidth="1"/>
    <col min="5906" max="5906" width="3.7109375" style="901" customWidth="1"/>
    <col min="5907" max="5907" width="5.85546875" style="901" customWidth="1"/>
    <col min="5908" max="5908" width="4.5703125" style="901" customWidth="1"/>
    <col min="5909" max="5909" width="4.85546875" style="901" customWidth="1"/>
    <col min="5910" max="5910" width="8" style="901" customWidth="1"/>
    <col min="5911" max="5911" width="2.85546875" style="901" customWidth="1"/>
    <col min="5912" max="5912" width="3.140625" style="901" customWidth="1"/>
    <col min="5913" max="5913" width="3" style="901" customWidth="1"/>
    <col min="5914" max="5914" width="3.5703125" style="901" customWidth="1"/>
    <col min="5915" max="5915" width="0" style="901" hidden="1" customWidth="1"/>
    <col min="5916" max="5916" width="19.85546875" style="901" customWidth="1"/>
    <col min="5917" max="5917" width="13.5703125" style="901" customWidth="1"/>
    <col min="5918" max="5918" width="16.28515625" style="901" customWidth="1"/>
    <col min="5919" max="6144" width="11.42578125" style="901"/>
    <col min="6145" max="6145" width="2.85546875" style="901" customWidth="1"/>
    <col min="6146" max="6146" width="0" style="901" hidden="1" customWidth="1"/>
    <col min="6147" max="6147" width="16.5703125" style="901" customWidth="1"/>
    <col min="6148" max="6148" width="0" style="901" hidden="1" customWidth="1"/>
    <col min="6149" max="6151" width="16.28515625" style="901" customWidth="1"/>
    <col min="6152" max="6152" width="16.5703125" style="901" customWidth="1"/>
    <col min="6153" max="6153" width="16.7109375" style="901" customWidth="1"/>
    <col min="6154" max="6154" width="26.42578125" style="901" customWidth="1"/>
    <col min="6155" max="6155" width="0" style="901" hidden="1" customWidth="1"/>
    <col min="6156" max="6156" width="29.7109375" style="901" customWidth="1"/>
    <col min="6157" max="6157" width="12.85546875" style="901" customWidth="1"/>
    <col min="6158" max="6158" width="16" style="901" customWidth="1"/>
    <col min="6159" max="6159" width="7.28515625" style="901" customWidth="1"/>
    <col min="6160" max="6160" width="14.28515625" style="901" customWidth="1"/>
    <col min="6161" max="6161" width="3.28515625" style="901" customWidth="1"/>
    <col min="6162" max="6162" width="3.7109375" style="901" customWidth="1"/>
    <col min="6163" max="6163" width="5.85546875" style="901" customWidth="1"/>
    <col min="6164" max="6164" width="4.5703125" style="901" customWidth="1"/>
    <col min="6165" max="6165" width="4.85546875" style="901" customWidth="1"/>
    <col min="6166" max="6166" width="8" style="901" customWidth="1"/>
    <col min="6167" max="6167" width="2.85546875" style="901" customWidth="1"/>
    <col min="6168" max="6168" width="3.140625" style="901" customWidth="1"/>
    <col min="6169" max="6169" width="3" style="901" customWidth="1"/>
    <col min="6170" max="6170" width="3.5703125" style="901" customWidth="1"/>
    <col min="6171" max="6171" width="0" style="901" hidden="1" customWidth="1"/>
    <col min="6172" max="6172" width="19.85546875" style="901" customWidth="1"/>
    <col min="6173" max="6173" width="13.5703125" style="901" customWidth="1"/>
    <col min="6174" max="6174" width="16.28515625" style="901" customWidth="1"/>
    <col min="6175" max="6400" width="11.42578125" style="901"/>
    <col min="6401" max="6401" width="2.85546875" style="901" customWidth="1"/>
    <col min="6402" max="6402" width="0" style="901" hidden="1" customWidth="1"/>
    <col min="6403" max="6403" width="16.5703125" style="901" customWidth="1"/>
    <col min="6404" max="6404" width="0" style="901" hidden="1" customWidth="1"/>
    <col min="6405" max="6407" width="16.28515625" style="901" customWidth="1"/>
    <col min="6408" max="6408" width="16.5703125" style="901" customWidth="1"/>
    <col min="6409" max="6409" width="16.7109375" style="901" customWidth="1"/>
    <col min="6410" max="6410" width="26.42578125" style="901" customWidth="1"/>
    <col min="6411" max="6411" width="0" style="901" hidden="1" customWidth="1"/>
    <col min="6412" max="6412" width="29.7109375" style="901" customWidth="1"/>
    <col min="6413" max="6413" width="12.85546875" style="901" customWidth="1"/>
    <col min="6414" max="6414" width="16" style="901" customWidth="1"/>
    <col min="6415" max="6415" width="7.28515625" style="901" customWidth="1"/>
    <col min="6416" max="6416" width="14.28515625" style="901" customWidth="1"/>
    <col min="6417" max="6417" width="3.28515625" style="901" customWidth="1"/>
    <col min="6418" max="6418" width="3.7109375" style="901" customWidth="1"/>
    <col min="6419" max="6419" width="5.85546875" style="901" customWidth="1"/>
    <col min="6420" max="6420" width="4.5703125" style="901" customWidth="1"/>
    <col min="6421" max="6421" width="4.85546875" style="901" customWidth="1"/>
    <col min="6422" max="6422" width="8" style="901" customWidth="1"/>
    <col min="6423" max="6423" width="2.85546875" style="901" customWidth="1"/>
    <col min="6424" max="6424" width="3.140625" style="901" customWidth="1"/>
    <col min="6425" max="6425" width="3" style="901" customWidth="1"/>
    <col min="6426" max="6426" width="3.5703125" style="901" customWidth="1"/>
    <col min="6427" max="6427" width="0" style="901" hidden="1" customWidth="1"/>
    <col min="6428" max="6428" width="19.85546875" style="901" customWidth="1"/>
    <col min="6429" max="6429" width="13.5703125" style="901" customWidth="1"/>
    <col min="6430" max="6430" width="16.28515625" style="901" customWidth="1"/>
    <col min="6431" max="6656" width="11.42578125" style="901"/>
    <col min="6657" max="6657" width="2.85546875" style="901" customWidth="1"/>
    <col min="6658" max="6658" width="0" style="901" hidden="1" customWidth="1"/>
    <col min="6659" max="6659" width="16.5703125" style="901" customWidth="1"/>
    <col min="6660" max="6660" width="0" style="901" hidden="1" customWidth="1"/>
    <col min="6661" max="6663" width="16.28515625" style="901" customWidth="1"/>
    <col min="6664" max="6664" width="16.5703125" style="901" customWidth="1"/>
    <col min="6665" max="6665" width="16.7109375" style="901" customWidth="1"/>
    <col min="6666" max="6666" width="26.42578125" style="901" customWidth="1"/>
    <col min="6667" max="6667" width="0" style="901" hidden="1" customWidth="1"/>
    <col min="6668" max="6668" width="29.7109375" style="901" customWidth="1"/>
    <col min="6669" max="6669" width="12.85546875" style="901" customWidth="1"/>
    <col min="6670" max="6670" width="16" style="901" customWidth="1"/>
    <col min="6671" max="6671" width="7.28515625" style="901" customWidth="1"/>
    <col min="6672" max="6672" width="14.28515625" style="901" customWidth="1"/>
    <col min="6673" max="6673" width="3.28515625" style="901" customWidth="1"/>
    <col min="6674" max="6674" width="3.7109375" style="901" customWidth="1"/>
    <col min="6675" max="6675" width="5.85546875" style="901" customWidth="1"/>
    <col min="6676" max="6676" width="4.5703125" style="901" customWidth="1"/>
    <col min="6677" max="6677" width="4.85546875" style="901" customWidth="1"/>
    <col min="6678" max="6678" width="8" style="901" customWidth="1"/>
    <col min="6679" max="6679" width="2.85546875" style="901" customWidth="1"/>
    <col min="6680" max="6680" width="3.140625" style="901" customWidth="1"/>
    <col min="6681" max="6681" width="3" style="901" customWidth="1"/>
    <col min="6682" max="6682" width="3.5703125" style="901" customWidth="1"/>
    <col min="6683" max="6683" width="0" style="901" hidden="1" customWidth="1"/>
    <col min="6684" max="6684" width="19.85546875" style="901" customWidth="1"/>
    <col min="6685" max="6685" width="13.5703125" style="901" customWidth="1"/>
    <col min="6686" max="6686" width="16.28515625" style="901" customWidth="1"/>
    <col min="6687" max="6912" width="11.42578125" style="901"/>
    <col min="6913" max="6913" width="2.85546875" style="901" customWidth="1"/>
    <col min="6914" max="6914" width="0" style="901" hidden="1" customWidth="1"/>
    <col min="6915" max="6915" width="16.5703125" style="901" customWidth="1"/>
    <col min="6916" max="6916" width="0" style="901" hidden="1" customWidth="1"/>
    <col min="6917" max="6919" width="16.28515625" style="901" customWidth="1"/>
    <col min="6920" max="6920" width="16.5703125" style="901" customWidth="1"/>
    <col min="6921" max="6921" width="16.7109375" style="901" customWidth="1"/>
    <col min="6922" max="6922" width="26.42578125" style="901" customWidth="1"/>
    <col min="6923" max="6923" width="0" style="901" hidden="1" customWidth="1"/>
    <col min="6924" max="6924" width="29.7109375" style="901" customWidth="1"/>
    <col min="6925" max="6925" width="12.85546875" style="901" customWidth="1"/>
    <col min="6926" max="6926" width="16" style="901" customWidth="1"/>
    <col min="6927" max="6927" width="7.28515625" style="901" customWidth="1"/>
    <col min="6928" max="6928" width="14.28515625" style="901" customWidth="1"/>
    <col min="6929" max="6929" width="3.28515625" style="901" customWidth="1"/>
    <col min="6930" max="6930" width="3.7109375" style="901" customWidth="1"/>
    <col min="6931" max="6931" width="5.85546875" style="901" customWidth="1"/>
    <col min="6932" max="6932" width="4.5703125" style="901" customWidth="1"/>
    <col min="6933" max="6933" width="4.85546875" style="901" customWidth="1"/>
    <col min="6934" max="6934" width="8" style="901" customWidth="1"/>
    <col min="6935" max="6935" width="2.85546875" style="901" customWidth="1"/>
    <col min="6936" max="6936" width="3.140625" style="901" customWidth="1"/>
    <col min="6937" max="6937" width="3" style="901" customWidth="1"/>
    <col min="6938" max="6938" width="3.5703125" style="901" customWidth="1"/>
    <col min="6939" max="6939" width="0" style="901" hidden="1" customWidth="1"/>
    <col min="6940" max="6940" width="19.85546875" style="901" customWidth="1"/>
    <col min="6941" max="6941" width="13.5703125" style="901" customWidth="1"/>
    <col min="6942" max="6942" width="16.28515625" style="901" customWidth="1"/>
    <col min="6943" max="7168" width="11.42578125" style="901"/>
    <col min="7169" max="7169" width="2.85546875" style="901" customWidth="1"/>
    <col min="7170" max="7170" width="0" style="901" hidden="1" customWidth="1"/>
    <col min="7171" max="7171" width="16.5703125" style="901" customWidth="1"/>
    <col min="7172" max="7172" width="0" style="901" hidden="1" customWidth="1"/>
    <col min="7173" max="7175" width="16.28515625" style="901" customWidth="1"/>
    <col min="7176" max="7176" width="16.5703125" style="901" customWidth="1"/>
    <col min="7177" max="7177" width="16.7109375" style="901" customWidth="1"/>
    <col min="7178" max="7178" width="26.42578125" style="901" customWidth="1"/>
    <col min="7179" max="7179" width="0" style="901" hidden="1" customWidth="1"/>
    <col min="7180" max="7180" width="29.7109375" style="901" customWidth="1"/>
    <col min="7181" max="7181" width="12.85546875" style="901" customWidth="1"/>
    <col min="7182" max="7182" width="16" style="901" customWidth="1"/>
    <col min="7183" max="7183" width="7.28515625" style="901" customWidth="1"/>
    <col min="7184" max="7184" width="14.28515625" style="901" customWidth="1"/>
    <col min="7185" max="7185" width="3.28515625" style="901" customWidth="1"/>
    <col min="7186" max="7186" width="3.7109375" style="901" customWidth="1"/>
    <col min="7187" max="7187" width="5.85546875" style="901" customWidth="1"/>
    <col min="7188" max="7188" width="4.5703125" style="901" customWidth="1"/>
    <col min="7189" max="7189" width="4.85546875" style="901" customWidth="1"/>
    <col min="7190" max="7190" width="8" style="901" customWidth="1"/>
    <col min="7191" max="7191" width="2.85546875" style="901" customWidth="1"/>
    <col min="7192" max="7192" width="3.140625" style="901" customWidth="1"/>
    <col min="7193" max="7193" width="3" style="901" customWidth="1"/>
    <col min="7194" max="7194" width="3.5703125" style="901" customWidth="1"/>
    <col min="7195" max="7195" width="0" style="901" hidden="1" customWidth="1"/>
    <col min="7196" max="7196" width="19.85546875" style="901" customWidth="1"/>
    <col min="7197" max="7197" width="13.5703125" style="901" customWidth="1"/>
    <col min="7198" max="7198" width="16.28515625" style="901" customWidth="1"/>
    <col min="7199" max="7424" width="11.42578125" style="901"/>
    <col min="7425" max="7425" width="2.85546875" style="901" customWidth="1"/>
    <col min="7426" max="7426" width="0" style="901" hidden="1" customWidth="1"/>
    <col min="7427" max="7427" width="16.5703125" style="901" customWidth="1"/>
    <col min="7428" max="7428" width="0" style="901" hidden="1" customWidth="1"/>
    <col min="7429" max="7431" width="16.28515625" style="901" customWidth="1"/>
    <col min="7432" max="7432" width="16.5703125" style="901" customWidth="1"/>
    <col min="7433" max="7433" width="16.7109375" style="901" customWidth="1"/>
    <col min="7434" max="7434" width="26.42578125" style="901" customWidth="1"/>
    <col min="7435" max="7435" width="0" style="901" hidden="1" customWidth="1"/>
    <col min="7436" max="7436" width="29.7109375" style="901" customWidth="1"/>
    <col min="7437" max="7437" width="12.85546875" style="901" customWidth="1"/>
    <col min="7438" max="7438" width="16" style="901" customWidth="1"/>
    <col min="7439" max="7439" width="7.28515625" style="901" customWidth="1"/>
    <col min="7440" max="7440" width="14.28515625" style="901" customWidth="1"/>
    <col min="7441" max="7441" width="3.28515625" style="901" customWidth="1"/>
    <col min="7442" max="7442" width="3.7109375" style="901" customWidth="1"/>
    <col min="7443" max="7443" width="5.85546875" style="901" customWidth="1"/>
    <col min="7444" max="7444" width="4.5703125" style="901" customWidth="1"/>
    <col min="7445" max="7445" width="4.85546875" style="901" customWidth="1"/>
    <col min="7446" max="7446" width="8" style="901" customWidth="1"/>
    <col min="7447" max="7447" width="2.85546875" style="901" customWidth="1"/>
    <col min="7448" max="7448" width="3.140625" style="901" customWidth="1"/>
    <col min="7449" max="7449" width="3" style="901" customWidth="1"/>
    <col min="7450" max="7450" width="3.5703125" style="901" customWidth="1"/>
    <col min="7451" max="7451" width="0" style="901" hidden="1" customWidth="1"/>
    <col min="7452" max="7452" width="19.85546875" style="901" customWidth="1"/>
    <col min="7453" max="7453" width="13.5703125" style="901" customWidth="1"/>
    <col min="7454" max="7454" width="16.28515625" style="901" customWidth="1"/>
    <col min="7455" max="7680" width="11.42578125" style="901"/>
    <col min="7681" max="7681" width="2.85546875" style="901" customWidth="1"/>
    <col min="7682" max="7682" width="0" style="901" hidden="1" customWidth="1"/>
    <col min="7683" max="7683" width="16.5703125" style="901" customWidth="1"/>
    <col min="7684" max="7684" width="0" style="901" hidden="1" customWidth="1"/>
    <col min="7685" max="7687" width="16.28515625" style="901" customWidth="1"/>
    <col min="7688" max="7688" width="16.5703125" style="901" customWidth="1"/>
    <col min="7689" max="7689" width="16.7109375" style="901" customWidth="1"/>
    <col min="7690" max="7690" width="26.42578125" style="901" customWidth="1"/>
    <col min="7691" max="7691" width="0" style="901" hidden="1" customWidth="1"/>
    <col min="7692" max="7692" width="29.7109375" style="901" customWidth="1"/>
    <col min="7693" max="7693" width="12.85546875" style="901" customWidth="1"/>
    <col min="7694" max="7694" width="16" style="901" customWidth="1"/>
    <col min="7695" max="7695" width="7.28515625" style="901" customWidth="1"/>
    <col min="7696" max="7696" width="14.28515625" style="901" customWidth="1"/>
    <col min="7697" max="7697" width="3.28515625" style="901" customWidth="1"/>
    <col min="7698" max="7698" width="3.7109375" style="901" customWidth="1"/>
    <col min="7699" max="7699" width="5.85546875" style="901" customWidth="1"/>
    <col min="7700" max="7700" width="4.5703125" style="901" customWidth="1"/>
    <col min="7701" max="7701" width="4.85546875" style="901" customWidth="1"/>
    <col min="7702" max="7702" width="8" style="901" customWidth="1"/>
    <col min="7703" max="7703" width="2.85546875" style="901" customWidth="1"/>
    <col min="7704" max="7704" width="3.140625" style="901" customWidth="1"/>
    <col min="7705" max="7705" width="3" style="901" customWidth="1"/>
    <col min="7706" max="7706" width="3.5703125" style="901" customWidth="1"/>
    <col min="7707" max="7707" width="0" style="901" hidden="1" customWidth="1"/>
    <col min="7708" max="7708" width="19.85546875" style="901" customWidth="1"/>
    <col min="7709" max="7709" width="13.5703125" style="901" customWidth="1"/>
    <col min="7710" max="7710" width="16.28515625" style="901" customWidth="1"/>
    <col min="7711" max="7936" width="11.42578125" style="901"/>
    <col min="7937" max="7937" width="2.85546875" style="901" customWidth="1"/>
    <col min="7938" max="7938" width="0" style="901" hidden="1" customWidth="1"/>
    <col min="7939" max="7939" width="16.5703125" style="901" customWidth="1"/>
    <col min="7940" max="7940" width="0" style="901" hidden="1" customWidth="1"/>
    <col min="7941" max="7943" width="16.28515625" style="901" customWidth="1"/>
    <col min="7944" max="7944" width="16.5703125" style="901" customWidth="1"/>
    <col min="7945" max="7945" width="16.7109375" style="901" customWidth="1"/>
    <col min="7946" max="7946" width="26.42578125" style="901" customWidth="1"/>
    <col min="7947" max="7947" width="0" style="901" hidden="1" customWidth="1"/>
    <col min="7948" max="7948" width="29.7109375" style="901" customWidth="1"/>
    <col min="7949" max="7949" width="12.85546875" style="901" customWidth="1"/>
    <col min="7950" max="7950" width="16" style="901" customWidth="1"/>
    <col min="7951" max="7951" width="7.28515625" style="901" customWidth="1"/>
    <col min="7952" max="7952" width="14.28515625" style="901" customWidth="1"/>
    <col min="7953" max="7953" width="3.28515625" style="901" customWidth="1"/>
    <col min="7954" max="7954" width="3.7109375" style="901" customWidth="1"/>
    <col min="7955" max="7955" width="5.85546875" style="901" customWidth="1"/>
    <col min="7956" max="7956" width="4.5703125" style="901" customWidth="1"/>
    <col min="7957" max="7957" width="4.85546875" style="901" customWidth="1"/>
    <col min="7958" max="7958" width="8" style="901" customWidth="1"/>
    <col min="7959" max="7959" width="2.85546875" style="901" customWidth="1"/>
    <col min="7960" max="7960" width="3.140625" style="901" customWidth="1"/>
    <col min="7961" max="7961" width="3" style="901" customWidth="1"/>
    <col min="7962" max="7962" width="3.5703125" style="901" customWidth="1"/>
    <col min="7963" max="7963" width="0" style="901" hidden="1" customWidth="1"/>
    <col min="7964" max="7964" width="19.85546875" style="901" customWidth="1"/>
    <col min="7965" max="7965" width="13.5703125" style="901" customWidth="1"/>
    <col min="7966" max="7966" width="16.28515625" style="901" customWidth="1"/>
    <col min="7967" max="8192" width="11.42578125" style="901"/>
    <col min="8193" max="8193" width="2.85546875" style="901" customWidth="1"/>
    <col min="8194" max="8194" width="0" style="901" hidden="1" customWidth="1"/>
    <col min="8195" max="8195" width="16.5703125" style="901" customWidth="1"/>
    <col min="8196" max="8196" width="0" style="901" hidden="1" customWidth="1"/>
    <col min="8197" max="8199" width="16.28515625" style="901" customWidth="1"/>
    <col min="8200" max="8200" width="16.5703125" style="901" customWidth="1"/>
    <col min="8201" max="8201" width="16.7109375" style="901" customWidth="1"/>
    <col min="8202" max="8202" width="26.42578125" style="901" customWidth="1"/>
    <col min="8203" max="8203" width="0" style="901" hidden="1" customWidth="1"/>
    <col min="8204" max="8204" width="29.7109375" style="901" customWidth="1"/>
    <col min="8205" max="8205" width="12.85546875" style="901" customWidth="1"/>
    <col min="8206" max="8206" width="16" style="901" customWidth="1"/>
    <col min="8207" max="8207" width="7.28515625" style="901" customWidth="1"/>
    <col min="8208" max="8208" width="14.28515625" style="901" customWidth="1"/>
    <col min="8209" max="8209" width="3.28515625" style="901" customWidth="1"/>
    <col min="8210" max="8210" width="3.7109375" style="901" customWidth="1"/>
    <col min="8211" max="8211" width="5.85546875" style="901" customWidth="1"/>
    <col min="8212" max="8212" width="4.5703125" style="901" customWidth="1"/>
    <col min="8213" max="8213" width="4.85546875" style="901" customWidth="1"/>
    <col min="8214" max="8214" width="8" style="901" customWidth="1"/>
    <col min="8215" max="8215" width="2.85546875" style="901" customWidth="1"/>
    <col min="8216" max="8216" width="3.140625" style="901" customWidth="1"/>
    <col min="8217" max="8217" width="3" style="901" customWidth="1"/>
    <col min="8218" max="8218" width="3.5703125" style="901" customWidth="1"/>
    <col min="8219" max="8219" width="0" style="901" hidden="1" customWidth="1"/>
    <col min="8220" max="8220" width="19.85546875" style="901" customWidth="1"/>
    <col min="8221" max="8221" width="13.5703125" style="901" customWidth="1"/>
    <col min="8222" max="8222" width="16.28515625" style="901" customWidth="1"/>
    <col min="8223" max="8448" width="11.42578125" style="901"/>
    <col min="8449" max="8449" width="2.85546875" style="901" customWidth="1"/>
    <col min="8450" max="8450" width="0" style="901" hidden="1" customWidth="1"/>
    <col min="8451" max="8451" width="16.5703125" style="901" customWidth="1"/>
    <col min="8452" max="8452" width="0" style="901" hidden="1" customWidth="1"/>
    <col min="8453" max="8455" width="16.28515625" style="901" customWidth="1"/>
    <col min="8456" max="8456" width="16.5703125" style="901" customWidth="1"/>
    <col min="8457" max="8457" width="16.7109375" style="901" customWidth="1"/>
    <col min="8458" max="8458" width="26.42578125" style="901" customWidth="1"/>
    <col min="8459" max="8459" width="0" style="901" hidden="1" customWidth="1"/>
    <col min="8460" max="8460" width="29.7109375" style="901" customWidth="1"/>
    <col min="8461" max="8461" width="12.85546875" style="901" customWidth="1"/>
    <col min="8462" max="8462" width="16" style="901" customWidth="1"/>
    <col min="8463" max="8463" width="7.28515625" style="901" customWidth="1"/>
    <col min="8464" max="8464" width="14.28515625" style="901" customWidth="1"/>
    <col min="8465" max="8465" width="3.28515625" style="901" customWidth="1"/>
    <col min="8466" max="8466" width="3.7109375" style="901" customWidth="1"/>
    <col min="8467" max="8467" width="5.85546875" style="901" customWidth="1"/>
    <col min="8468" max="8468" width="4.5703125" style="901" customWidth="1"/>
    <col min="8469" max="8469" width="4.85546875" style="901" customWidth="1"/>
    <col min="8470" max="8470" width="8" style="901" customWidth="1"/>
    <col min="8471" max="8471" width="2.85546875" style="901" customWidth="1"/>
    <col min="8472" max="8472" width="3.140625" style="901" customWidth="1"/>
    <col min="8473" max="8473" width="3" style="901" customWidth="1"/>
    <col min="8474" max="8474" width="3.5703125" style="901" customWidth="1"/>
    <col min="8475" max="8475" width="0" style="901" hidden="1" customWidth="1"/>
    <col min="8476" max="8476" width="19.85546875" style="901" customWidth="1"/>
    <col min="8477" max="8477" width="13.5703125" style="901" customWidth="1"/>
    <col min="8478" max="8478" width="16.28515625" style="901" customWidth="1"/>
    <col min="8479" max="8704" width="11.42578125" style="901"/>
    <col min="8705" max="8705" width="2.85546875" style="901" customWidth="1"/>
    <col min="8706" max="8706" width="0" style="901" hidden="1" customWidth="1"/>
    <col min="8707" max="8707" width="16.5703125" style="901" customWidth="1"/>
    <col min="8708" max="8708" width="0" style="901" hidden="1" customWidth="1"/>
    <col min="8709" max="8711" width="16.28515625" style="901" customWidth="1"/>
    <col min="8712" max="8712" width="16.5703125" style="901" customWidth="1"/>
    <col min="8713" max="8713" width="16.7109375" style="901" customWidth="1"/>
    <col min="8714" max="8714" width="26.42578125" style="901" customWidth="1"/>
    <col min="8715" max="8715" width="0" style="901" hidden="1" customWidth="1"/>
    <col min="8716" max="8716" width="29.7109375" style="901" customWidth="1"/>
    <col min="8717" max="8717" width="12.85546875" style="901" customWidth="1"/>
    <col min="8718" max="8718" width="16" style="901" customWidth="1"/>
    <col min="8719" max="8719" width="7.28515625" style="901" customWidth="1"/>
    <col min="8720" max="8720" width="14.28515625" style="901" customWidth="1"/>
    <col min="8721" max="8721" width="3.28515625" style="901" customWidth="1"/>
    <col min="8722" max="8722" width="3.7109375" style="901" customWidth="1"/>
    <col min="8723" max="8723" width="5.85546875" style="901" customWidth="1"/>
    <col min="8724" max="8724" width="4.5703125" style="901" customWidth="1"/>
    <col min="8725" max="8725" width="4.85546875" style="901" customWidth="1"/>
    <col min="8726" max="8726" width="8" style="901" customWidth="1"/>
    <col min="8727" max="8727" width="2.85546875" style="901" customWidth="1"/>
    <col min="8728" max="8728" width="3.140625" style="901" customWidth="1"/>
    <col min="8729" max="8729" width="3" style="901" customWidth="1"/>
    <col min="8730" max="8730" width="3.5703125" style="901" customWidth="1"/>
    <col min="8731" max="8731" width="0" style="901" hidden="1" customWidth="1"/>
    <col min="8732" max="8732" width="19.85546875" style="901" customWidth="1"/>
    <col min="8733" max="8733" width="13.5703125" style="901" customWidth="1"/>
    <col min="8734" max="8734" width="16.28515625" style="901" customWidth="1"/>
    <col min="8735" max="8960" width="11.42578125" style="901"/>
    <col min="8961" max="8961" width="2.85546875" style="901" customWidth="1"/>
    <col min="8962" max="8962" width="0" style="901" hidden="1" customWidth="1"/>
    <col min="8963" max="8963" width="16.5703125" style="901" customWidth="1"/>
    <col min="8964" max="8964" width="0" style="901" hidden="1" customWidth="1"/>
    <col min="8965" max="8967" width="16.28515625" style="901" customWidth="1"/>
    <col min="8968" max="8968" width="16.5703125" style="901" customWidth="1"/>
    <col min="8969" max="8969" width="16.7109375" style="901" customWidth="1"/>
    <col min="8970" max="8970" width="26.42578125" style="901" customWidth="1"/>
    <col min="8971" max="8971" width="0" style="901" hidden="1" customWidth="1"/>
    <col min="8972" max="8972" width="29.7109375" style="901" customWidth="1"/>
    <col min="8973" max="8973" width="12.85546875" style="901" customWidth="1"/>
    <col min="8974" max="8974" width="16" style="901" customWidth="1"/>
    <col min="8975" max="8975" width="7.28515625" style="901" customWidth="1"/>
    <col min="8976" max="8976" width="14.28515625" style="901" customWidth="1"/>
    <col min="8977" max="8977" width="3.28515625" style="901" customWidth="1"/>
    <col min="8978" max="8978" width="3.7109375" style="901" customWidth="1"/>
    <col min="8979" max="8979" width="5.85546875" style="901" customWidth="1"/>
    <col min="8980" max="8980" width="4.5703125" style="901" customWidth="1"/>
    <col min="8981" max="8981" width="4.85546875" style="901" customWidth="1"/>
    <col min="8982" max="8982" width="8" style="901" customWidth="1"/>
    <col min="8983" max="8983" width="2.85546875" style="901" customWidth="1"/>
    <col min="8984" max="8984" width="3.140625" style="901" customWidth="1"/>
    <col min="8985" max="8985" width="3" style="901" customWidth="1"/>
    <col min="8986" max="8986" width="3.5703125" style="901" customWidth="1"/>
    <col min="8987" max="8987" width="0" style="901" hidden="1" customWidth="1"/>
    <col min="8988" max="8988" width="19.85546875" style="901" customWidth="1"/>
    <col min="8989" max="8989" width="13.5703125" style="901" customWidth="1"/>
    <col min="8990" max="8990" width="16.28515625" style="901" customWidth="1"/>
    <col min="8991" max="9216" width="11.42578125" style="901"/>
    <col min="9217" max="9217" width="2.85546875" style="901" customWidth="1"/>
    <col min="9218" max="9218" width="0" style="901" hidden="1" customWidth="1"/>
    <col min="9219" max="9219" width="16.5703125" style="901" customWidth="1"/>
    <col min="9220" max="9220" width="0" style="901" hidden="1" customWidth="1"/>
    <col min="9221" max="9223" width="16.28515625" style="901" customWidth="1"/>
    <col min="9224" max="9224" width="16.5703125" style="901" customWidth="1"/>
    <col min="9225" max="9225" width="16.7109375" style="901" customWidth="1"/>
    <col min="9226" max="9226" width="26.42578125" style="901" customWidth="1"/>
    <col min="9227" max="9227" width="0" style="901" hidden="1" customWidth="1"/>
    <col min="9228" max="9228" width="29.7109375" style="901" customWidth="1"/>
    <col min="9229" max="9229" width="12.85546875" style="901" customWidth="1"/>
    <col min="9230" max="9230" width="16" style="901" customWidth="1"/>
    <col min="9231" max="9231" width="7.28515625" style="901" customWidth="1"/>
    <col min="9232" max="9232" width="14.28515625" style="901" customWidth="1"/>
    <col min="9233" max="9233" width="3.28515625" style="901" customWidth="1"/>
    <col min="9234" max="9234" width="3.7109375" style="901" customWidth="1"/>
    <col min="9235" max="9235" width="5.85546875" style="901" customWidth="1"/>
    <col min="9236" max="9236" width="4.5703125" style="901" customWidth="1"/>
    <col min="9237" max="9237" width="4.85546875" style="901" customWidth="1"/>
    <col min="9238" max="9238" width="8" style="901" customWidth="1"/>
    <col min="9239" max="9239" width="2.85546875" style="901" customWidth="1"/>
    <col min="9240" max="9240" width="3.140625" style="901" customWidth="1"/>
    <col min="9241" max="9241" width="3" style="901" customWidth="1"/>
    <col min="9242" max="9242" width="3.5703125" style="901" customWidth="1"/>
    <col min="9243" max="9243" width="0" style="901" hidden="1" customWidth="1"/>
    <col min="9244" max="9244" width="19.85546875" style="901" customWidth="1"/>
    <col min="9245" max="9245" width="13.5703125" style="901" customWidth="1"/>
    <col min="9246" max="9246" width="16.28515625" style="901" customWidth="1"/>
    <col min="9247" max="9472" width="11.42578125" style="901"/>
    <col min="9473" max="9473" width="2.85546875" style="901" customWidth="1"/>
    <col min="9474" max="9474" width="0" style="901" hidden="1" customWidth="1"/>
    <col min="9475" max="9475" width="16.5703125" style="901" customWidth="1"/>
    <col min="9476" max="9476" width="0" style="901" hidden="1" customWidth="1"/>
    <col min="9477" max="9479" width="16.28515625" style="901" customWidth="1"/>
    <col min="9480" max="9480" width="16.5703125" style="901" customWidth="1"/>
    <col min="9481" max="9481" width="16.7109375" style="901" customWidth="1"/>
    <col min="9482" max="9482" width="26.42578125" style="901" customWidth="1"/>
    <col min="9483" max="9483" width="0" style="901" hidden="1" customWidth="1"/>
    <col min="9484" max="9484" width="29.7109375" style="901" customWidth="1"/>
    <col min="9485" max="9485" width="12.85546875" style="901" customWidth="1"/>
    <col min="9486" max="9486" width="16" style="901" customWidth="1"/>
    <col min="9487" max="9487" width="7.28515625" style="901" customWidth="1"/>
    <col min="9488" max="9488" width="14.28515625" style="901" customWidth="1"/>
    <col min="9489" max="9489" width="3.28515625" style="901" customWidth="1"/>
    <col min="9490" max="9490" width="3.7109375" style="901" customWidth="1"/>
    <col min="9491" max="9491" width="5.85546875" style="901" customWidth="1"/>
    <col min="9492" max="9492" width="4.5703125" style="901" customWidth="1"/>
    <col min="9493" max="9493" width="4.85546875" style="901" customWidth="1"/>
    <col min="9494" max="9494" width="8" style="901" customWidth="1"/>
    <col min="9495" max="9495" width="2.85546875" style="901" customWidth="1"/>
    <col min="9496" max="9496" width="3.140625" style="901" customWidth="1"/>
    <col min="9497" max="9497" width="3" style="901" customWidth="1"/>
    <col min="9498" max="9498" width="3.5703125" style="901" customWidth="1"/>
    <col min="9499" max="9499" width="0" style="901" hidden="1" customWidth="1"/>
    <col min="9500" max="9500" width="19.85546875" style="901" customWidth="1"/>
    <col min="9501" max="9501" width="13.5703125" style="901" customWidth="1"/>
    <col min="9502" max="9502" width="16.28515625" style="901" customWidth="1"/>
    <col min="9503" max="9728" width="11.42578125" style="901"/>
    <col min="9729" max="9729" width="2.85546875" style="901" customWidth="1"/>
    <col min="9730" max="9730" width="0" style="901" hidden="1" customWidth="1"/>
    <col min="9731" max="9731" width="16.5703125" style="901" customWidth="1"/>
    <col min="9732" max="9732" width="0" style="901" hidden="1" customWidth="1"/>
    <col min="9733" max="9735" width="16.28515625" style="901" customWidth="1"/>
    <col min="9736" max="9736" width="16.5703125" style="901" customWidth="1"/>
    <col min="9737" max="9737" width="16.7109375" style="901" customWidth="1"/>
    <col min="9738" max="9738" width="26.42578125" style="901" customWidth="1"/>
    <col min="9739" max="9739" width="0" style="901" hidden="1" customWidth="1"/>
    <col min="9740" max="9740" width="29.7109375" style="901" customWidth="1"/>
    <col min="9741" max="9741" width="12.85546875" style="901" customWidth="1"/>
    <col min="9742" max="9742" width="16" style="901" customWidth="1"/>
    <col min="9743" max="9743" width="7.28515625" style="901" customWidth="1"/>
    <col min="9744" max="9744" width="14.28515625" style="901" customWidth="1"/>
    <col min="9745" max="9745" width="3.28515625" style="901" customWidth="1"/>
    <col min="9746" max="9746" width="3.7109375" style="901" customWidth="1"/>
    <col min="9747" max="9747" width="5.85546875" style="901" customWidth="1"/>
    <col min="9748" max="9748" width="4.5703125" style="901" customWidth="1"/>
    <col min="9749" max="9749" width="4.85546875" style="901" customWidth="1"/>
    <col min="9750" max="9750" width="8" style="901" customWidth="1"/>
    <col min="9751" max="9751" width="2.85546875" style="901" customWidth="1"/>
    <col min="9752" max="9752" width="3.140625" style="901" customWidth="1"/>
    <col min="9753" max="9753" width="3" style="901" customWidth="1"/>
    <col min="9754" max="9754" width="3.5703125" style="901" customWidth="1"/>
    <col min="9755" max="9755" width="0" style="901" hidden="1" customWidth="1"/>
    <col min="9756" max="9756" width="19.85546875" style="901" customWidth="1"/>
    <col min="9757" max="9757" width="13.5703125" style="901" customWidth="1"/>
    <col min="9758" max="9758" width="16.28515625" style="901" customWidth="1"/>
    <col min="9759" max="9984" width="11.42578125" style="901"/>
    <col min="9985" max="9985" width="2.85546875" style="901" customWidth="1"/>
    <col min="9986" max="9986" width="0" style="901" hidden="1" customWidth="1"/>
    <col min="9987" max="9987" width="16.5703125" style="901" customWidth="1"/>
    <col min="9988" max="9988" width="0" style="901" hidden="1" customWidth="1"/>
    <col min="9989" max="9991" width="16.28515625" style="901" customWidth="1"/>
    <col min="9992" max="9992" width="16.5703125" style="901" customWidth="1"/>
    <col min="9993" max="9993" width="16.7109375" style="901" customWidth="1"/>
    <col min="9994" max="9994" width="26.42578125" style="901" customWidth="1"/>
    <col min="9995" max="9995" width="0" style="901" hidden="1" customWidth="1"/>
    <col min="9996" max="9996" width="29.7109375" style="901" customWidth="1"/>
    <col min="9997" max="9997" width="12.85546875" style="901" customWidth="1"/>
    <col min="9998" max="9998" width="16" style="901" customWidth="1"/>
    <col min="9999" max="9999" width="7.28515625" style="901" customWidth="1"/>
    <col min="10000" max="10000" width="14.28515625" style="901" customWidth="1"/>
    <col min="10001" max="10001" width="3.28515625" style="901" customWidth="1"/>
    <col min="10002" max="10002" width="3.7109375" style="901" customWidth="1"/>
    <col min="10003" max="10003" width="5.85546875" style="901" customWidth="1"/>
    <col min="10004" max="10004" width="4.5703125" style="901" customWidth="1"/>
    <col min="10005" max="10005" width="4.85546875" style="901" customWidth="1"/>
    <col min="10006" max="10006" width="8" style="901" customWidth="1"/>
    <col min="10007" max="10007" width="2.85546875" style="901" customWidth="1"/>
    <col min="10008" max="10008" width="3.140625" style="901" customWidth="1"/>
    <col min="10009" max="10009" width="3" style="901" customWidth="1"/>
    <col min="10010" max="10010" width="3.5703125" style="901" customWidth="1"/>
    <col min="10011" max="10011" width="0" style="901" hidden="1" customWidth="1"/>
    <col min="10012" max="10012" width="19.85546875" style="901" customWidth="1"/>
    <col min="10013" max="10013" width="13.5703125" style="901" customWidth="1"/>
    <col min="10014" max="10014" width="16.28515625" style="901" customWidth="1"/>
    <col min="10015" max="10240" width="11.42578125" style="901"/>
    <col min="10241" max="10241" width="2.85546875" style="901" customWidth="1"/>
    <col min="10242" max="10242" width="0" style="901" hidden="1" customWidth="1"/>
    <col min="10243" max="10243" width="16.5703125" style="901" customWidth="1"/>
    <col min="10244" max="10244" width="0" style="901" hidden="1" customWidth="1"/>
    <col min="10245" max="10247" width="16.28515625" style="901" customWidth="1"/>
    <col min="10248" max="10248" width="16.5703125" style="901" customWidth="1"/>
    <col min="10249" max="10249" width="16.7109375" style="901" customWidth="1"/>
    <col min="10250" max="10250" width="26.42578125" style="901" customWidth="1"/>
    <col min="10251" max="10251" width="0" style="901" hidden="1" customWidth="1"/>
    <col min="10252" max="10252" width="29.7109375" style="901" customWidth="1"/>
    <col min="10253" max="10253" width="12.85546875" style="901" customWidth="1"/>
    <col min="10254" max="10254" width="16" style="901" customWidth="1"/>
    <col min="10255" max="10255" width="7.28515625" style="901" customWidth="1"/>
    <col min="10256" max="10256" width="14.28515625" style="901" customWidth="1"/>
    <col min="10257" max="10257" width="3.28515625" style="901" customWidth="1"/>
    <col min="10258" max="10258" width="3.7109375" style="901" customWidth="1"/>
    <col min="10259" max="10259" width="5.85546875" style="901" customWidth="1"/>
    <col min="10260" max="10260" width="4.5703125" style="901" customWidth="1"/>
    <col min="10261" max="10261" width="4.85546875" style="901" customWidth="1"/>
    <col min="10262" max="10262" width="8" style="901" customWidth="1"/>
    <col min="10263" max="10263" width="2.85546875" style="901" customWidth="1"/>
    <col min="10264" max="10264" width="3.140625" style="901" customWidth="1"/>
    <col min="10265" max="10265" width="3" style="901" customWidth="1"/>
    <col min="10266" max="10266" width="3.5703125" style="901" customWidth="1"/>
    <col min="10267" max="10267" width="0" style="901" hidden="1" customWidth="1"/>
    <col min="10268" max="10268" width="19.85546875" style="901" customWidth="1"/>
    <col min="10269" max="10269" width="13.5703125" style="901" customWidth="1"/>
    <col min="10270" max="10270" width="16.28515625" style="901" customWidth="1"/>
    <col min="10271" max="10496" width="11.42578125" style="901"/>
    <col min="10497" max="10497" width="2.85546875" style="901" customWidth="1"/>
    <col min="10498" max="10498" width="0" style="901" hidden="1" customWidth="1"/>
    <col min="10499" max="10499" width="16.5703125" style="901" customWidth="1"/>
    <col min="10500" max="10500" width="0" style="901" hidden="1" customWidth="1"/>
    <col min="10501" max="10503" width="16.28515625" style="901" customWidth="1"/>
    <col min="10504" max="10504" width="16.5703125" style="901" customWidth="1"/>
    <col min="10505" max="10505" width="16.7109375" style="901" customWidth="1"/>
    <col min="10506" max="10506" width="26.42578125" style="901" customWidth="1"/>
    <col min="10507" max="10507" width="0" style="901" hidden="1" customWidth="1"/>
    <col min="10508" max="10508" width="29.7109375" style="901" customWidth="1"/>
    <col min="10509" max="10509" width="12.85546875" style="901" customWidth="1"/>
    <col min="10510" max="10510" width="16" style="901" customWidth="1"/>
    <col min="10511" max="10511" width="7.28515625" style="901" customWidth="1"/>
    <col min="10512" max="10512" width="14.28515625" style="901" customWidth="1"/>
    <col min="10513" max="10513" width="3.28515625" style="901" customWidth="1"/>
    <col min="10514" max="10514" width="3.7109375" style="901" customWidth="1"/>
    <col min="10515" max="10515" width="5.85546875" style="901" customWidth="1"/>
    <col min="10516" max="10516" width="4.5703125" style="901" customWidth="1"/>
    <col min="10517" max="10517" width="4.85546875" style="901" customWidth="1"/>
    <col min="10518" max="10518" width="8" style="901" customWidth="1"/>
    <col min="10519" max="10519" width="2.85546875" style="901" customWidth="1"/>
    <col min="10520" max="10520" width="3.140625" style="901" customWidth="1"/>
    <col min="10521" max="10521" width="3" style="901" customWidth="1"/>
    <col min="10522" max="10522" width="3.5703125" style="901" customWidth="1"/>
    <col min="10523" max="10523" width="0" style="901" hidden="1" customWidth="1"/>
    <col min="10524" max="10524" width="19.85546875" style="901" customWidth="1"/>
    <col min="10525" max="10525" width="13.5703125" style="901" customWidth="1"/>
    <col min="10526" max="10526" width="16.28515625" style="901" customWidth="1"/>
    <col min="10527" max="10752" width="11.42578125" style="901"/>
    <col min="10753" max="10753" width="2.85546875" style="901" customWidth="1"/>
    <col min="10754" max="10754" width="0" style="901" hidden="1" customWidth="1"/>
    <col min="10755" max="10755" width="16.5703125" style="901" customWidth="1"/>
    <col min="10756" max="10756" width="0" style="901" hidden="1" customWidth="1"/>
    <col min="10757" max="10759" width="16.28515625" style="901" customWidth="1"/>
    <col min="10760" max="10760" width="16.5703125" style="901" customWidth="1"/>
    <col min="10761" max="10761" width="16.7109375" style="901" customWidth="1"/>
    <col min="10762" max="10762" width="26.42578125" style="901" customWidth="1"/>
    <col min="10763" max="10763" width="0" style="901" hidden="1" customWidth="1"/>
    <col min="10764" max="10764" width="29.7109375" style="901" customWidth="1"/>
    <col min="10765" max="10765" width="12.85546875" style="901" customWidth="1"/>
    <col min="10766" max="10766" width="16" style="901" customWidth="1"/>
    <col min="10767" max="10767" width="7.28515625" style="901" customWidth="1"/>
    <col min="10768" max="10768" width="14.28515625" style="901" customWidth="1"/>
    <col min="10769" max="10769" width="3.28515625" style="901" customWidth="1"/>
    <col min="10770" max="10770" width="3.7109375" style="901" customWidth="1"/>
    <col min="10771" max="10771" width="5.85546875" style="901" customWidth="1"/>
    <col min="10772" max="10772" width="4.5703125" style="901" customWidth="1"/>
    <col min="10773" max="10773" width="4.85546875" style="901" customWidth="1"/>
    <col min="10774" max="10774" width="8" style="901" customWidth="1"/>
    <col min="10775" max="10775" width="2.85546875" style="901" customWidth="1"/>
    <col min="10776" max="10776" width="3.140625" style="901" customWidth="1"/>
    <col min="10777" max="10777" width="3" style="901" customWidth="1"/>
    <col min="10778" max="10778" width="3.5703125" style="901" customWidth="1"/>
    <col min="10779" max="10779" width="0" style="901" hidden="1" customWidth="1"/>
    <col min="10780" max="10780" width="19.85546875" style="901" customWidth="1"/>
    <col min="10781" max="10781" width="13.5703125" style="901" customWidth="1"/>
    <col min="10782" max="10782" width="16.28515625" style="901" customWidth="1"/>
    <col min="10783" max="11008" width="11.42578125" style="901"/>
    <col min="11009" max="11009" width="2.85546875" style="901" customWidth="1"/>
    <col min="11010" max="11010" width="0" style="901" hidden="1" customWidth="1"/>
    <col min="11011" max="11011" width="16.5703125" style="901" customWidth="1"/>
    <col min="11012" max="11012" width="0" style="901" hidden="1" customWidth="1"/>
    <col min="11013" max="11015" width="16.28515625" style="901" customWidth="1"/>
    <col min="11016" max="11016" width="16.5703125" style="901" customWidth="1"/>
    <col min="11017" max="11017" width="16.7109375" style="901" customWidth="1"/>
    <col min="11018" max="11018" width="26.42578125" style="901" customWidth="1"/>
    <col min="11019" max="11019" width="0" style="901" hidden="1" customWidth="1"/>
    <col min="11020" max="11020" width="29.7109375" style="901" customWidth="1"/>
    <col min="11021" max="11021" width="12.85546875" style="901" customWidth="1"/>
    <col min="11022" max="11022" width="16" style="901" customWidth="1"/>
    <col min="11023" max="11023" width="7.28515625" style="901" customWidth="1"/>
    <col min="11024" max="11024" width="14.28515625" style="901" customWidth="1"/>
    <col min="11025" max="11025" width="3.28515625" style="901" customWidth="1"/>
    <col min="11026" max="11026" width="3.7109375" style="901" customWidth="1"/>
    <col min="11027" max="11027" width="5.85546875" style="901" customWidth="1"/>
    <col min="11028" max="11028" width="4.5703125" style="901" customWidth="1"/>
    <col min="11029" max="11029" width="4.85546875" style="901" customWidth="1"/>
    <col min="11030" max="11030" width="8" style="901" customWidth="1"/>
    <col min="11031" max="11031" width="2.85546875" style="901" customWidth="1"/>
    <col min="11032" max="11032" width="3.140625" style="901" customWidth="1"/>
    <col min="11033" max="11033" width="3" style="901" customWidth="1"/>
    <col min="11034" max="11034" width="3.5703125" style="901" customWidth="1"/>
    <col min="11035" max="11035" width="0" style="901" hidden="1" customWidth="1"/>
    <col min="11036" max="11036" width="19.85546875" style="901" customWidth="1"/>
    <col min="11037" max="11037" width="13.5703125" style="901" customWidth="1"/>
    <col min="11038" max="11038" width="16.28515625" style="901" customWidth="1"/>
    <col min="11039" max="11264" width="11.42578125" style="901"/>
    <col min="11265" max="11265" width="2.85546875" style="901" customWidth="1"/>
    <col min="11266" max="11266" width="0" style="901" hidden="1" customWidth="1"/>
    <col min="11267" max="11267" width="16.5703125" style="901" customWidth="1"/>
    <col min="11268" max="11268" width="0" style="901" hidden="1" customWidth="1"/>
    <col min="11269" max="11271" width="16.28515625" style="901" customWidth="1"/>
    <col min="11272" max="11272" width="16.5703125" style="901" customWidth="1"/>
    <col min="11273" max="11273" width="16.7109375" style="901" customWidth="1"/>
    <col min="11274" max="11274" width="26.42578125" style="901" customWidth="1"/>
    <col min="11275" max="11275" width="0" style="901" hidden="1" customWidth="1"/>
    <col min="11276" max="11276" width="29.7109375" style="901" customWidth="1"/>
    <col min="11277" max="11277" width="12.85546875" style="901" customWidth="1"/>
    <col min="11278" max="11278" width="16" style="901" customWidth="1"/>
    <col min="11279" max="11279" width="7.28515625" style="901" customWidth="1"/>
    <col min="11280" max="11280" width="14.28515625" style="901" customWidth="1"/>
    <col min="11281" max="11281" width="3.28515625" style="901" customWidth="1"/>
    <col min="11282" max="11282" width="3.7109375" style="901" customWidth="1"/>
    <col min="11283" max="11283" width="5.85546875" style="901" customWidth="1"/>
    <col min="11284" max="11284" width="4.5703125" style="901" customWidth="1"/>
    <col min="11285" max="11285" width="4.85546875" style="901" customWidth="1"/>
    <col min="11286" max="11286" width="8" style="901" customWidth="1"/>
    <col min="11287" max="11287" width="2.85546875" style="901" customWidth="1"/>
    <col min="11288" max="11288" width="3.140625" style="901" customWidth="1"/>
    <col min="11289" max="11289" width="3" style="901" customWidth="1"/>
    <col min="11290" max="11290" width="3.5703125" style="901" customWidth="1"/>
    <col min="11291" max="11291" width="0" style="901" hidden="1" customWidth="1"/>
    <col min="11292" max="11292" width="19.85546875" style="901" customWidth="1"/>
    <col min="11293" max="11293" width="13.5703125" style="901" customWidth="1"/>
    <col min="11294" max="11294" width="16.28515625" style="901" customWidth="1"/>
    <col min="11295" max="11520" width="11.42578125" style="901"/>
    <col min="11521" max="11521" width="2.85546875" style="901" customWidth="1"/>
    <col min="11522" max="11522" width="0" style="901" hidden="1" customWidth="1"/>
    <col min="11523" max="11523" width="16.5703125" style="901" customWidth="1"/>
    <col min="11524" max="11524" width="0" style="901" hidden="1" customWidth="1"/>
    <col min="11525" max="11527" width="16.28515625" style="901" customWidth="1"/>
    <col min="11528" max="11528" width="16.5703125" style="901" customWidth="1"/>
    <col min="11529" max="11529" width="16.7109375" style="901" customWidth="1"/>
    <col min="11530" max="11530" width="26.42578125" style="901" customWidth="1"/>
    <col min="11531" max="11531" width="0" style="901" hidden="1" customWidth="1"/>
    <col min="11532" max="11532" width="29.7109375" style="901" customWidth="1"/>
    <col min="11533" max="11533" width="12.85546875" style="901" customWidth="1"/>
    <col min="11534" max="11534" width="16" style="901" customWidth="1"/>
    <col min="11535" max="11535" width="7.28515625" style="901" customWidth="1"/>
    <col min="11536" max="11536" width="14.28515625" style="901" customWidth="1"/>
    <col min="11537" max="11537" width="3.28515625" style="901" customWidth="1"/>
    <col min="11538" max="11538" width="3.7109375" style="901" customWidth="1"/>
    <col min="11539" max="11539" width="5.85546875" style="901" customWidth="1"/>
    <col min="11540" max="11540" width="4.5703125" style="901" customWidth="1"/>
    <col min="11541" max="11541" width="4.85546875" style="901" customWidth="1"/>
    <col min="11542" max="11542" width="8" style="901" customWidth="1"/>
    <col min="11543" max="11543" width="2.85546875" style="901" customWidth="1"/>
    <col min="11544" max="11544" width="3.140625" style="901" customWidth="1"/>
    <col min="11545" max="11545" width="3" style="901" customWidth="1"/>
    <col min="11546" max="11546" width="3.5703125" style="901" customWidth="1"/>
    <col min="11547" max="11547" width="0" style="901" hidden="1" customWidth="1"/>
    <col min="11548" max="11548" width="19.85546875" style="901" customWidth="1"/>
    <col min="11549" max="11549" width="13.5703125" style="901" customWidth="1"/>
    <col min="11550" max="11550" width="16.28515625" style="901" customWidth="1"/>
    <col min="11551" max="11776" width="11.42578125" style="901"/>
    <col min="11777" max="11777" width="2.85546875" style="901" customWidth="1"/>
    <col min="11778" max="11778" width="0" style="901" hidden="1" customWidth="1"/>
    <col min="11779" max="11779" width="16.5703125" style="901" customWidth="1"/>
    <col min="11780" max="11780" width="0" style="901" hidden="1" customWidth="1"/>
    <col min="11781" max="11783" width="16.28515625" style="901" customWidth="1"/>
    <col min="11784" max="11784" width="16.5703125" style="901" customWidth="1"/>
    <col min="11785" max="11785" width="16.7109375" style="901" customWidth="1"/>
    <col min="11786" max="11786" width="26.42578125" style="901" customWidth="1"/>
    <col min="11787" max="11787" width="0" style="901" hidden="1" customWidth="1"/>
    <col min="11788" max="11788" width="29.7109375" style="901" customWidth="1"/>
    <col min="11789" max="11789" width="12.85546875" style="901" customWidth="1"/>
    <col min="11790" max="11790" width="16" style="901" customWidth="1"/>
    <col min="11791" max="11791" width="7.28515625" style="901" customWidth="1"/>
    <col min="11792" max="11792" width="14.28515625" style="901" customWidth="1"/>
    <col min="11793" max="11793" width="3.28515625" style="901" customWidth="1"/>
    <col min="11794" max="11794" width="3.7109375" style="901" customWidth="1"/>
    <col min="11795" max="11795" width="5.85546875" style="901" customWidth="1"/>
    <col min="11796" max="11796" width="4.5703125" style="901" customWidth="1"/>
    <col min="11797" max="11797" width="4.85546875" style="901" customWidth="1"/>
    <col min="11798" max="11798" width="8" style="901" customWidth="1"/>
    <col min="11799" max="11799" width="2.85546875" style="901" customWidth="1"/>
    <col min="11800" max="11800" width="3.140625" style="901" customWidth="1"/>
    <col min="11801" max="11801" width="3" style="901" customWidth="1"/>
    <col min="11802" max="11802" width="3.5703125" style="901" customWidth="1"/>
    <col min="11803" max="11803" width="0" style="901" hidden="1" customWidth="1"/>
    <col min="11804" max="11804" width="19.85546875" style="901" customWidth="1"/>
    <col min="11805" max="11805" width="13.5703125" style="901" customWidth="1"/>
    <col min="11806" max="11806" width="16.28515625" style="901" customWidth="1"/>
    <col min="11807" max="12032" width="11.42578125" style="901"/>
    <col min="12033" max="12033" width="2.85546875" style="901" customWidth="1"/>
    <col min="12034" max="12034" width="0" style="901" hidden="1" customWidth="1"/>
    <col min="12035" max="12035" width="16.5703125" style="901" customWidth="1"/>
    <col min="12036" max="12036" width="0" style="901" hidden="1" customWidth="1"/>
    <col min="12037" max="12039" width="16.28515625" style="901" customWidth="1"/>
    <col min="12040" max="12040" width="16.5703125" style="901" customWidth="1"/>
    <col min="12041" max="12041" width="16.7109375" style="901" customWidth="1"/>
    <col min="12042" max="12042" width="26.42578125" style="901" customWidth="1"/>
    <col min="12043" max="12043" width="0" style="901" hidden="1" customWidth="1"/>
    <col min="12044" max="12044" width="29.7109375" style="901" customWidth="1"/>
    <col min="12045" max="12045" width="12.85546875" style="901" customWidth="1"/>
    <col min="12046" max="12046" width="16" style="901" customWidth="1"/>
    <col min="12047" max="12047" width="7.28515625" style="901" customWidth="1"/>
    <col min="12048" max="12048" width="14.28515625" style="901" customWidth="1"/>
    <col min="12049" max="12049" width="3.28515625" style="901" customWidth="1"/>
    <col min="12050" max="12050" width="3.7109375" style="901" customWidth="1"/>
    <col min="12051" max="12051" width="5.85546875" style="901" customWidth="1"/>
    <col min="12052" max="12052" width="4.5703125" style="901" customWidth="1"/>
    <col min="12053" max="12053" width="4.85546875" style="901" customWidth="1"/>
    <col min="12054" max="12054" width="8" style="901" customWidth="1"/>
    <col min="12055" max="12055" width="2.85546875" style="901" customWidth="1"/>
    <col min="12056" max="12056" width="3.140625" style="901" customWidth="1"/>
    <col min="12057" max="12057" width="3" style="901" customWidth="1"/>
    <col min="12058" max="12058" width="3.5703125" style="901" customWidth="1"/>
    <col min="12059" max="12059" width="0" style="901" hidden="1" customWidth="1"/>
    <col min="12060" max="12060" width="19.85546875" style="901" customWidth="1"/>
    <col min="12061" max="12061" width="13.5703125" style="901" customWidth="1"/>
    <col min="12062" max="12062" width="16.28515625" style="901" customWidth="1"/>
    <col min="12063" max="12288" width="11.42578125" style="901"/>
    <col min="12289" max="12289" width="2.85546875" style="901" customWidth="1"/>
    <col min="12290" max="12290" width="0" style="901" hidden="1" customWidth="1"/>
    <col min="12291" max="12291" width="16.5703125" style="901" customWidth="1"/>
    <col min="12292" max="12292" width="0" style="901" hidden="1" customWidth="1"/>
    <col min="12293" max="12295" width="16.28515625" style="901" customWidth="1"/>
    <col min="12296" max="12296" width="16.5703125" style="901" customWidth="1"/>
    <col min="12297" max="12297" width="16.7109375" style="901" customWidth="1"/>
    <col min="12298" max="12298" width="26.42578125" style="901" customWidth="1"/>
    <col min="12299" max="12299" width="0" style="901" hidden="1" customWidth="1"/>
    <col min="12300" max="12300" width="29.7109375" style="901" customWidth="1"/>
    <col min="12301" max="12301" width="12.85546875" style="901" customWidth="1"/>
    <col min="12302" max="12302" width="16" style="901" customWidth="1"/>
    <col min="12303" max="12303" width="7.28515625" style="901" customWidth="1"/>
    <col min="12304" max="12304" width="14.28515625" style="901" customWidth="1"/>
    <col min="12305" max="12305" width="3.28515625" style="901" customWidth="1"/>
    <col min="12306" max="12306" width="3.7109375" style="901" customWidth="1"/>
    <col min="12307" max="12307" width="5.85546875" style="901" customWidth="1"/>
    <col min="12308" max="12308" width="4.5703125" style="901" customWidth="1"/>
    <col min="12309" max="12309" width="4.85546875" style="901" customWidth="1"/>
    <col min="12310" max="12310" width="8" style="901" customWidth="1"/>
    <col min="12311" max="12311" width="2.85546875" style="901" customWidth="1"/>
    <col min="12312" max="12312" width="3.140625" style="901" customWidth="1"/>
    <col min="12313" max="12313" width="3" style="901" customWidth="1"/>
    <col min="12314" max="12314" width="3.5703125" style="901" customWidth="1"/>
    <col min="12315" max="12315" width="0" style="901" hidden="1" customWidth="1"/>
    <col min="12316" max="12316" width="19.85546875" style="901" customWidth="1"/>
    <col min="12317" max="12317" width="13.5703125" style="901" customWidth="1"/>
    <col min="12318" max="12318" width="16.28515625" style="901" customWidth="1"/>
    <col min="12319" max="12544" width="11.42578125" style="901"/>
    <col min="12545" max="12545" width="2.85546875" style="901" customWidth="1"/>
    <col min="12546" max="12546" width="0" style="901" hidden="1" customWidth="1"/>
    <col min="12547" max="12547" width="16.5703125" style="901" customWidth="1"/>
    <col min="12548" max="12548" width="0" style="901" hidden="1" customWidth="1"/>
    <col min="12549" max="12551" width="16.28515625" style="901" customWidth="1"/>
    <col min="12552" max="12552" width="16.5703125" style="901" customWidth="1"/>
    <col min="12553" max="12553" width="16.7109375" style="901" customWidth="1"/>
    <col min="12554" max="12554" width="26.42578125" style="901" customWidth="1"/>
    <col min="12555" max="12555" width="0" style="901" hidden="1" customWidth="1"/>
    <col min="12556" max="12556" width="29.7109375" style="901" customWidth="1"/>
    <col min="12557" max="12557" width="12.85546875" style="901" customWidth="1"/>
    <col min="12558" max="12558" width="16" style="901" customWidth="1"/>
    <col min="12559" max="12559" width="7.28515625" style="901" customWidth="1"/>
    <col min="12560" max="12560" width="14.28515625" style="901" customWidth="1"/>
    <col min="12561" max="12561" width="3.28515625" style="901" customWidth="1"/>
    <col min="12562" max="12562" width="3.7109375" style="901" customWidth="1"/>
    <col min="12563" max="12563" width="5.85546875" style="901" customWidth="1"/>
    <col min="12564" max="12564" width="4.5703125" style="901" customWidth="1"/>
    <col min="12565" max="12565" width="4.85546875" style="901" customWidth="1"/>
    <col min="12566" max="12566" width="8" style="901" customWidth="1"/>
    <col min="12567" max="12567" width="2.85546875" style="901" customWidth="1"/>
    <col min="12568" max="12568" width="3.140625" style="901" customWidth="1"/>
    <col min="12569" max="12569" width="3" style="901" customWidth="1"/>
    <col min="12570" max="12570" width="3.5703125" style="901" customWidth="1"/>
    <col min="12571" max="12571" width="0" style="901" hidden="1" customWidth="1"/>
    <col min="12572" max="12572" width="19.85546875" style="901" customWidth="1"/>
    <col min="12573" max="12573" width="13.5703125" style="901" customWidth="1"/>
    <col min="12574" max="12574" width="16.28515625" style="901" customWidth="1"/>
    <col min="12575" max="12800" width="11.42578125" style="901"/>
    <col min="12801" max="12801" width="2.85546875" style="901" customWidth="1"/>
    <col min="12802" max="12802" width="0" style="901" hidden="1" customWidth="1"/>
    <col min="12803" max="12803" width="16.5703125" style="901" customWidth="1"/>
    <col min="12804" max="12804" width="0" style="901" hidden="1" customWidth="1"/>
    <col min="12805" max="12807" width="16.28515625" style="901" customWidth="1"/>
    <col min="12808" max="12808" width="16.5703125" style="901" customWidth="1"/>
    <col min="12809" max="12809" width="16.7109375" style="901" customWidth="1"/>
    <col min="12810" max="12810" width="26.42578125" style="901" customWidth="1"/>
    <col min="12811" max="12811" width="0" style="901" hidden="1" customWidth="1"/>
    <col min="12812" max="12812" width="29.7109375" style="901" customWidth="1"/>
    <col min="12813" max="12813" width="12.85546875" style="901" customWidth="1"/>
    <col min="12814" max="12814" width="16" style="901" customWidth="1"/>
    <col min="12815" max="12815" width="7.28515625" style="901" customWidth="1"/>
    <col min="12816" max="12816" width="14.28515625" style="901" customWidth="1"/>
    <col min="12817" max="12817" width="3.28515625" style="901" customWidth="1"/>
    <col min="12818" max="12818" width="3.7109375" style="901" customWidth="1"/>
    <col min="12819" max="12819" width="5.85546875" style="901" customWidth="1"/>
    <col min="12820" max="12820" width="4.5703125" style="901" customWidth="1"/>
    <col min="12821" max="12821" width="4.85546875" style="901" customWidth="1"/>
    <col min="12822" max="12822" width="8" style="901" customWidth="1"/>
    <col min="12823" max="12823" width="2.85546875" style="901" customWidth="1"/>
    <col min="12824" max="12824" width="3.140625" style="901" customWidth="1"/>
    <col min="12825" max="12825" width="3" style="901" customWidth="1"/>
    <col min="12826" max="12826" width="3.5703125" style="901" customWidth="1"/>
    <col min="12827" max="12827" width="0" style="901" hidden="1" customWidth="1"/>
    <col min="12828" max="12828" width="19.85546875" style="901" customWidth="1"/>
    <col min="12829" max="12829" width="13.5703125" style="901" customWidth="1"/>
    <col min="12830" max="12830" width="16.28515625" style="901" customWidth="1"/>
    <col min="12831" max="13056" width="11.42578125" style="901"/>
    <col min="13057" max="13057" width="2.85546875" style="901" customWidth="1"/>
    <col min="13058" max="13058" width="0" style="901" hidden="1" customWidth="1"/>
    <col min="13059" max="13059" width="16.5703125" style="901" customWidth="1"/>
    <col min="13060" max="13060" width="0" style="901" hidden="1" customWidth="1"/>
    <col min="13061" max="13063" width="16.28515625" style="901" customWidth="1"/>
    <col min="13064" max="13064" width="16.5703125" style="901" customWidth="1"/>
    <col min="13065" max="13065" width="16.7109375" style="901" customWidth="1"/>
    <col min="13066" max="13066" width="26.42578125" style="901" customWidth="1"/>
    <col min="13067" max="13067" width="0" style="901" hidden="1" customWidth="1"/>
    <col min="13068" max="13068" width="29.7109375" style="901" customWidth="1"/>
    <col min="13069" max="13069" width="12.85546875" style="901" customWidth="1"/>
    <col min="13070" max="13070" width="16" style="901" customWidth="1"/>
    <col min="13071" max="13071" width="7.28515625" style="901" customWidth="1"/>
    <col min="13072" max="13072" width="14.28515625" style="901" customWidth="1"/>
    <col min="13073" max="13073" width="3.28515625" style="901" customWidth="1"/>
    <col min="13074" max="13074" width="3.7109375" style="901" customWidth="1"/>
    <col min="13075" max="13075" width="5.85546875" style="901" customWidth="1"/>
    <col min="13076" max="13076" width="4.5703125" style="901" customWidth="1"/>
    <col min="13077" max="13077" width="4.85546875" style="901" customWidth="1"/>
    <col min="13078" max="13078" width="8" style="901" customWidth="1"/>
    <col min="13079" max="13079" width="2.85546875" style="901" customWidth="1"/>
    <col min="13080" max="13080" width="3.140625" style="901" customWidth="1"/>
    <col min="13081" max="13081" width="3" style="901" customWidth="1"/>
    <col min="13082" max="13082" width="3.5703125" style="901" customWidth="1"/>
    <col min="13083" max="13083" width="0" style="901" hidden="1" customWidth="1"/>
    <col min="13084" max="13084" width="19.85546875" style="901" customWidth="1"/>
    <col min="13085" max="13085" width="13.5703125" style="901" customWidth="1"/>
    <col min="13086" max="13086" width="16.28515625" style="901" customWidth="1"/>
    <col min="13087" max="13312" width="11.42578125" style="901"/>
    <col min="13313" max="13313" width="2.85546875" style="901" customWidth="1"/>
    <col min="13314" max="13314" width="0" style="901" hidden="1" customWidth="1"/>
    <col min="13315" max="13315" width="16.5703125" style="901" customWidth="1"/>
    <col min="13316" max="13316" width="0" style="901" hidden="1" customWidth="1"/>
    <col min="13317" max="13319" width="16.28515625" style="901" customWidth="1"/>
    <col min="13320" max="13320" width="16.5703125" style="901" customWidth="1"/>
    <col min="13321" max="13321" width="16.7109375" style="901" customWidth="1"/>
    <col min="13322" max="13322" width="26.42578125" style="901" customWidth="1"/>
    <col min="13323" max="13323" width="0" style="901" hidden="1" customWidth="1"/>
    <col min="13324" max="13324" width="29.7109375" style="901" customWidth="1"/>
    <col min="13325" max="13325" width="12.85546875" style="901" customWidth="1"/>
    <col min="13326" max="13326" width="16" style="901" customWidth="1"/>
    <col min="13327" max="13327" width="7.28515625" style="901" customWidth="1"/>
    <col min="13328" max="13328" width="14.28515625" style="901" customWidth="1"/>
    <col min="13329" max="13329" width="3.28515625" style="901" customWidth="1"/>
    <col min="13330" max="13330" width="3.7109375" style="901" customWidth="1"/>
    <col min="13331" max="13331" width="5.85546875" style="901" customWidth="1"/>
    <col min="13332" max="13332" width="4.5703125" style="901" customWidth="1"/>
    <col min="13333" max="13333" width="4.85546875" style="901" customWidth="1"/>
    <col min="13334" max="13334" width="8" style="901" customWidth="1"/>
    <col min="13335" max="13335" width="2.85546875" style="901" customWidth="1"/>
    <col min="13336" max="13336" width="3.140625" style="901" customWidth="1"/>
    <col min="13337" max="13337" width="3" style="901" customWidth="1"/>
    <col min="13338" max="13338" width="3.5703125" style="901" customWidth="1"/>
    <col min="13339" max="13339" width="0" style="901" hidden="1" customWidth="1"/>
    <col min="13340" max="13340" width="19.85546875" style="901" customWidth="1"/>
    <col min="13341" max="13341" width="13.5703125" style="901" customWidth="1"/>
    <col min="13342" max="13342" width="16.28515625" style="901" customWidth="1"/>
    <col min="13343" max="13568" width="11.42578125" style="901"/>
    <col min="13569" max="13569" width="2.85546875" style="901" customWidth="1"/>
    <col min="13570" max="13570" width="0" style="901" hidden="1" customWidth="1"/>
    <col min="13571" max="13571" width="16.5703125" style="901" customWidth="1"/>
    <col min="13572" max="13572" width="0" style="901" hidden="1" customWidth="1"/>
    <col min="13573" max="13575" width="16.28515625" style="901" customWidth="1"/>
    <col min="13576" max="13576" width="16.5703125" style="901" customWidth="1"/>
    <col min="13577" max="13577" width="16.7109375" style="901" customWidth="1"/>
    <col min="13578" max="13578" width="26.42578125" style="901" customWidth="1"/>
    <col min="13579" max="13579" width="0" style="901" hidden="1" customWidth="1"/>
    <col min="13580" max="13580" width="29.7109375" style="901" customWidth="1"/>
    <col min="13581" max="13581" width="12.85546875" style="901" customWidth="1"/>
    <col min="13582" max="13582" width="16" style="901" customWidth="1"/>
    <col min="13583" max="13583" width="7.28515625" style="901" customWidth="1"/>
    <col min="13584" max="13584" width="14.28515625" style="901" customWidth="1"/>
    <col min="13585" max="13585" width="3.28515625" style="901" customWidth="1"/>
    <col min="13586" max="13586" width="3.7109375" style="901" customWidth="1"/>
    <col min="13587" max="13587" width="5.85546875" style="901" customWidth="1"/>
    <col min="13588" max="13588" width="4.5703125" style="901" customWidth="1"/>
    <col min="13589" max="13589" width="4.85546875" style="901" customWidth="1"/>
    <col min="13590" max="13590" width="8" style="901" customWidth="1"/>
    <col min="13591" max="13591" width="2.85546875" style="901" customWidth="1"/>
    <col min="13592" max="13592" width="3.140625" style="901" customWidth="1"/>
    <col min="13593" max="13593" width="3" style="901" customWidth="1"/>
    <col min="13594" max="13594" width="3.5703125" style="901" customWidth="1"/>
    <col min="13595" max="13595" width="0" style="901" hidden="1" customWidth="1"/>
    <col min="13596" max="13596" width="19.85546875" style="901" customWidth="1"/>
    <col min="13597" max="13597" width="13.5703125" style="901" customWidth="1"/>
    <col min="13598" max="13598" width="16.28515625" style="901" customWidth="1"/>
    <col min="13599" max="13824" width="11.42578125" style="901"/>
    <col min="13825" max="13825" width="2.85546875" style="901" customWidth="1"/>
    <col min="13826" max="13826" width="0" style="901" hidden="1" customWidth="1"/>
    <col min="13827" max="13827" width="16.5703125" style="901" customWidth="1"/>
    <col min="13828" max="13828" width="0" style="901" hidden="1" customWidth="1"/>
    <col min="13829" max="13831" width="16.28515625" style="901" customWidth="1"/>
    <col min="13832" max="13832" width="16.5703125" style="901" customWidth="1"/>
    <col min="13833" max="13833" width="16.7109375" style="901" customWidth="1"/>
    <col min="13834" max="13834" width="26.42578125" style="901" customWidth="1"/>
    <col min="13835" max="13835" width="0" style="901" hidden="1" customWidth="1"/>
    <col min="13836" max="13836" width="29.7109375" style="901" customWidth="1"/>
    <col min="13837" max="13837" width="12.85546875" style="901" customWidth="1"/>
    <col min="13838" max="13838" width="16" style="901" customWidth="1"/>
    <col min="13839" max="13839" width="7.28515625" style="901" customWidth="1"/>
    <col min="13840" max="13840" width="14.28515625" style="901" customWidth="1"/>
    <col min="13841" max="13841" width="3.28515625" style="901" customWidth="1"/>
    <col min="13842" max="13842" width="3.7109375" style="901" customWidth="1"/>
    <col min="13843" max="13843" width="5.85546875" style="901" customWidth="1"/>
    <col min="13844" max="13844" width="4.5703125" style="901" customWidth="1"/>
    <col min="13845" max="13845" width="4.85546875" style="901" customWidth="1"/>
    <col min="13846" max="13846" width="8" style="901" customWidth="1"/>
    <col min="13847" max="13847" width="2.85546875" style="901" customWidth="1"/>
    <col min="13848" max="13848" width="3.140625" style="901" customWidth="1"/>
    <col min="13849" max="13849" width="3" style="901" customWidth="1"/>
    <col min="13850" max="13850" width="3.5703125" style="901" customWidth="1"/>
    <col min="13851" max="13851" width="0" style="901" hidden="1" customWidth="1"/>
    <col min="13852" max="13852" width="19.85546875" style="901" customWidth="1"/>
    <col min="13853" max="13853" width="13.5703125" style="901" customWidth="1"/>
    <col min="13854" max="13854" width="16.28515625" style="901" customWidth="1"/>
    <col min="13855" max="14080" width="11.42578125" style="901"/>
    <col min="14081" max="14081" width="2.85546875" style="901" customWidth="1"/>
    <col min="14082" max="14082" width="0" style="901" hidden="1" customWidth="1"/>
    <col min="14083" max="14083" width="16.5703125" style="901" customWidth="1"/>
    <col min="14084" max="14084" width="0" style="901" hidden="1" customWidth="1"/>
    <col min="14085" max="14087" width="16.28515625" style="901" customWidth="1"/>
    <col min="14088" max="14088" width="16.5703125" style="901" customWidth="1"/>
    <col min="14089" max="14089" width="16.7109375" style="901" customWidth="1"/>
    <col min="14090" max="14090" width="26.42578125" style="901" customWidth="1"/>
    <col min="14091" max="14091" width="0" style="901" hidden="1" customWidth="1"/>
    <col min="14092" max="14092" width="29.7109375" style="901" customWidth="1"/>
    <col min="14093" max="14093" width="12.85546875" style="901" customWidth="1"/>
    <col min="14094" max="14094" width="16" style="901" customWidth="1"/>
    <col min="14095" max="14095" width="7.28515625" style="901" customWidth="1"/>
    <col min="14096" max="14096" width="14.28515625" style="901" customWidth="1"/>
    <col min="14097" max="14097" width="3.28515625" style="901" customWidth="1"/>
    <col min="14098" max="14098" width="3.7109375" style="901" customWidth="1"/>
    <col min="14099" max="14099" width="5.85546875" style="901" customWidth="1"/>
    <col min="14100" max="14100" width="4.5703125" style="901" customWidth="1"/>
    <col min="14101" max="14101" width="4.85546875" style="901" customWidth="1"/>
    <col min="14102" max="14102" width="8" style="901" customWidth="1"/>
    <col min="14103" max="14103" width="2.85546875" style="901" customWidth="1"/>
    <col min="14104" max="14104" width="3.140625" style="901" customWidth="1"/>
    <col min="14105" max="14105" width="3" style="901" customWidth="1"/>
    <col min="14106" max="14106" width="3.5703125" style="901" customWidth="1"/>
    <col min="14107" max="14107" width="0" style="901" hidden="1" customWidth="1"/>
    <col min="14108" max="14108" width="19.85546875" style="901" customWidth="1"/>
    <col min="14109" max="14109" width="13.5703125" style="901" customWidth="1"/>
    <col min="14110" max="14110" width="16.28515625" style="901" customWidth="1"/>
    <col min="14111" max="14336" width="11.42578125" style="901"/>
    <col min="14337" max="14337" width="2.85546875" style="901" customWidth="1"/>
    <col min="14338" max="14338" width="0" style="901" hidden="1" customWidth="1"/>
    <col min="14339" max="14339" width="16.5703125" style="901" customWidth="1"/>
    <col min="14340" max="14340" width="0" style="901" hidden="1" customWidth="1"/>
    <col min="14341" max="14343" width="16.28515625" style="901" customWidth="1"/>
    <col min="14344" max="14344" width="16.5703125" style="901" customWidth="1"/>
    <col min="14345" max="14345" width="16.7109375" style="901" customWidth="1"/>
    <col min="14346" max="14346" width="26.42578125" style="901" customWidth="1"/>
    <col min="14347" max="14347" width="0" style="901" hidden="1" customWidth="1"/>
    <col min="14348" max="14348" width="29.7109375" style="901" customWidth="1"/>
    <col min="14349" max="14349" width="12.85546875" style="901" customWidth="1"/>
    <col min="14350" max="14350" width="16" style="901" customWidth="1"/>
    <col min="14351" max="14351" width="7.28515625" style="901" customWidth="1"/>
    <col min="14352" max="14352" width="14.28515625" style="901" customWidth="1"/>
    <col min="14353" max="14353" width="3.28515625" style="901" customWidth="1"/>
    <col min="14354" max="14354" width="3.7109375" style="901" customWidth="1"/>
    <col min="14355" max="14355" width="5.85546875" style="901" customWidth="1"/>
    <col min="14356" max="14356" width="4.5703125" style="901" customWidth="1"/>
    <col min="14357" max="14357" width="4.85546875" style="901" customWidth="1"/>
    <col min="14358" max="14358" width="8" style="901" customWidth="1"/>
    <col min="14359" max="14359" width="2.85546875" style="901" customWidth="1"/>
    <col min="14360" max="14360" width="3.140625" style="901" customWidth="1"/>
    <col min="14361" max="14361" width="3" style="901" customWidth="1"/>
    <col min="14362" max="14362" width="3.5703125" style="901" customWidth="1"/>
    <col min="14363" max="14363" width="0" style="901" hidden="1" customWidth="1"/>
    <col min="14364" max="14364" width="19.85546875" style="901" customWidth="1"/>
    <col min="14365" max="14365" width="13.5703125" style="901" customWidth="1"/>
    <col min="14366" max="14366" width="16.28515625" style="901" customWidth="1"/>
    <col min="14367" max="14592" width="11.42578125" style="901"/>
    <col min="14593" max="14593" width="2.85546875" style="901" customWidth="1"/>
    <col min="14594" max="14594" width="0" style="901" hidden="1" customWidth="1"/>
    <col min="14595" max="14595" width="16.5703125" style="901" customWidth="1"/>
    <col min="14596" max="14596" width="0" style="901" hidden="1" customWidth="1"/>
    <col min="14597" max="14599" width="16.28515625" style="901" customWidth="1"/>
    <col min="14600" max="14600" width="16.5703125" style="901" customWidth="1"/>
    <col min="14601" max="14601" width="16.7109375" style="901" customWidth="1"/>
    <col min="14602" max="14602" width="26.42578125" style="901" customWidth="1"/>
    <col min="14603" max="14603" width="0" style="901" hidden="1" customWidth="1"/>
    <col min="14604" max="14604" width="29.7109375" style="901" customWidth="1"/>
    <col min="14605" max="14605" width="12.85546875" style="901" customWidth="1"/>
    <col min="14606" max="14606" width="16" style="901" customWidth="1"/>
    <col min="14607" max="14607" width="7.28515625" style="901" customWidth="1"/>
    <col min="14608" max="14608" width="14.28515625" style="901" customWidth="1"/>
    <col min="14609" max="14609" width="3.28515625" style="901" customWidth="1"/>
    <col min="14610" max="14610" width="3.7109375" style="901" customWidth="1"/>
    <col min="14611" max="14611" width="5.85546875" style="901" customWidth="1"/>
    <col min="14612" max="14612" width="4.5703125" style="901" customWidth="1"/>
    <col min="14613" max="14613" width="4.85546875" style="901" customWidth="1"/>
    <col min="14614" max="14614" width="8" style="901" customWidth="1"/>
    <col min="14615" max="14615" width="2.85546875" style="901" customWidth="1"/>
    <col min="14616" max="14616" width="3.140625" style="901" customWidth="1"/>
    <col min="14617" max="14617" width="3" style="901" customWidth="1"/>
    <col min="14618" max="14618" width="3.5703125" style="901" customWidth="1"/>
    <col min="14619" max="14619" width="0" style="901" hidden="1" customWidth="1"/>
    <col min="14620" max="14620" width="19.85546875" style="901" customWidth="1"/>
    <col min="14621" max="14621" width="13.5703125" style="901" customWidth="1"/>
    <col min="14622" max="14622" width="16.28515625" style="901" customWidth="1"/>
    <col min="14623" max="14848" width="11.42578125" style="901"/>
    <col min="14849" max="14849" width="2.85546875" style="901" customWidth="1"/>
    <col min="14850" max="14850" width="0" style="901" hidden="1" customWidth="1"/>
    <col min="14851" max="14851" width="16.5703125" style="901" customWidth="1"/>
    <col min="14852" max="14852" width="0" style="901" hidden="1" customWidth="1"/>
    <col min="14853" max="14855" width="16.28515625" style="901" customWidth="1"/>
    <col min="14856" max="14856" width="16.5703125" style="901" customWidth="1"/>
    <col min="14857" max="14857" width="16.7109375" style="901" customWidth="1"/>
    <col min="14858" max="14858" width="26.42578125" style="901" customWidth="1"/>
    <col min="14859" max="14859" width="0" style="901" hidden="1" customWidth="1"/>
    <col min="14860" max="14860" width="29.7109375" style="901" customWidth="1"/>
    <col min="14861" max="14861" width="12.85546875" style="901" customWidth="1"/>
    <col min="14862" max="14862" width="16" style="901" customWidth="1"/>
    <col min="14863" max="14863" width="7.28515625" style="901" customWidth="1"/>
    <col min="14864" max="14864" width="14.28515625" style="901" customWidth="1"/>
    <col min="14865" max="14865" width="3.28515625" style="901" customWidth="1"/>
    <col min="14866" max="14866" width="3.7109375" style="901" customWidth="1"/>
    <col min="14867" max="14867" width="5.85546875" style="901" customWidth="1"/>
    <col min="14868" max="14868" width="4.5703125" style="901" customWidth="1"/>
    <col min="14869" max="14869" width="4.85546875" style="901" customWidth="1"/>
    <col min="14870" max="14870" width="8" style="901" customWidth="1"/>
    <col min="14871" max="14871" width="2.85546875" style="901" customWidth="1"/>
    <col min="14872" max="14872" width="3.140625" style="901" customWidth="1"/>
    <col min="14873" max="14873" width="3" style="901" customWidth="1"/>
    <col min="14874" max="14874" width="3.5703125" style="901" customWidth="1"/>
    <col min="14875" max="14875" width="0" style="901" hidden="1" customWidth="1"/>
    <col min="14876" max="14876" width="19.85546875" style="901" customWidth="1"/>
    <col min="14877" max="14877" width="13.5703125" style="901" customWidth="1"/>
    <col min="14878" max="14878" width="16.28515625" style="901" customWidth="1"/>
    <col min="14879" max="15104" width="11.42578125" style="901"/>
    <col min="15105" max="15105" width="2.85546875" style="901" customWidth="1"/>
    <col min="15106" max="15106" width="0" style="901" hidden="1" customWidth="1"/>
    <col min="15107" max="15107" width="16.5703125" style="901" customWidth="1"/>
    <col min="15108" max="15108" width="0" style="901" hidden="1" customWidth="1"/>
    <col min="15109" max="15111" width="16.28515625" style="901" customWidth="1"/>
    <col min="15112" max="15112" width="16.5703125" style="901" customWidth="1"/>
    <col min="15113" max="15113" width="16.7109375" style="901" customWidth="1"/>
    <col min="15114" max="15114" width="26.42578125" style="901" customWidth="1"/>
    <col min="15115" max="15115" width="0" style="901" hidden="1" customWidth="1"/>
    <col min="15116" max="15116" width="29.7109375" style="901" customWidth="1"/>
    <col min="15117" max="15117" width="12.85546875" style="901" customWidth="1"/>
    <col min="15118" max="15118" width="16" style="901" customWidth="1"/>
    <col min="15119" max="15119" width="7.28515625" style="901" customWidth="1"/>
    <col min="15120" max="15120" width="14.28515625" style="901" customWidth="1"/>
    <col min="15121" max="15121" width="3.28515625" style="901" customWidth="1"/>
    <col min="15122" max="15122" width="3.7109375" style="901" customWidth="1"/>
    <col min="15123" max="15123" width="5.85546875" style="901" customWidth="1"/>
    <col min="15124" max="15124" width="4.5703125" style="901" customWidth="1"/>
    <col min="15125" max="15125" width="4.85546875" style="901" customWidth="1"/>
    <col min="15126" max="15126" width="8" style="901" customWidth="1"/>
    <col min="15127" max="15127" width="2.85546875" style="901" customWidth="1"/>
    <col min="15128" max="15128" width="3.140625" style="901" customWidth="1"/>
    <col min="15129" max="15129" width="3" style="901" customWidth="1"/>
    <col min="15130" max="15130" width="3.5703125" style="901" customWidth="1"/>
    <col min="15131" max="15131" width="0" style="901" hidden="1" customWidth="1"/>
    <col min="15132" max="15132" width="19.85546875" style="901" customWidth="1"/>
    <col min="15133" max="15133" width="13.5703125" style="901" customWidth="1"/>
    <col min="15134" max="15134" width="16.28515625" style="901" customWidth="1"/>
    <col min="15135" max="15360" width="11.42578125" style="901"/>
    <col min="15361" max="15361" width="2.85546875" style="901" customWidth="1"/>
    <col min="15362" max="15362" width="0" style="901" hidden="1" customWidth="1"/>
    <col min="15363" max="15363" width="16.5703125" style="901" customWidth="1"/>
    <col min="15364" max="15364" width="0" style="901" hidden="1" customWidth="1"/>
    <col min="15365" max="15367" width="16.28515625" style="901" customWidth="1"/>
    <col min="15368" max="15368" width="16.5703125" style="901" customWidth="1"/>
    <col min="15369" max="15369" width="16.7109375" style="901" customWidth="1"/>
    <col min="15370" max="15370" width="26.42578125" style="901" customWidth="1"/>
    <col min="15371" max="15371" width="0" style="901" hidden="1" customWidth="1"/>
    <col min="15372" max="15372" width="29.7109375" style="901" customWidth="1"/>
    <col min="15373" max="15373" width="12.85546875" style="901" customWidth="1"/>
    <col min="15374" max="15374" width="16" style="901" customWidth="1"/>
    <col min="15375" max="15375" width="7.28515625" style="901" customWidth="1"/>
    <col min="15376" max="15376" width="14.28515625" style="901" customWidth="1"/>
    <col min="15377" max="15377" width="3.28515625" style="901" customWidth="1"/>
    <col min="15378" max="15378" width="3.7109375" style="901" customWidth="1"/>
    <col min="15379" max="15379" width="5.85546875" style="901" customWidth="1"/>
    <col min="15380" max="15380" width="4.5703125" style="901" customWidth="1"/>
    <col min="15381" max="15381" width="4.85546875" style="901" customWidth="1"/>
    <col min="15382" max="15382" width="8" style="901" customWidth="1"/>
    <col min="15383" max="15383" width="2.85546875" style="901" customWidth="1"/>
    <col min="15384" max="15384" width="3.140625" style="901" customWidth="1"/>
    <col min="15385" max="15385" width="3" style="901" customWidth="1"/>
    <col min="15386" max="15386" width="3.5703125" style="901" customWidth="1"/>
    <col min="15387" max="15387" width="0" style="901" hidden="1" customWidth="1"/>
    <col min="15388" max="15388" width="19.85546875" style="901" customWidth="1"/>
    <col min="15389" max="15389" width="13.5703125" style="901" customWidth="1"/>
    <col min="15390" max="15390" width="16.28515625" style="901" customWidth="1"/>
    <col min="15391" max="15616" width="11.42578125" style="901"/>
    <col min="15617" max="15617" width="2.85546875" style="901" customWidth="1"/>
    <col min="15618" max="15618" width="0" style="901" hidden="1" customWidth="1"/>
    <col min="15619" max="15619" width="16.5703125" style="901" customWidth="1"/>
    <col min="15620" max="15620" width="0" style="901" hidden="1" customWidth="1"/>
    <col min="15621" max="15623" width="16.28515625" style="901" customWidth="1"/>
    <col min="15624" max="15624" width="16.5703125" style="901" customWidth="1"/>
    <col min="15625" max="15625" width="16.7109375" style="901" customWidth="1"/>
    <col min="15626" max="15626" width="26.42578125" style="901" customWidth="1"/>
    <col min="15627" max="15627" width="0" style="901" hidden="1" customWidth="1"/>
    <col min="15628" max="15628" width="29.7109375" style="901" customWidth="1"/>
    <col min="15629" max="15629" width="12.85546875" style="901" customWidth="1"/>
    <col min="15630" max="15630" width="16" style="901" customWidth="1"/>
    <col min="15631" max="15631" width="7.28515625" style="901" customWidth="1"/>
    <col min="15632" max="15632" width="14.28515625" style="901" customWidth="1"/>
    <col min="15633" max="15633" width="3.28515625" style="901" customWidth="1"/>
    <col min="15634" max="15634" width="3.7109375" style="901" customWidth="1"/>
    <col min="15635" max="15635" width="5.85546875" style="901" customWidth="1"/>
    <col min="15636" max="15636" width="4.5703125" style="901" customWidth="1"/>
    <col min="15637" max="15637" width="4.85546875" style="901" customWidth="1"/>
    <col min="15638" max="15638" width="8" style="901" customWidth="1"/>
    <col min="15639" max="15639" width="2.85546875" style="901" customWidth="1"/>
    <col min="15640" max="15640" width="3.140625" style="901" customWidth="1"/>
    <col min="15641" max="15641" width="3" style="901" customWidth="1"/>
    <col min="15642" max="15642" width="3.5703125" style="901" customWidth="1"/>
    <col min="15643" max="15643" width="0" style="901" hidden="1" customWidth="1"/>
    <col min="15644" max="15644" width="19.85546875" style="901" customWidth="1"/>
    <col min="15645" max="15645" width="13.5703125" style="901" customWidth="1"/>
    <col min="15646" max="15646" width="16.28515625" style="901" customWidth="1"/>
    <col min="15647" max="15872" width="11.42578125" style="901"/>
    <col min="15873" max="15873" width="2.85546875" style="901" customWidth="1"/>
    <col min="15874" max="15874" width="0" style="901" hidden="1" customWidth="1"/>
    <col min="15875" max="15875" width="16.5703125" style="901" customWidth="1"/>
    <col min="15876" max="15876" width="0" style="901" hidden="1" customWidth="1"/>
    <col min="15877" max="15879" width="16.28515625" style="901" customWidth="1"/>
    <col min="15880" max="15880" width="16.5703125" style="901" customWidth="1"/>
    <col min="15881" max="15881" width="16.7109375" style="901" customWidth="1"/>
    <col min="15882" max="15882" width="26.42578125" style="901" customWidth="1"/>
    <col min="15883" max="15883" width="0" style="901" hidden="1" customWidth="1"/>
    <col min="15884" max="15884" width="29.7109375" style="901" customWidth="1"/>
    <col min="15885" max="15885" width="12.85546875" style="901" customWidth="1"/>
    <col min="15886" max="15886" width="16" style="901" customWidth="1"/>
    <col min="15887" max="15887" width="7.28515625" style="901" customWidth="1"/>
    <col min="15888" max="15888" width="14.28515625" style="901" customWidth="1"/>
    <col min="15889" max="15889" width="3.28515625" style="901" customWidth="1"/>
    <col min="15890" max="15890" width="3.7109375" style="901" customWidth="1"/>
    <col min="15891" max="15891" width="5.85546875" style="901" customWidth="1"/>
    <col min="15892" max="15892" width="4.5703125" style="901" customWidth="1"/>
    <col min="15893" max="15893" width="4.85546875" style="901" customWidth="1"/>
    <col min="15894" max="15894" width="8" style="901" customWidth="1"/>
    <col min="15895" max="15895" width="2.85546875" style="901" customWidth="1"/>
    <col min="15896" max="15896" width="3.140625" style="901" customWidth="1"/>
    <col min="15897" max="15897" width="3" style="901" customWidth="1"/>
    <col min="15898" max="15898" width="3.5703125" style="901" customWidth="1"/>
    <col min="15899" max="15899" width="0" style="901" hidden="1" customWidth="1"/>
    <col min="15900" max="15900" width="19.85546875" style="901" customWidth="1"/>
    <col min="15901" max="15901" width="13.5703125" style="901" customWidth="1"/>
    <col min="15902" max="15902" width="16.28515625" style="901" customWidth="1"/>
    <col min="15903" max="16128" width="11.42578125" style="901"/>
    <col min="16129" max="16129" width="2.85546875" style="901" customWidth="1"/>
    <col min="16130" max="16130" width="0" style="901" hidden="1" customWidth="1"/>
    <col min="16131" max="16131" width="16.5703125" style="901" customWidth="1"/>
    <col min="16132" max="16132" width="0" style="901" hidden="1" customWidth="1"/>
    <col min="16133" max="16135" width="16.28515625" style="901" customWidth="1"/>
    <col min="16136" max="16136" width="16.5703125" style="901" customWidth="1"/>
    <col min="16137" max="16137" width="16.7109375" style="901" customWidth="1"/>
    <col min="16138" max="16138" width="26.42578125" style="901" customWidth="1"/>
    <col min="16139" max="16139" width="0" style="901" hidden="1" customWidth="1"/>
    <col min="16140" max="16140" width="29.7109375" style="901" customWidth="1"/>
    <col min="16141" max="16141" width="12.85546875" style="901" customWidth="1"/>
    <col min="16142" max="16142" width="16" style="901" customWidth="1"/>
    <col min="16143" max="16143" width="7.28515625" style="901" customWidth="1"/>
    <col min="16144" max="16144" width="14.28515625" style="901" customWidth="1"/>
    <col min="16145" max="16145" width="3.28515625" style="901" customWidth="1"/>
    <col min="16146" max="16146" width="3.7109375" style="901" customWidth="1"/>
    <col min="16147" max="16147" width="5.85546875" style="901" customWidth="1"/>
    <col min="16148" max="16148" width="4.5703125" style="901" customWidth="1"/>
    <col min="16149" max="16149" width="4.85546875" style="901" customWidth="1"/>
    <col min="16150" max="16150" width="8" style="901" customWidth="1"/>
    <col min="16151" max="16151" width="2.85546875" style="901" customWidth="1"/>
    <col min="16152" max="16152" width="3.140625" style="901" customWidth="1"/>
    <col min="16153" max="16153" width="3" style="901" customWidth="1"/>
    <col min="16154" max="16154" width="3.5703125" style="901" customWidth="1"/>
    <col min="16155" max="16155" width="0" style="901" hidden="1" customWidth="1"/>
    <col min="16156" max="16156" width="19.85546875" style="901" customWidth="1"/>
    <col min="16157" max="16157" width="13.5703125" style="901" customWidth="1"/>
    <col min="16158" max="16158" width="16.28515625" style="901" customWidth="1"/>
    <col min="16159" max="16384" width="11.42578125" style="901"/>
  </cols>
  <sheetData>
    <row r="2" spans="2:205" ht="14.25" customHeight="1" x14ac:dyDescent="0.2">
      <c r="L2" s="903"/>
      <c r="M2" s="903"/>
      <c r="O2" s="904"/>
      <c r="Q2" s="904"/>
      <c r="AN2" s="901"/>
      <c r="AO2" s="901"/>
      <c r="AP2" s="901"/>
      <c r="AQ2" s="901"/>
      <c r="AR2" s="901"/>
      <c r="AS2" s="901"/>
      <c r="AT2" s="901"/>
      <c r="AU2" s="901"/>
      <c r="AV2" s="901"/>
      <c r="AW2" s="901"/>
      <c r="AX2" s="901"/>
      <c r="AY2" s="901"/>
      <c r="AZ2" s="901"/>
      <c r="BA2" s="901"/>
      <c r="BB2" s="901"/>
      <c r="BC2" s="901"/>
      <c r="BD2" s="901"/>
      <c r="BE2" s="901"/>
      <c r="BF2" s="901"/>
      <c r="BG2" s="901"/>
      <c r="BH2" s="901"/>
      <c r="BI2" s="901"/>
      <c r="BJ2" s="901"/>
      <c r="BK2" s="901"/>
      <c r="BL2" s="901"/>
      <c r="BM2" s="901"/>
      <c r="BN2" s="901"/>
      <c r="BO2" s="901"/>
      <c r="BP2" s="901"/>
      <c r="BQ2" s="901"/>
      <c r="BR2" s="901"/>
      <c r="BS2" s="901"/>
      <c r="BT2" s="901"/>
      <c r="BU2" s="901"/>
      <c r="BV2" s="901"/>
      <c r="BW2" s="901"/>
      <c r="BX2" s="901"/>
      <c r="BY2" s="901"/>
      <c r="BZ2" s="901"/>
      <c r="CA2" s="901"/>
      <c r="CB2" s="901"/>
      <c r="CC2" s="901"/>
      <c r="CD2" s="901"/>
      <c r="CE2" s="901"/>
      <c r="CF2" s="901"/>
      <c r="CG2" s="901"/>
      <c r="CH2" s="901"/>
      <c r="CI2" s="901"/>
      <c r="CJ2" s="901"/>
      <c r="CK2" s="901"/>
      <c r="CL2" s="901"/>
      <c r="CM2" s="901"/>
      <c r="CN2" s="901"/>
      <c r="CO2" s="901"/>
      <c r="CP2" s="901"/>
      <c r="CQ2" s="901"/>
      <c r="CR2" s="901"/>
      <c r="CS2" s="901"/>
      <c r="CT2" s="901"/>
      <c r="CU2" s="901"/>
      <c r="CV2" s="901"/>
      <c r="CW2" s="901"/>
      <c r="CX2" s="901"/>
      <c r="CY2" s="901"/>
      <c r="CZ2" s="901"/>
      <c r="DA2" s="901"/>
      <c r="DB2" s="901"/>
      <c r="DC2" s="901"/>
      <c r="DD2" s="901"/>
      <c r="DE2" s="901"/>
      <c r="DF2" s="901"/>
      <c r="DG2" s="901"/>
      <c r="DH2" s="901"/>
      <c r="DI2" s="901"/>
      <c r="DJ2" s="901"/>
      <c r="DK2" s="901"/>
      <c r="DL2" s="901"/>
      <c r="DM2" s="901"/>
      <c r="DN2" s="901"/>
      <c r="DO2" s="901"/>
      <c r="DP2" s="901"/>
      <c r="DQ2" s="901"/>
      <c r="DR2" s="901"/>
      <c r="DS2" s="901"/>
      <c r="DT2" s="901"/>
      <c r="DU2" s="901"/>
      <c r="DV2" s="901"/>
      <c r="DW2" s="901"/>
      <c r="DX2" s="901"/>
      <c r="DY2" s="901"/>
      <c r="DZ2" s="901"/>
      <c r="EA2" s="901"/>
      <c r="EB2" s="901"/>
      <c r="EC2" s="901"/>
      <c r="ED2" s="901"/>
      <c r="EE2" s="901"/>
      <c r="EF2" s="901"/>
      <c r="EG2" s="901"/>
      <c r="EH2" s="901"/>
      <c r="EI2" s="901"/>
      <c r="EJ2" s="901"/>
      <c r="EK2" s="901"/>
      <c r="EL2" s="901"/>
      <c r="EM2" s="901"/>
      <c r="EN2" s="901"/>
      <c r="EO2" s="901"/>
      <c r="EP2" s="901"/>
      <c r="EQ2" s="901"/>
      <c r="ER2" s="901"/>
      <c r="ES2" s="901"/>
      <c r="ET2" s="901"/>
      <c r="EU2" s="901"/>
      <c r="EV2" s="901"/>
      <c r="EW2" s="901"/>
      <c r="EX2" s="901"/>
      <c r="EY2" s="901"/>
      <c r="EZ2" s="901"/>
      <c r="FA2" s="901"/>
      <c r="FB2" s="901"/>
      <c r="FC2" s="901"/>
      <c r="FD2" s="901"/>
      <c r="FE2" s="901"/>
      <c r="FF2" s="901"/>
      <c r="FG2" s="901"/>
      <c r="FH2" s="901"/>
      <c r="FI2" s="901"/>
      <c r="FJ2" s="901"/>
      <c r="FK2" s="901"/>
      <c r="FL2" s="901"/>
      <c r="FM2" s="901"/>
      <c r="FN2" s="901"/>
      <c r="FO2" s="901"/>
      <c r="FP2" s="901"/>
      <c r="FQ2" s="901"/>
      <c r="FR2" s="901"/>
      <c r="FS2" s="901"/>
      <c r="FT2" s="901"/>
      <c r="FU2" s="901"/>
      <c r="FV2" s="901"/>
      <c r="FW2" s="901"/>
      <c r="FX2" s="901"/>
      <c r="FY2" s="901"/>
      <c r="FZ2" s="901"/>
      <c r="GA2" s="901"/>
      <c r="GB2" s="901"/>
      <c r="GC2" s="901"/>
      <c r="GD2" s="901"/>
      <c r="GE2" s="901"/>
      <c r="GF2" s="901"/>
      <c r="GG2" s="901"/>
      <c r="GH2" s="901"/>
      <c r="GI2" s="901"/>
      <c r="GJ2" s="901"/>
      <c r="GK2" s="901"/>
      <c r="GL2" s="901"/>
      <c r="GM2" s="901"/>
      <c r="GN2" s="901"/>
      <c r="GO2" s="901"/>
      <c r="GP2" s="901"/>
      <c r="GQ2" s="901"/>
      <c r="GR2" s="901"/>
      <c r="GS2" s="901"/>
      <c r="GT2" s="901"/>
      <c r="GU2" s="901"/>
      <c r="GV2" s="901"/>
      <c r="GW2" s="901"/>
    </row>
    <row r="3" spans="2:205" x14ac:dyDescent="0.2">
      <c r="C3" s="901"/>
      <c r="L3" s="903"/>
      <c r="M3" s="903"/>
      <c r="O3" s="904"/>
      <c r="Q3" s="904"/>
      <c r="AN3" s="901"/>
      <c r="AO3" s="901"/>
      <c r="AP3" s="901"/>
      <c r="AQ3" s="901"/>
      <c r="AR3" s="901"/>
      <c r="AS3" s="901"/>
      <c r="AT3" s="901"/>
      <c r="AU3" s="901"/>
      <c r="AV3" s="901"/>
      <c r="AW3" s="901"/>
      <c r="AX3" s="901"/>
      <c r="AY3" s="901"/>
      <c r="AZ3" s="901"/>
      <c r="BA3" s="901"/>
      <c r="BB3" s="901"/>
      <c r="BC3" s="901"/>
      <c r="BD3" s="901"/>
      <c r="BE3" s="901"/>
      <c r="BF3" s="901"/>
      <c r="BG3" s="901"/>
      <c r="BH3" s="901"/>
      <c r="BI3" s="901"/>
      <c r="BJ3" s="901"/>
      <c r="BK3" s="901"/>
      <c r="BL3" s="901"/>
      <c r="BM3" s="901"/>
      <c r="BN3" s="901"/>
      <c r="BO3" s="901"/>
      <c r="BP3" s="901"/>
      <c r="BQ3" s="901"/>
      <c r="BR3" s="901"/>
      <c r="BS3" s="901"/>
      <c r="BT3" s="901"/>
      <c r="BU3" s="901"/>
      <c r="BV3" s="901"/>
      <c r="BW3" s="901"/>
      <c r="BX3" s="901"/>
      <c r="BY3" s="901"/>
      <c r="BZ3" s="901"/>
      <c r="CA3" s="901"/>
      <c r="CB3" s="901"/>
      <c r="CC3" s="901"/>
      <c r="CD3" s="901"/>
      <c r="CE3" s="901"/>
      <c r="CF3" s="901"/>
      <c r="CG3" s="901"/>
      <c r="CH3" s="901"/>
      <c r="CI3" s="901"/>
      <c r="CJ3" s="901"/>
      <c r="CK3" s="901"/>
      <c r="CL3" s="901"/>
      <c r="CM3" s="901"/>
      <c r="CN3" s="901"/>
      <c r="CO3" s="901"/>
      <c r="CP3" s="901"/>
      <c r="CQ3" s="901"/>
      <c r="CR3" s="901"/>
      <c r="CS3" s="901"/>
      <c r="CT3" s="901"/>
      <c r="CU3" s="901"/>
      <c r="CV3" s="901"/>
      <c r="CW3" s="901"/>
      <c r="CX3" s="901"/>
      <c r="CY3" s="901"/>
      <c r="CZ3" s="901"/>
      <c r="DA3" s="901"/>
      <c r="DB3" s="901"/>
      <c r="DC3" s="901"/>
      <c r="DD3" s="901"/>
      <c r="DE3" s="901"/>
      <c r="DF3" s="901"/>
      <c r="DG3" s="901"/>
      <c r="DH3" s="901"/>
      <c r="DI3" s="901"/>
      <c r="DJ3" s="901"/>
      <c r="DK3" s="901"/>
      <c r="DL3" s="901"/>
      <c r="DM3" s="901"/>
      <c r="DN3" s="901"/>
      <c r="DO3" s="901"/>
      <c r="DP3" s="901"/>
      <c r="DQ3" s="901"/>
      <c r="DR3" s="901"/>
      <c r="DS3" s="901"/>
      <c r="DT3" s="901"/>
      <c r="DU3" s="901"/>
      <c r="DV3" s="901"/>
      <c r="DW3" s="901"/>
      <c r="DX3" s="901"/>
      <c r="DY3" s="901"/>
      <c r="DZ3" s="901"/>
      <c r="EA3" s="901"/>
      <c r="EB3" s="901"/>
      <c r="EC3" s="901"/>
      <c r="ED3" s="901"/>
      <c r="EE3" s="901"/>
      <c r="EF3" s="901"/>
      <c r="EG3" s="901"/>
      <c r="EH3" s="901"/>
      <c r="EI3" s="901"/>
      <c r="EJ3" s="901"/>
      <c r="EK3" s="901"/>
      <c r="EL3" s="901"/>
      <c r="EM3" s="901"/>
      <c r="EN3" s="901"/>
      <c r="EO3" s="901"/>
      <c r="EP3" s="901"/>
      <c r="EQ3" s="901"/>
      <c r="ER3" s="901"/>
      <c r="ES3" s="901"/>
      <c r="ET3" s="901"/>
      <c r="EU3" s="901"/>
      <c r="EV3" s="901"/>
      <c r="EW3" s="901"/>
      <c r="EX3" s="901"/>
      <c r="EY3" s="901"/>
      <c r="EZ3" s="901"/>
      <c r="FA3" s="901"/>
      <c r="FB3" s="901"/>
      <c r="FC3" s="901"/>
      <c r="FD3" s="901"/>
      <c r="FE3" s="901"/>
      <c r="FF3" s="901"/>
      <c r="FG3" s="901"/>
      <c r="FH3" s="901"/>
      <c r="FI3" s="901"/>
      <c r="FJ3" s="901"/>
      <c r="FK3" s="901"/>
      <c r="FL3" s="901"/>
      <c r="FM3" s="901"/>
      <c r="FN3" s="901"/>
      <c r="FO3" s="901"/>
      <c r="FP3" s="901"/>
      <c r="FQ3" s="901"/>
      <c r="FR3" s="901"/>
      <c r="FS3" s="901"/>
      <c r="FT3" s="901"/>
      <c r="FU3" s="901"/>
      <c r="FV3" s="901"/>
      <c r="FW3" s="901"/>
      <c r="FX3" s="901"/>
      <c r="FY3" s="901"/>
      <c r="FZ3" s="901"/>
      <c r="GA3" s="901"/>
      <c r="GB3" s="901"/>
      <c r="GC3" s="901"/>
      <c r="GD3" s="901"/>
      <c r="GE3" s="901"/>
      <c r="GF3" s="901"/>
      <c r="GG3" s="901"/>
      <c r="GH3" s="901"/>
      <c r="GI3" s="901"/>
      <c r="GJ3" s="901"/>
      <c r="GK3" s="901"/>
      <c r="GL3" s="901"/>
      <c r="GM3" s="901"/>
      <c r="GN3" s="901"/>
      <c r="GO3" s="901"/>
      <c r="GP3" s="901"/>
      <c r="GQ3" s="901"/>
      <c r="GR3" s="901"/>
      <c r="GS3" s="901"/>
      <c r="GT3" s="901"/>
      <c r="GU3" s="901"/>
      <c r="GV3" s="901"/>
      <c r="GW3" s="901"/>
    </row>
    <row r="4" spans="2:205" ht="12.75" customHeight="1" x14ac:dyDescent="0.2">
      <c r="B4" s="905"/>
      <c r="C4" s="843" t="s">
        <v>0</v>
      </c>
      <c r="D4" s="843"/>
      <c r="E4" s="843"/>
      <c r="F4" s="843"/>
      <c r="G4" s="843"/>
      <c r="H4" s="843"/>
      <c r="I4" s="843"/>
      <c r="J4" s="843"/>
      <c r="K4" s="843"/>
      <c r="L4" s="843"/>
      <c r="M4" s="843"/>
      <c r="N4" s="843"/>
      <c r="O4" s="843"/>
      <c r="P4" s="843"/>
      <c r="Q4" s="843"/>
      <c r="R4" s="843"/>
      <c r="S4" s="843"/>
      <c r="T4" s="843"/>
      <c r="U4" s="843"/>
      <c r="V4" s="843"/>
      <c r="W4" s="843"/>
      <c r="X4" s="843"/>
      <c r="Y4" s="843"/>
      <c r="Z4" s="905"/>
      <c r="AA4" s="905"/>
      <c r="AB4" s="905"/>
      <c r="AC4" s="905"/>
      <c r="AD4" s="905"/>
      <c r="AE4" s="906"/>
    </row>
    <row r="5" spans="2:205" x14ac:dyDescent="0.2">
      <c r="B5" s="905"/>
      <c r="C5" s="843" t="s">
        <v>1</v>
      </c>
      <c r="D5" s="843"/>
      <c r="E5" s="843"/>
      <c r="F5" s="843"/>
      <c r="G5" s="843"/>
      <c r="H5" s="843"/>
      <c r="I5" s="843"/>
      <c r="J5" s="843"/>
      <c r="K5" s="843"/>
      <c r="L5" s="843"/>
      <c r="M5" s="843"/>
      <c r="N5" s="843"/>
      <c r="O5" s="843"/>
      <c r="P5" s="843"/>
      <c r="Q5" s="843"/>
      <c r="R5" s="843"/>
      <c r="S5" s="843"/>
      <c r="T5" s="843"/>
      <c r="U5" s="843"/>
      <c r="V5" s="843"/>
      <c r="W5" s="843"/>
      <c r="X5" s="843"/>
      <c r="Y5" s="843"/>
      <c r="Z5" s="905"/>
      <c r="AA5" s="905"/>
      <c r="AB5" s="905"/>
      <c r="AC5" s="905"/>
      <c r="AD5" s="905"/>
      <c r="AE5" s="906"/>
    </row>
    <row r="6" spans="2:205" x14ac:dyDescent="0.2">
      <c r="B6" s="905"/>
      <c r="C6" s="844"/>
      <c r="D6" s="844"/>
      <c r="E6" s="844"/>
      <c r="F6" s="844"/>
      <c r="G6" s="844"/>
      <c r="H6" s="844"/>
      <c r="I6" s="844"/>
      <c r="J6" s="844"/>
      <c r="K6" s="844"/>
      <c r="L6" s="844"/>
      <c r="M6" s="844"/>
      <c r="N6" s="844"/>
      <c r="O6" s="844"/>
      <c r="P6" s="844"/>
      <c r="Q6" s="844"/>
      <c r="R6" s="844"/>
      <c r="S6" s="844"/>
      <c r="T6" s="844"/>
      <c r="U6" s="844"/>
      <c r="V6" s="844"/>
      <c r="W6" s="844"/>
      <c r="X6" s="844"/>
      <c r="Y6" s="844"/>
      <c r="Z6" s="905"/>
      <c r="AA6" s="905"/>
      <c r="AB6" s="905"/>
      <c r="AC6" s="905"/>
      <c r="AD6" s="905"/>
      <c r="AE6" s="906"/>
    </row>
    <row r="7" spans="2:205" ht="26.25" customHeight="1" thickBot="1" x14ac:dyDescent="0.25">
      <c r="B7" s="905"/>
      <c r="C7" s="907" t="s">
        <v>839</v>
      </c>
      <c r="D7" s="907"/>
      <c r="E7" s="907"/>
      <c r="F7" s="844"/>
      <c r="G7" s="844"/>
      <c r="H7" s="844"/>
      <c r="I7" s="844"/>
      <c r="J7" s="844" t="s">
        <v>840</v>
      </c>
      <c r="K7" s="844"/>
      <c r="L7" s="844"/>
      <c r="M7" s="844"/>
      <c r="N7" s="844"/>
      <c r="O7" s="844"/>
      <c r="P7" s="844"/>
      <c r="Q7" s="844"/>
      <c r="R7" s="844"/>
      <c r="S7" s="844"/>
      <c r="T7" s="844"/>
      <c r="U7" s="844"/>
      <c r="V7" s="844"/>
      <c r="W7" s="844"/>
      <c r="X7" s="844"/>
      <c r="Y7" s="844"/>
      <c r="Z7" s="905"/>
      <c r="AA7" s="905"/>
      <c r="AB7" s="905"/>
      <c r="AC7" s="905"/>
      <c r="AD7" s="905"/>
      <c r="AE7" s="906"/>
    </row>
    <row r="8" spans="2:205" ht="13.5" thickBot="1" x14ac:dyDescent="0.25">
      <c r="B8" s="905"/>
      <c r="C8" s="928"/>
      <c r="D8" s="929"/>
      <c r="E8" s="929"/>
      <c r="F8" s="929"/>
      <c r="G8" s="929"/>
      <c r="H8" s="929"/>
      <c r="I8" s="929"/>
      <c r="J8" s="929"/>
      <c r="K8" s="930"/>
      <c r="L8" s="931" t="s">
        <v>4</v>
      </c>
      <c r="M8" s="932" t="s">
        <v>5</v>
      </c>
      <c r="N8" s="932"/>
      <c r="O8" s="932"/>
      <c r="P8" s="932"/>
      <c r="Q8" s="932"/>
      <c r="R8" s="932"/>
      <c r="S8" s="932"/>
      <c r="T8" s="932"/>
      <c r="U8" s="932"/>
      <c r="V8" s="932"/>
      <c r="W8" s="932"/>
      <c r="X8" s="932"/>
      <c r="Y8" s="181"/>
      <c r="Z8" s="933" t="s">
        <v>59</v>
      </c>
      <c r="AA8" s="933"/>
      <c r="AB8" s="933"/>
      <c r="AC8" s="933"/>
      <c r="AD8" s="933"/>
      <c r="AE8" s="933"/>
      <c r="AF8" s="933"/>
      <c r="AG8" s="933"/>
      <c r="AH8" s="933"/>
      <c r="AI8" s="933"/>
      <c r="AJ8" s="933"/>
      <c r="AK8" s="934"/>
      <c r="AL8" s="935" t="s">
        <v>6</v>
      </c>
      <c r="AM8" s="936"/>
      <c r="AN8" s="937"/>
    </row>
    <row r="9" spans="2:205" x14ac:dyDescent="0.2">
      <c r="B9" s="905"/>
      <c r="C9" s="938" t="s">
        <v>8</v>
      </c>
      <c r="D9" s="939" t="s">
        <v>9</v>
      </c>
      <c r="E9" s="939" t="s">
        <v>10</v>
      </c>
      <c r="F9" s="939" t="s">
        <v>11</v>
      </c>
      <c r="G9" s="940" t="s">
        <v>12</v>
      </c>
      <c r="H9" s="940" t="s">
        <v>13</v>
      </c>
      <c r="I9" s="939" t="s">
        <v>14</v>
      </c>
      <c r="J9" s="941" t="s">
        <v>16</v>
      </c>
      <c r="K9" s="942" t="s">
        <v>17</v>
      </c>
      <c r="L9" s="633"/>
      <c r="M9" s="943" t="s">
        <v>18</v>
      </c>
      <c r="N9" s="943"/>
      <c r="O9" s="943" t="s">
        <v>19</v>
      </c>
      <c r="P9" s="943"/>
      <c r="Q9" s="943"/>
      <c r="R9" s="943"/>
      <c r="S9" s="943"/>
      <c r="T9" s="943"/>
      <c r="U9" s="944" t="s">
        <v>20</v>
      </c>
      <c r="V9" s="944" t="s">
        <v>21</v>
      </c>
      <c r="W9" s="944" t="s">
        <v>22</v>
      </c>
      <c r="X9" s="944" t="s">
        <v>23</v>
      </c>
      <c r="Y9" s="945" t="s">
        <v>820</v>
      </c>
      <c r="Z9" s="943" t="s">
        <v>18</v>
      </c>
      <c r="AA9" s="943"/>
      <c r="AB9" s="943" t="s">
        <v>19</v>
      </c>
      <c r="AC9" s="943"/>
      <c r="AD9" s="943"/>
      <c r="AE9" s="943"/>
      <c r="AF9" s="943"/>
      <c r="AG9" s="943"/>
      <c r="AH9" s="944" t="s">
        <v>20</v>
      </c>
      <c r="AI9" s="944" t="s">
        <v>21</v>
      </c>
      <c r="AJ9" s="944" t="s">
        <v>22</v>
      </c>
      <c r="AK9" s="946" t="s">
        <v>23</v>
      </c>
      <c r="AL9" s="908" t="s">
        <v>25</v>
      </c>
      <c r="AM9" s="908" t="s">
        <v>26</v>
      </c>
      <c r="AN9" s="909" t="s">
        <v>27</v>
      </c>
    </row>
    <row r="10" spans="2:205" ht="167.25" customHeight="1" thickBot="1" x14ac:dyDescent="0.25">
      <c r="B10" s="905"/>
      <c r="C10" s="947"/>
      <c r="D10" s="948"/>
      <c r="E10" s="948"/>
      <c r="F10" s="948"/>
      <c r="G10" s="949"/>
      <c r="H10" s="949"/>
      <c r="I10" s="948"/>
      <c r="J10" s="950"/>
      <c r="K10" s="951"/>
      <c r="L10" s="634"/>
      <c r="M10" s="952" t="s">
        <v>28</v>
      </c>
      <c r="N10" s="952" t="s">
        <v>29</v>
      </c>
      <c r="O10" s="952" t="s">
        <v>30</v>
      </c>
      <c r="P10" s="952" t="s">
        <v>31</v>
      </c>
      <c r="Q10" s="952" t="s">
        <v>32</v>
      </c>
      <c r="R10" s="952" t="s">
        <v>33</v>
      </c>
      <c r="S10" s="952" t="s">
        <v>34</v>
      </c>
      <c r="T10" s="952" t="s">
        <v>35</v>
      </c>
      <c r="U10" s="949"/>
      <c r="V10" s="949"/>
      <c r="W10" s="949"/>
      <c r="X10" s="949"/>
      <c r="Y10" s="953"/>
      <c r="Z10" s="952" t="s">
        <v>28</v>
      </c>
      <c r="AA10" s="952" t="s">
        <v>29</v>
      </c>
      <c r="AB10" s="952" t="s">
        <v>30</v>
      </c>
      <c r="AC10" s="952" t="s">
        <v>31</v>
      </c>
      <c r="AD10" s="952" t="s">
        <v>32</v>
      </c>
      <c r="AE10" s="952" t="s">
        <v>33</v>
      </c>
      <c r="AF10" s="952" t="s">
        <v>34</v>
      </c>
      <c r="AG10" s="952" t="s">
        <v>35</v>
      </c>
      <c r="AH10" s="949"/>
      <c r="AI10" s="949"/>
      <c r="AJ10" s="949"/>
      <c r="AK10" s="954"/>
      <c r="AL10" s="910"/>
      <c r="AM10" s="910"/>
      <c r="AN10" s="911"/>
    </row>
    <row r="11" spans="2:205" ht="114.75" x14ac:dyDescent="0.2">
      <c r="B11" s="905"/>
      <c r="C11" s="955" t="s">
        <v>799</v>
      </c>
      <c r="D11" s="956" t="s">
        <v>800</v>
      </c>
      <c r="E11" s="957" t="s">
        <v>135</v>
      </c>
      <c r="F11" s="925" t="s">
        <v>39</v>
      </c>
      <c r="G11" s="958">
        <v>2020730010046</v>
      </c>
      <c r="H11" s="958">
        <v>205311801722</v>
      </c>
      <c r="I11" s="919" t="s">
        <v>821</v>
      </c>
      <c r="J11" s="959" t="s">
        <v>822</v>
      </c>
      <c r="K11" s="919">
        <v>1</v>
      </c>
      <c r="L11" s="960">
        <f>SUM(M11:X11)</f>
        <v>337100000</v>
      </c>
      <c r="M11" s="960"/>
      <c r="N11" s="961">
        <v>337100000</v>
      </c>
      <c r="O11" s="961"/>
      <c r="P11" s="959"/>
      <c r="Q11" s="959"/>
      <c r="R11" s="959"/>
      <c r="S11" s="959"/>
      <c r="T11" s="959"/>
      <c r="U11" s="959"/>
      <c r="V11" s="959"/>
      <c r="W11" s="959"/>
      <c r="X11" s="959"/>
      <c r="Y11" s="961">
        <f>SUM(Z11:AK11)</f>
        <v>315833333</v>
      </c>
      <c r="Z11" s="959"/>
      <c r="AA11" s="961">
        <v>315833333</v>
      </c>
      <c r="AB11" s="959"/>
      <c r="AC11" s="959"/>
      <c r="AD11" s="962"/>
      <c r="AE11" s="963"/>
      <c r="AF11" s="963"/>
      <c r="AG11" s="963"/>
      <c r="AH11" s="963"/>
      <c r="AI11" s="963"/>
      <c r="AJ11" s="963"/>
      <c r="AK11" s="964"/>
    </row>
    <row r="12" spans="2:205" ht="165.75" x14ac:dyDescent="0.2">
      <c r="B12" s="905"/>
      <c r="C12" s="965" t="s">
        <v>799</v>
      </c>
      <c r="D12" s="966" t="s">
        <v>800</v>
      </c>
      <c r="E12" s="967" t="s">
        <v>135</v>
      </c>
      <c r="F12" s="926" t="s">
        <v>39</v>
      </c>
      <c r="G12" s="968">
        <v>2020730010028</v>
      </c>
      <c r="H12" s="968">
        <v>205311901723</v>
      </c>
      <c r="I12" s="877" t="s">
        <v>823</v>
      </c>
      <c r="J12" s="875" t="s">
        <v>824</v>
      </c>
      <c r="K12" s="877">
        <v>1</v>
      </c>
      <c r="L12" s="969">
        <f>SUM(M12:X12)</f>
        <v>100000000</v>
      </c>
      <c r="M12" s="969"/>
      <c r="N12" s="970">
        <v>100000000</v>
      </c>
      <c r="O12" s="970"/>
      <c r="P12" s="875"/>
      <c r="Q12" s="875"/>
      <c r="R12" s="875"/>
      <c r="S12" s="875"/>
      <c r="T12" s="875"/>
      <c r="U12" s="875"/>
      <c r="V12" s="875"/>
      <c r="W12" s="875"/>
      <c r="X12" s="875"/>
      <c r="Y12" s="970">
        <f t="shared" ref="Y12:Y21" si="0">SUM(Z12:AK12)</f>
        <v>87842093</v>
      </c>
      <c r="Z12" s="875"/>
      <c r="AA12" s="970">
        <f>17400000+70442093</f>
        <v>87842093</v>
      </c>
      <c r="AB12" s="875"/>
      <c r="AC12" s="875"/>
      <c r="AD12" s="971"/>
      <c r="AE12" s="820"/>
      <c r="AF12" s="820"/>
      <c r="AG12" s="820"/>
      <c r="AH12" s="820"/>
      <c r="AI12" s="820"/>
      <c r="AJ12" s="820"/>
      <c r="AK12" s="972"/>
    </row>
    <row r="13" spans="2:205" ht="165.75" x14ac:dyDescent="0.2">
      <c r="B13" s="905"/>
      <c r="C13" s="965" t="s">
        <v>799</v>
      </c>
      <c r="D13" s="966" t="s">
        <v>800</v>
      </c>
      <c r="E13" s="967" t="s">
        <v>135</v>
      </c>
      <c r="F13" s="926" t="s">
        <v>39</v>
      </c>
      <c r="G13" s="968">
        <v>2020730010028</v>
      </c>
      <c r="H13" s="968">
        <v>205311901723</v>
      </c>
      <c r="I13" s="877" t="s">
        <v>823</v>
      </c>
      <c r="J13" s="875" t="s">
        <v>825</v>
      </c>
      <c r="K13" s="877">
        <v>1</v>
      </c>
      <c r="L13" s="969">
        <f t="shared" ref="L13:L21" si="1">SUM(M13:X13)</f>
        <v>42176000</v>
      </c>
      <c r="M13" s="969"/>
      <c r="N13" s="970">
        <f>64776000-22600000</f>
        <v>42176000</v>
      </c>
      <c r="O13" s="970"/>
      <c r="P13" s="875"/>
      <c r="Q13" s="875"/>
      <c r="R13" s="875"/>
      <c r="S13" s="875"/>
      <c r="T13" s="875"/>
      <c r="U13" s="875"/>
      <c r="V13" s="875"/>
      <c r="W13" s="875"/>
      <c r="X13" s="875"/>
      <c r="Y13" s="970">
        <f t="shared" si="0"/>
        <v>44774860</v>
      </c>
      <c r="Z13" s="875"/>
      <c r="AA13" s="970">
        <v>44774860</v>
      </c>
      <c r="AB13" s="875"/>
      <c r="AC13" s="875"/>
      <c r="AD13" s="971"/>
      <c r="AE13" s="820"/>
      <c r="AF13" s="820"/>
      <c r="AG13" s="820"/>
      <c r="AH13" s="820"/>
      <c r="AI13" s="820"/>
      <c r="AJ13" s="820"/>
      <c r="AK13" s="972"/>
    </row>
    <row r="14" spans="2:205" ht="165.75" x14ac:dyDescent="0.2">
      <c r="B14" s="905"/>
      <c r="C14" s="965" t="s">
        <v>799</v>
      </c>
      <c r="D14" s="966" t="s">
        <v>800</v>
      </c>
      <c r="E14" s="967" t="s">
        <v>135</v>
      </c>
      <c r="F14" s="926" t="s">
        <v>39</v>
      </c>
      <c r="G14" s="968">
        <v>2020730010028</v>
      </c>
      <c r="H14" s="968">
        <v>205311901723</v>
      </c>
      <c r="I14" s="877" t="s">
        <v>823</v>
      </c>
      <c r="J14" s="875" t="s">
        <v>826</v>
      </c>
      <c r="K14" s="877">
        <v>1</v>
      </c>
      <c r="L14" s="969">
        <f t="shared" si="1"/>
        <v>50000000</v>
      </c>
      <c r="M14" s="969"/>
      <c r="N14" s="970">
        <v>50000000</v>
      </c>
      <c r="O14" s="970"/>
      <c r="P14" s="875"/>
      <c r="Q14" s="875"/>
      <c r="R14" s="875"/>
      <c r="S14" s="875"/>
      <c r="T14" s="875"/>
      <c r="U14" s="875"/>
      <c r="V14" s="875"/>
      <c r="W14" s="875"/>
      <c r="X14" s="875"/>
      <c r="Y14" s="970">
        <f t="shared" si="0"/>
        <v>40000000</v>
      </c>
      <c r="Z14" s="875"/>
      <c r="AA14" s="970">
        <v>40000000</v>
      </c>
      <c r="AB14" s="875"/>
      <c r="AC14" s="875"/>
      <c r="AD14" s="971"/>
      <c r="AE14" s="820"/>
      <c r="AF14" s="820"/>
      <c r="AG14" s="820"/>
      <c r="AH14" s="820"/>
      <c r="AI14" s="820"/>
      <c r="AJ14" s="820"/>
      <c r="AK14" s="972"/>
    </row>
    <row r="15" spans="2:205" ht="165.75" x14ac:dyDescent="0.2">
      <c r="B15" s="905"/>
      <c r="C15" s="965" t="s">
        <v>799</v>
      </c>
      <c r="D15" s="966" t="s">
        <v>800</v>
      </c>
      <c r="E15" s="967" t="s">
        <v>135</v>
      </c>
      <c r="F15" s="926" t="s">
        <v>39</v>
      </c>
      <c r="G15" s="968">
        <v>2020730010028</v>
      </c>
      <c r="H15" s="968">
        <v>205311901723</v>
      </c>
      <c r="I15" s="877" t="s">
        <v>823</v>
      </c>
      <c r="J15" s="875" t="s">
        <v>827</v>
      </c>
      <c r="K15" s="877">
        <v>1</v>
      </c>
      <c r="L15" s="969">
        <f t="shared" si="1"/>
        <v>50000000</v>
      </c>
      <c r="M15" s="969"/>
      <c r="N15" s="970">
        <v>50000000</v>
      </c>
      <c r="O15" s="970"/>
      <c r="P15" s="875"/>
      <c r="Q15" s="875"/>
      <c r="R15" s="875"/>
      <c r="S15" s="875"/>
      <c r="T15" s="875"/>
      <c r="U15" s="875"/>
      <c r="V15" s="875"/>
      <c r="W15" s="875"/>
      <c r="X15" s="875"/>
      <c r="Y15" s="970">
        <f t="shared" si="0"/>
        <v>25500000</v>
      </c>
      <c r="Z15" s="875"/>
      <c r="AA15" s="970">
        <v>25500000</v>
      </c>
      <c r="AB15" s="875"/>
      <c r="AC15" s="875"/>
      <c r="AD15" s="971"/>
      <c r="AE15" s="820"/>
      <c r="AF15" s="820"/>
      <c r="AG15" s="820"/>
      <c r="AH15" s="820"/>
      <c r="AI15" s="820"/>
      <c r="AJ15" s="820"/>
      <c r="AK15" s="972"/>
    </row>
    <row r="16" spans="2:205" ht="102" x14ac:dyDescent="0.2">
      <c r="B16" s="905"/>
      <c r="C16" s="965" t="s">
        <v>799</v>
      </c>
      <c r="D16" s="966" t="s">
        <v>800</v>
      </c>
      <c r="E16" s="973" t="s">
        <v>248</v>
      </c>
      <c r="F16" s="974" t="s">
        <v>802</v>
      </c>
      <c r="G16" s="975">
        <v>2020730010027</v>
      </c>
      <c r="H16" s="974">
        <v>205311901724</v>
      </c>
      <c r="I16" s="976" t="s">
        <v>828</v>
      </c>
      <c r="J16" s="875" t="s">
        <v>829</v>
      </c>
      <c r="K16" s="877">
        <v>1</v>
      </c>
      <c r="L16" s="969">
        <f t="shared" si="1"/>
        <v>50000000</v>
      </c>
      <c r="M16" s="969"/>
      <c r="N16" s="970">
        <v>50000000</v>
      </c>
      <c r="O16" s="820"/>
      <c r="P16" s="875"/>
      <c r="Q16" s="875"/>
      <c r="R16" s="875"/>
      <c r="S16" s="875"/>
      <c r="T16" s="875"/>
      <c r="U16" s="875"/>
      <c r="V16" s="875"/>
      <c r="W16" s="875"/>
      <c r="X16" s="875"/>
      <c r="Y16" s="970">
        <f t="shared" si="0"/>
        <v>50000000</v>
      </c>
      <c r="Z16" s="875"/>
      <c r="AA16" s="977">
        <v>50000000</v>
      </c>
      <c r="AB16" s="875"/>
      <c r="AC16" s="875"/>
      <c r="AD16" s="971"/>
      <c r="AE16" s="820"/>
      <c r="AF16" s="820"/>
      <c r="AG16" s="820"/>
      <c r="AH16" s="820"/>
      <c r="AI16" s="820"/>
      <c r="AJ16" s="820"/>
      <c r="AK16" s="972"/>
    </row>
    <row r="17" spans="2:40" ht="102" x14ac:dyDescent="0.2">
      <c r="B17" s="905"/>
      <c r="C17" s="965" t="s">
        <v>799</v>
      </c>
      <c r="D17" s="966" t="s">
        <v>800</v>
      </c>
      <c r="E17" s="973" t="s">
        <v>248</v>
      </c>
      <c r="F17" s="974"/>
      <c r="G17" s="978"/>
      <c r="H17" s="974"/>
      <c r="I17" s="976"/>
      <c r="J17" s="875" t="s">
        <v>830</v>
      </c>
      <c r="K17" s="877">
        <v>1</v>
      </c>
      <c r="L17" s="969">
        <f t="shared" si="1"/>
        <v>1151845000</v>
      </c>
      <c r="M17" s="969"/>
      <c r="N17" s="970">
        <v>1151845000</v>
      </c>
      <c r="O17" s="820"/>
      <c r="P17" s="875"/>
      <c r="Q17" s="875"/>
      <c r="R17" s="875"/>
      <c r="S17" s="875"/>
      <c r="T17" s="875"/>
      <c r="U17" s="875"/>
      <c r="V17" s="875"/>
      <c r="W17" s="875"/>
      <c r="X17" s="875"/>
      <c r="Y17" s="970">
        <f t="shared" si="0"/>
        <v>1086148640</v>
      </c>
      <c r="Z17" s="875"/>
      <c r="AA17" s="970">
        <f>1091148640-5000000</f>
        <v>1086148640</v>
      </c>
      <c r="AB17" s="875"/>
      <c r="AC17" s="875"/>
      <c r="AD17" s="971"/>
      <c r="AE17" s="820"/>
      <c r="AF17" s="820"/>
      <c r="AG17" s="820"/>
      <c r="AH17" s="820"/>
      <c r="AI17" s="820"/>
      <c r="AJ17" s="820"/>
      <c r="AK17" s="972"/>
    </row>
    <row r="18" spans="2:40" ht="102" x14ac:dyDescent="0.2">
      <c r="B18" s="905"/>
      <c r="C18" s="965" t="s">
        <v>799</v>
      </c>
      <c r="D18" s="966" t="s">
        <v>800</v>
      </c>
      <c r="E18" s="973" t="s">
        <v>248</v>
      </c>
      <c r="F18" s="966" t="s">
        <v>802</v>
      </c>
      <c r="G18" s="968">
        <v>2020730010045</v>
      </c>
      <c r="H18" s="968">
        <v>205311901725</v>
      </c>
      <c r="I18" s="877" t="s">
        <v>831</v>
      </c>
      <c r="J18" s="927" t="s">
        <v>832</v>
      </c>
      <c r="K18" s="877">
        <v>1</v>
      </c>
      <c r="L18" s="969">
        <f t="shared" si="1"/>
        <v>306600000</v>
      </c>
      <c r="M18" s="969"/>
      <c r="N18" s="970">
        <v>306600000</v>
      </c>
      <c r="O18" s="820"/>
      <c r="P18" s="875"/>
      <c r="Q18" s="875"/>
      <c r="R18" s="875"/>
      <c r="S18" s="875"/>
      <c r="T18" s="875"/>
      <c r="U18" s="875"/>
      <c r="V18" s="875"/>
      <c r="W18" s="875"/>
      <c r="X18" s="875"/>
      <c r="Y18" s="970">
        <f t="shared" si="0"/>
        <v>262258333</v>
      </c>
      <c r="Z18" s="875"/>
      <c r="AA18" s="970">
        <v>262258333</v>
      </c>
      <c r="AB18" s="970"/>
      <c r="AC18" s="875"/>
      <c r="AD18" s="971"/>
      <c r="AE18" s="820"/>
      <c r="AF18" s="820"/>
      <c r="AG18" s="820"/>
      <c r="AH18" s="820"/>
      <c r="AI18" s="820"/>
      <c r="AJ18" s="820"/>
      <c r="AK18" s="972"/>
    </row>
    <row r="19" spans="2:40" ht="102" x14ac:dyDescent="0.2">
      <c r="B19" s="905"/>
      <c r="C19" s="965" t="s">
        <v>799</v>
      </c>
      <c r="D19" s="966" t="s">
        <v>800</v>
      </c>
      <c r="E19" s="973" t="s">
        <v>248</v>
      </c>
      <c r="F19" s="966" t="s">
        <v>802</v>
      </c>
      <c r="G19" s="819"/>
      <c r="H19" s="968">
        <v>205311901731</v>
      </c>
      <c r="I19" s="877" t="s">
        <v>833</v>
      </c>
      <c r="J19" s="979" t="s">
        <v>834</v>
      </c>
      <c r="K19" s="877">
        <v>1</v>
      </c>
      <c r="L19" s="969">
        <f t="shared" si="1"/>
        <v>100000000</v>
      </c>
      <c r="M19" s="969"/>
      <c r="N19" s="970">
        <v>100000000</v>
      </c>
      <c r="O19" s="820"/>
      <c r="P19" s="875"/>
      <c r="Q19" s="875"/>
      <c r="R19" s="875"/>
      <c r="S19" s="875"/>
      <c r="T19" s="875"/>
      <c r="U19" s="875"/>
      <c r="V19" s="875"/>
      <c r="W19" s="875"/>
      <c r="X19" s="875"/>
      <c r="Y19" s="970">
        <f t="shared" si="0"/>
        <v>100000000</v>
      </c>
      <c r="Z19" s="875"/>
      <c r="AA19" s="970">
        <v>100000000</v>
      </c>
      <c r="AB19" s="875"/>
      <c r="AC19" s="875"/>
      <c r="AD19" s="971"/>
      <c r="AE19" s="820"/>
      <c r="AF19" s="820"/>
      <c r="AG19" s="820"/>
      <c r="AH19" s="820"/>
      <c r="AI19" s="820"/>
      <c r="AJ19" s="820"/>
      <c r="AK19" s="972"/>
    </row>
    <row r="20" spans="2:40" ht="127.5" x14ac:dyDescent="0.2">
      <c r="B20" s="905"/>
      <c r="C20" s="965" t="s">
        <v>799</v>
      </c>
      <c r="D20" s="966" t="s">
        <v>800</v>
      </c>
      <c r="E20" s="973" t="s">
        <v>248</v>
      </c>
      <c r="F20" s="966" t="s">
        <v>802</v>
      </c>
      <c r="G20" s="968">
        <v>2020730010044</v>
      </c>
      <c r="H20" s="968">
        <v>205311901726</v>
      </c>
      <c r="I20" s="877" t="s">
        <v>835</v>
      </c>
      <c r="J20" s="927" t="s">
        <v>836</v>
      </c>
      <c r="K20" s="877">
        <v>1</v>
      </c>
      <c r="L20" s="969">
        <f>SUM(N20:X20)</f>
        <v>230433333</v>
      </c>
      <c r="M20" s="820"/>
      <c r="N20" s="970">
        <f>125280000+105153333</f>
        <v>230433333</v>
      </c>
      <c r="O20" s="970"/>
      <c r="P20" s="875"/>
      <c r="Q20" s="875"/>
      <c r="R20" s="875"/>
      <c r="S20" s="875"/>
      <c r="T20" s="875"/>
      <c r="U20" s="875"/>
      <c r="V20" s="875"/>
      <c r="W20" s="875"/>
      <c r="X20" s="875"/>
      <c r="Y20" s="970">
        <f t="shared" si="0"/>
        <v>0</v>
      </c>
      <c r="Z20" s="875"/>
      <c r="AA20" s="970"/>
      <c r="AB20" s="875"/>
      <c r="AC20" s="875"/>
      <c r="AD20" s="971"/>
      <c r="AE20" s="820"/>
      <c r="AF20" s="820"/>
      <c r="AG20" s="820"/>
      <c r="AH20" s="820"/>
      <c r="AI20" s="820"/>
      <c r="AJ20" s="820"/>
      <c r="AK20" s="972"/>
    </row>
    <row r="21" spans="2:40" ht="90" thickBot="1" x14ac:dyDescent="0.25">
      <c r="B21" s="905"/>
      <c r="C21" s="965" t="s">
        <v>799</v>
      </c>
      <c r="D21" s="966" t="s">
        <v>800</v>
      </c>
      <c r="E21" s="966" t="s">
        <v>801</v>
      </c>
      <c r="F21" s="966" t="s">
        <v>802</v>
      </c>
      <c r="G21" s="757">
        <v>2020730010015</v>
      </c>
      <c r="H21" s="980">
        <v>205311901727</v>
      </c>
      <c r="I21" s="966" t="s">
        <v>837</v>
      </c>
      <c r="J21" s="966" t="s">
        <v>838</v>
      </c>
      <c r="K21" s="981">
        <v>1</v>
      </c>
      <c r="L21" s="969">
        <f t="shared" si="1"/>
        <v>109466600</v>
      </c>
      <c r="M21" s="966"/>
      <c r="N21" s="977">
        <v>109466600</v>
      </c>
      <c r="O21" s="966"/>
      <c r="P21" s="966"/>
      <c r="Q21" s="966"/>
      <c r="R21" s="966"/>
      <c r="S21" s="966"/>
      <c r="T21" s="966"/>
      <c r="U21" s="966"/>
      <c r="V21" s="966"/>
      <c r="W21" s="966"/>
      <c r="X21" s="966"/>
      <c r="Y21" s="970">
        <f t="shared" si="0"/>
        <v>109466667</v>
      </c>
      <c r="Z21" s="966"/>
      <c r="AA21" s="977">
        <v>109466667</v>
      </c>
      <c r="AB21" s="966"/>
      <c r="AC21" s="966"/>
      <c r="AD21" s="966"/>
      <c r="AE21" s="966"/>
      <c r="AF21" s="966"/>
      <c r="AG21" s="966"/>
      <c r="AH21" s="966"/>
      <c r="AI21" s="966"/>
      <c r="AJ21" s="966"/>
      <c r="AK21" s="982"/>
      <c r="AL21" s="912" t="s">
        <v>806</v>
      </c>
      <c r="AM21" s="915" t="s">
        <v>807</v>
      </c>
      <c r="AN21" s="916" t="s">
        <v>808</v>
      </c>
    </row>
    <row r="22" spans="2:40" ht="115.5" thickBot="1" x14ac:dyDescent="0.25">
      <c r="B22" s="905"/>
      <c r="C22" s="965" t="s">
        <v>799</v>
      </c>
      <c r="D22" s="966" t="s">
        <v>800</v>
      </c>
      <c r="E22" s="966" t="s">
        <v>801</v>
      </c>
      <c r="F22" s="966" t="s">
        <v>802</v>
      </c>
      <c r="G22" s="913">
        <v>2020730010017</v>
      </c>
      <c r="H22" s="913" t="s">
        <v>803</v>
      </c>
      <c r="I22" s="913" t="s">
        <v>804</v>
      </c>
      <c r="J22" s="913" t="s">
        <v>805</v>
      </c>
      <c r="K22" s="913">
        <v>1</v>
      </c>
      <c r="L22" s="914">
        <v>462945117</v>
      </c>
      <c r="M22" s="918"/>
      <c r="N22" s="914">
        <f t="shared" ref="N22:N27" si="2">+L22</f>
        <v>462945117</v>
      </c>
      <c r="O22" s="980"/>
      <c r="P22" s="980"/>
      <c r="Q22" s="980"/>
      <c r="R22" s="980"/>
      <c r="S22" s="980"/>
      <c r="T22" s="980"/>
      <c r="U22" s="980"/>
      <c r="V22" s="980"/>
      <c r="W22" s="980"/>
      <c r="X22" s="980"/>
      <c r="Y22" s="914">
        <v>462945117</v>
      </c>
      <c r="Z22" s="918"/>
      <c r="AA22" s="914">
        <v>462945117</v>
      </c>
      <c r="AB22" s="980"/>
      <c r="AC22" s="980"/>
      <c r="AD22" s="980"/>
      <c r="AE22" s="980"/>
      <c r="AF22" s="980"/>
      <c r="AG22" s="980"/>
      <c r="AH22" s="980"/>
      <c r="AI22" s="980"/>
      <c r="AJ22" s="980"/>
      <c r="AK22" s="983"/>
      <c r="AL22" s="912" t="s">
        <v>806</v>
      </c>
      <c r="AM22" s="919" t="s">
        <v>807</v>
      </c>
      <c r="AN22" s="920" t="s">
        <v>808</v>
      </c>
    </row>
    <row r="23" spans="2:40" ht="115.5" thickBot="1" x14ac:dyDescent="0.25">
      <c r="B23" s="905"/>
      <c r="C23" s="965" t="s">
        <v>799</v>
      </c>
      <c r="D23" s="966" t="s">
        <v>800</v>
      </c>
      <c r="E23" s="966" t="s">
        <v>801</v>
      </c>
      <c r="F23" s="966" t="s">
        <v>802</v>
      </c>
      <c r="G23" s="913">
        <v>2020730010017</v>
      </c>
      <c r="H23" s="913" t="s">
        <v>803</v>
      </c>
      <c r="I23" s="917" t="s">
        <v>804</v>
      </c>
      <c r="J23" s="917" t="s">
        <v>809</v>
      </c>
      <c r="K23" s="917">
        <v>1</v>
      </c>
      <c r="L23" s="918">
        <v>32673303</v>
      </c>
      <c r="M23" s="918"/>
      <c r="N23" s="918">
        <f t="shared" si="2"/>
        <v>32673303</v>
      </c>
      <c r="O23" s="980"/>
      <c r="P23" s="980"/>
      <c r="Q23" s="980"/>
      <c r="R23" s="980"/>
      <c r="S23" s="980"/>
      <c r="T23" s="980"/>
      <c r="U23" s="980"/>
      <c r="V23" s="980"/>
      <c r="W23" s="980"/>
      <c r="X23" s="980"/>
      <c r="Y23" s="918">
        <v>32673303</v>
      </c>
      <c r="Z23" s="918"/>
      <c r="AA23" s="918">
        <v>32673303</v>
      </c>
      <c r="AB23" s="980"/>
      <c r="AC23" s="980"/>
      <c r="AD23" s="980"/>
      <c r="AE23" s="980"/>
      <c r="AF23" s="980"/>
      <c r="AG23" s="980"/>
      <c r="AH23" s="980"/>
      <c r="AI23" s="980"/>
      <c r="AJ23" s="980"/>
      <c r="AK23" s="983"/>
      <c r="AL23" s="912" t="s">
        <v>806</v>
      </c>
      <c r="AM23" s="919" t="s">
        <v>807</v>
      </c>
      <c r="AN23" s="920" t="s">
        <v>808</v>
      </c>
    </row>
    <row r="24" spans="2:40" ht="115.5" thickBot="1" x14ac:dyDescent="0.25">
      <c r="B24" s="905"/>
      <c r="C24" s="965" t="s">
        <v>799</v>
      </c>
      <c r="D24" s="966" t="s">
        <v>800</v>
      </c>
      <c r="E24" s="966" t="s">
        <v>801</v>
      </c>
      <c r="F24" s="966" t="s">
        <v>802</v>
      </c>
      <c r="G24" s="913">
        <v>2020730010017</v>
      </c>
      <c r="H24" s="913" t="s">
        <v>803</v>
      </c>
      <c r="I24" s="917" t="s">
        <v>804</v>
      </c>
      <c r="J24" s="917" t="s">
        <v>810</v>
      </c>
      <c r="K24" s="917">
        <v>1</v>
      </c>
      <c r="L24" s="918">
        <v>54600000</v>
      </c>
      <c r="M24" s="918"/>
      <c r="N24" s="918">
        <f t="shared" si="2"/>
        <v>54600000</v>
      </c>
      <c r="O24" s="980"/>
      <c r="P24" s="980"/>
      <c r="Q24" s="980"/>
      <c r="R24" s="980"/>
      <c r="S24" s="980"/>
      <c r="T24" s="980"/>
      <c r="U24" s="980"/>
      <c r="V24" s="980"/>
      <c r="W24" s="980"/>
      <c r="X24" s="980"/>
      <c r="Y24" s="918">
        <v>54600000</v>
      </c>
      <c r="Z24" s="918"/>
      <c r="AA24" s="918">
        <v>54600000</v>
      </c>
      <c r="AB24" s="980"/>
      <c r="AC24" s="980"/>
      <c r="AD24" s="980"/>
      <c r="AE24" s="980"/>
      <c r="AF24" s="980"/>
      <c r="AG24" s="980"/>
      <c r="AH24" s="980"/>
      <c r="AI24" s="980"/>
      <c r="AJ24" s="980"/>
      <c r="AK24" s="983"/>
      <c r="AL24" s="912" t="s">
        <v>806</v>
      </c>
      <c r="AM24" s="919" t="s">
        <v>807</v>
      </c>
      <c r="AN24" s="920" t="s">
        <v>808</v>
      </c>
    </row>
    <row r="25" spans="2:40" ht="115.5" thickBot="1" x14ac:dyDescent="0.25">
      <c r="B25" s="905"/>
      <c r="C25" s="984" t="s">
        <v>799</v>
      </c>
      <c r="D25" s="985" t="s">
        <v>800</v>
      </c>
      <c r="E25" s="985" t="s">
        <v>801</v>
      </c>
      <c r="F25" s="985" t="s">
        <v>802</v>
      </c>
      <c r="G25" s="913">
        <v>2020730010017</v>
      </c>
      <c r="H25" s="913" t="s">
        <v>803</v>
      </c>
      <c r="I25" s="917" t="s">
        <v>804</v>
      </c>
      <c r="J25" s="917" t="s">
        <v>811</v>
      </c>
      <c r="K25" s="917">
        <v>1</v>
      </c>
      <c r="L25" s="918">
        <v>129961660</v>
      </c>
      <c r="M25" s="986"/>
      <c r="N25" s="918">
        <f t="shared" si="2"/>
        <v>129961660</v>
      </c>
      <c r="O25" s="987"/>
      <c r="P25" s="987"/>
      <c r="Q25" s="987"/>
      <c r="R25" s="987"/>
      <c r="S25" s="987"/>
      <c r="T25" s="987"/>
      <c r="U25" s="987"/>
      <c r="V25" s="987"/>
      <c r="W25" s="987"/>
      <c r="X25" s="987"/>
      <c r="Y25" s="918">
        <v>129961660</v>
      </c>
      <c r="Z25" s="986"/>
      <c r="AA25" s="918">
        <v>129961660</v>
      </c>
      <c r="AB25" s="987"/>
      <c r="AC25" s="987"/>
      <c r="AD25" s="987"/>
      <c r="AE25" s="987"/>
      <c r="AF25" s="987"/>
      <c r="AG25" s="987"/>
      <c r="AH25" s="987"/>
      <c r="AI25" s="987"/>
      <c r="AJ25" s="987"/>
      <c r="AK25" s="988"/>
      <c r="AL25" s="912" t="s">
        <v>806</v>
      </c>
      <c r="AM25" s="919" t="s">
        <v>807</v>
      </c>
      <c r="AN25" s="920" t="s">
        <v>808</v>
      </c>
    </row>
    <row r="26" spans="2:40" ht="115.5" thickBot="1" x14ac:dyDescent="0.25">
      <c r="B26" s="905"/>
      <c r="C26" s="989"/>
      <c r="D26" s="990"/>
      <c r="E26" s="990"/>
      <c r="F26" s="990"/>
      <c r="G26" s="913">
        <v>2020730010017</v>
      </c>
      <c r="H26" s="913" t="s">
        <v>803</v>
      </c>
      <c r="I26" s="917" t="s">
        <v>804</v>
      </c>
      <c r="J26" s="917" t="s">
        <v>812</v>
      </c>
      <c r="K26" s="917">
        <v>1</v>
      </c>
      <c r="L26" s="918">
        <v>39783300</v>
      </c>
      <c r="M26" s="991"/>
      <c r="N26" s="918">
        <f t="shared" si="2"/>
        <v>39783300</v>
      </c>
      <c r="O26" s="992"/>
      <c r="P26" s="992"/>
      <c r="Q26" s="992"/>
      <c r="R26" s="992"/>
      <c r="S26" s="992"/>
      <c r="T26" s="992"/>
      <c r="U26" s="992"/>
      <c r="V26" s="992"/>
      <c r="W26" s="992"/>
      <c r="X26" s="992"/>
      <c r="Y26" s="918">
        <v>39783300</v>
      </c>
      <c r="Z26" s="991"/>
      <c r="AA26" s="918">
        <v>39783300</v>
      </c>
      <c r="AB26" s="992"/>
      <c r="AC26" s="992"/>
      <c r="AD26" s="992"/>
      <c r="AE26" s="992"/>
      <c r="AF26" s="992"/>
      <c r="AG26" s="992"/>
      <c r="AH26" s="992"/>
      <c r="AI26" s="992"/>
      <c r="AJ26" s="992"/>
      <c r="AK26" s="993"/>
      <c r="AL26" s="912" t="s">
        <v>806</v>
      </c>
      <c r="AM26" s="919" t="s">
        <v>807</v>
      </c>
      <c r="AN26" s="920" t="s">
        <v>808</v>
      </c>
    </row>
    <row r="27" spans="2:40" ht="141" thickBot="1" x14ac:dyDescent="0.25">
      <c r="B27" s="905"/>
      <c r="C27" s="989"/>
      <c r="D27" s="990"/>
      <c r="E27" s="990"/>
      <c r="F27" s="990"/>
      <c r="G27" s="913">
        <v>2020730010016</v>
      </c>
      <c r="H27" s="913" t="s">
        <v>813</v>
      </c>
      <c r="I27" s="913" t="s">
        <v>814</v>
      </c>
      <c r="J27" s="913" t="s">
        <v>815</v>
      </c>
      <c r="K27" s="913">
        <v>1</v>
      </c>
      <c r="L27" s="914">
        <v>129490000</v>
      </c>
      <c r="M27" s="991"/>
      <c r="N27" s="914">
        <f t="shared" si="2"/>
        <v>129490000</v>
      </c>
      <c r="O27" s="992"/>
      <c r="P27" s="992"/>
      <c r="Q27" s="992"/>
      <c r="R27" s="992"/>
      <c r="S27" s="992"/>
      <c r="T27" s="992"/>
      <c r="U27" s="992"/>
      <c r="V27" s="992"/>
      <c r="W27" s="992"/>
      <c r="X27" s="992"/>
      <c r="Y27" s="914">
        <v>129490000</v>
      </c>
      <c r="Z27" s="991"/>
      <c r="AA27" s="914">
        <v>129490000</v>
      </c>
      <c r="AB27" s="992"/>
      <c r="AC27" s="992"/>
      <c r="AD27" s="992"/>
      <c r="AE27" s="992"/>
      <c r="AF27" s="992"/>
      <c r="AG27" s="992"/>
      <c r="AH27" s="992"/>
      <c r="AI27" s="992"/>
      <c r="AJ27" s="992"/>
      <c r="AK27" s="993"/>
      <c r="AL27" s="912" t="s">
        <v>806</v>
      </c>
      <c r="AM27" s="919" t="s">
        <v>807</v>
      </c>
      <c r="AN27" s="920" t="s">
        <v>808</v>
      </c>
    </row>
    <row r="28" spans="2:40" ht="13.5" thickBot="1" x14ac:dyDescent="0.25">
      <c r="B28" s="905"/>
      <c r="C28" s="994" t="s">
        <v>54</v>
      </c>
      <c r="D28" s="995"/>
      <c r="E28" s="995"/>
      <c r="F28" s="995"/>
      <c r="G28" s="995"/>
      <c r="H28" s="995"/>
      <c r="I28" s="995"/>
      <c r="J28" s="995"/>
      <c r="K28" s="995"/>
      <c r="L28" s="996">
        <f>SUM(L11:L25)</f>
        <v>3207801013</v>
      </c>
      <c r="M28" s="996">
        <f>SUM(M11:M25)</f>
        <v>0</v>
      </c>
      <c r="N28" s="996">
        <f>SUM(N11:N25)</f>
        <v>3207801013</v>
      </c>
      <c r="O28" s="997"/>
      <c r="P28" s="997"/>
      <c r="Q28" s="997"/>
      <c r="R28" s="997"/>
      <c r="S28" s="997"/>
      <c r="T28" s="997"/>
      <c r="U28" s="997"/>
      <c r="V28" s="997"/>
      <c r="W28" s="997"/>
      <c r="X28" s="997"/>
      <c r="Y28" s="997">
        <f>SUM(Y11:Y25)</f>
        <v>2802004006</v>
      </c>
      <c r="Z28" s="996">
        <v>0</v>
      </c>
      <c r="AA28" s="996">
        <f>SUM(AA11:AA25)</f>
        <v>2802004006</v>
      </c>
      <c r="AB28" s="997"/>
      <c r="AC28" s="997"/>
      <c r="AD28" s="997"/>
      <c r="AE28" s="997"/>
      <c r="AF28" s="997"/>
      <c r="AG28" s="997"/>
      <c r="AH28" s="997"/>
      <c r="AI28" s="997"/>
      <c r="AJ28" s="997"/>
      <c r="AK28" s="998"/>
    </row>
    <row r="29" spans="2:40" x14ac:dyDescent="0.2">
      <c r="B29" s="900"/>
      <c r="C29" s="901"/>
      <c r="D29" s="902"/>
      <c r="P29" s="921"/>
    </row>
    <row r="30" spans="2:40" x14ac:dyDescent="0.2">
      <c r="C30" s="901"/>
      <c r="D30" s="902"/>
      <c r="P30" s="922"/>
      <c r="Q30" s="922"/>
      <c r="R30" s="922"/>
      <c r="S30" s="922"/>
      <c r="T30" s="922"/>
      <c r="U30" s="922"/>
      <c r="V30" s="922"/>
      <c r="W30" s="922"/>
      <c r="X30" s="922"/>
      <c r="Y30" s="922"/>
      <c r="Z30" s="922"/>
      <c r="AA30" s="922"/>
    </row>
    <row r="31" spans="2:40" x14ac:dyDescent="0.2">
      <c r="C31" s="923"/>
      <c r="D31" s="924"/>
      <c r="E31" s="923"/>
      <c r="F31" s="923" t="s">
        <v>816</v>
      </c>
      <c r="G31" s="923"/>
      <c r="H31" s="923"/>
      <c r="I31" s="923"/>
      <c r="J31" s="923"/>
      <c r="K31" s="923"/>
      <c r="L31" s="923"/>
      <c r="M31" s="923" t="s">
        <v>817</v>
      </c>
      <c r="N31" s="923"/>
      <c r="O31" s="923"/>
    </row>
    <row r="32" spans="2:40" x14ac:dyDescent="0.2">
      <c r="C32" s="923"/>
      <c r="D32" s="924"/>
      <c r="E32" s="923"/>
      <c r="F32" s="923" t="s">
        <v>818</v>
      </c>
      <c r="G32" s="923"/>
      <c r="H32" s="923"/>
      <c r="I32" s="923"/>
      <c r="J32" s="923"/>
      <c r="K32" s="923"/>
      <c r="L32" s="923"/>
      <c r="M32" s="923" t="s">
        <v>819</v>
      </c>
      <c r="N32" s="923"/>
      <c r="O32" s="923"/>
    </row>
    <row r="33" spans="3:10" x14ac:dyDescent="0.2">
      <c r="C33" s="901"/>
      <c r="D33" s="902"/>
    </row>
    <row r="34" spans="3:10" x14ac:dyDescent="0.2">
      <c r="C34" s="901"/>
      <c r="D34" s="902"/>
    </row>
    <row r="35" spans="3:10" x14ac:dyDescent="0.2">
      <c r="J35" s="1002"/>
    </row>
    <row r="36" spans="3:10" x14ac:dyDescent="0.2">
      <c r="J36" s="1002"/>
    </row>
  </sheetData>
  <mergeCells count="38">
    <mergeCell ref="C28:K28"/>
    <mergeCell ref="C7:E7"/>
    <mergeCell ref="AL8:AN8"/>
    <mergeCell ref="AL9:AL10"/>
    <mergeCell ref="AM9:AM10"/>
    <mergeCell ref="AN9:AN10"/>
    <mergeCell ref="AB9:AG9"/>
    <mergeCell ref="AH9:AH10"/>
    <mergeCell ref="AI9:AI10"/>
    <mergeCell ref="AJ9:AJ10"/>
    <mergeCell ref="AK9:AK10"/>
    <mergeCell ref="F16:F17"/>
    <mergeCell ref="G16:G17"/>
    <mergeCell ref="H16:H17"/>
    <mergeCell ref="I16:I17"/>
    <mergeCell ref="U9:U10"/>
    <mergeCell ref="V9:V10"/>
    <mergeCell ref="W9:W10"/>
    <mergeCell ref="X9:X10"/>
    <mergeCell ref="Y9:Y10"/>
    <mergeCell ref="Z9:AA9"/>
    <mergeCell ref="H9:H10"/>
    <mergeCell ref="I9:I10"/>
    <mergeCell ref="J9:J10"/>
    <mergeCell ref="K9:K10"/>
    <mergeCell ref="M9:N9"/>
    <mergeCell ref="O9:T9"/>
    <mergeCell ref="C8:K8"/>
    <mergeCell ref="L8:L10"/>
    <mergeCell ref="M8:X8"/>
    <mergeCell ref="Z8:AK8"/>
    <mergeCell ref="C9:C10"/>
    <mergeCell ref="D9:D10"/>
    <mergeCell ref="E9:E10"/>
    <mergeCell ref="F9:F10"/>
    <mergeCell ref="G9:G10"/>
    <mergeCell ref="C4:Y4"/>
    <mergeCell ref="C5:Y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EDUCACIÓN</vt:lpstr>
      <vt:lpstr>CULTURA</vt:lpstr>
      <vt:lpstr>SALUD</vt:lpstr>
      <vt:lpstr>DESARROLLO SOCIAL</vt:lpstr>
      <vt:lpstr>INFRAESTRUCTURA</vt:lpstr>
      <vt:lpstr>MOVILIDAD</vt:lpstr>
      <vt:lpstr>AGRICULTURA Y DESARROLLO RURAL</vt:lpstr>
      <vt:lpstr>AMBIENTE Y GESTIÓN DEL RIESGO</vt:lpstr>
      <vt:lpstr>GENERAL</vt:lpstr>
      <vt:lpstr>ADMINISTRATIVA</vt:lpstr>
      <vt:lpstr>HACIENDA</vt:lpstr>
      <vt:lpstr>GOBIERNO</vt:lpstr>
      <vt:lpstr>PLANEACIÓN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GARCIA</dc:creator>
  <cp:lastModifiedBy>alcaldia</cp:lastModifiedBy>
  <cp:lastPrinted>2019-08-29T22:00:59Z</cp:lastPrinted>
  <dcterms:created xsi:type="dcterms:W3CDTF">2017-09-01T14:05:33Z</dcterms:created>
  <dcterms:modified xsi:type="dcterms:W3CDTF">2021-02-02T20:04:35Z</dcterms:modified>
</cp:coreProperties>
</file>