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NDRES GUSTAVO\Alcaldía de Ibague\"/>
    </mc:Choice>
  </mc:AlternateContent>
  <bookViews>
    <workbookView xWindow="0" yWindow="0" windowWidth="28800" windowHeight="11730" tabRatio="763" firstSheet="16" activeTab="16"/>
  </bookViews>
  <sheets>
    <sheet name="Hoja1" sheetId="30" state="hidden" r:id="rId1"/>
    <sheet name="LISTAS CONTEXTO" sheetId="31" state="hidden" r:id="rId2"/>
    <sheet name="matriz definicion riesgo" sheetId="5" state="hidden" r:id="rId3"/>
    <sheet name="IDENTIFICACION" sheetId="6" state="hidden" r:id="rId4"/>
    <sheet name="Hoja4" sheetId="37" state="hidden" r:id="rId5"/>
    <sheet name="Hoja5" sheetId="38" state="hidden" r:id="rId6"/>
    <sheet name="Hoja6" sheetId="39" state="hidden" r:id="rId7"/>
    <sheet name="Hoja7" sheetId="40" state="hidden" r:id="rId8"/>
    <sheet name="Hoja8" sheetId="41" state="hidden" r:id="rId9"/>
    <sheet name="Hoja9" sheetId="42" state="hidden" r:id="rId10"/>
    <sheet name="Hoja10" sheetId="43" state="hidden" r:id="rId11"/>
    <sheet name="Hoja11" sheetId="44" state="hidden" r:id="rId12"/>
    <sheet name="Hoja12" sheetId="45" state="hidden" r:id="rId13"/>
    <sheet name="Hoja3" sheetId="36" state="hidden" r:id="rId14"/>
    <sheet name="NOOO" sheetId="21" state="hidden" r:id="rId15"/>
    <sheet name="Hoja2" sheetId="35" state="hidden" r:id="rId16"/>
    <sheet name="MAPA DE RIESGO CONSOLIDADO" sheetId="1" r:id="rId17"/>
    <sheet name="NOO" sheetId="33" state="hidden" r:id="rId18"/>
    <sheet name="NO" sheetId="32"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calcPr calcId="162913"/>
</workbook>
</file>

<file path=xl/calcChain.xml><?xml version="1.0" encoding="utf-8"?>
<calcChain xmlns="http://schemas.openxmlformats.org/spreadsheetml/2006/main">
  <c r="I25" i="1" l="1"/>
  <c r="D24" i="1"/>
  <c r="D23" i="1"/>
  <c r="I22" i="1"/>
  <c r="G22" i="1"/>
  <c r="F22" i="1"/>
  <c r="E22" i="1"/>
  <c r="D22" i="1"/>
  <c r="C22" i="1"/>
  <c r="B22" i="1"/>
  <c r="I21" i="1"/>
  <c r="D20" i="1"/>
  <c r="D19" i="1"/>
  <c r="I18" i="1"/>
  <c r="G18" i="1"/>
  <c r="F18" i="1"/>
  <c r="E18" i="1"/>
  <c r="D18" i="1"/>
  <c r="C18" i="1"/>
  <c r="B18" i="1"/>
  <c r="I17" i="1"/>
  <c r="D16" i="1"/>
  <c r="I15" i="1"/>
  <c r="D15" i="1"/>
  <c r="I14" i="1"/>
  <c r="G14" i="1"/>
  <c r="F14" i="1"/>
  <c r="E14" i="1"/>
  <c r="D14" i="1"/>
  <c r="C14" i="1"/>
  <c r="B14" i="1"/>
  <c r="I13" i="1"/>
  <c r="D12" i="1"/>
  <c r="D11" i="1"/>
  <c r="I10" i="1"/>
  <c r="G10" i="1"/>
  <c r="F10" i="1"/>
  <c r="E10" i="1"/>
  <c r="D10" i="1"/>
  <c r="C10" i="1"/>
  <c r="B10" i="1"/>
  <c r="B51" i="1" l="1"/>
  <c r="C51" i="1"/>
  <c r="D51" i="1"/>
  <c r="E51" i="1"/>
  <c r="F51" i="1"/>
  <c r="G51" i="1"/>
  <c r="I51" i="1"/>
  <c r="D52" i="1"/>
  <c r="I52" i="1"/>
  <c r="D53" i="1"/>
  <c r="I53" i="1"/>
  <c r="B55" i="1"/>
  <c r="C55" i="1"/>
  <c r="D55" i="1"/>
  <c r="E55" i="1"/>
  <c r="F55" i="1"/>
  <c r="G55" i="1"/>
  <c r="D56" i="1"/>
  <c r="D57" i="1"/>
  <c r="I235" i="1" l="1"/>
  <c r="I236" i="1"/>
  <c r="I237" i="1"/>
  <c r="I238" i="1"/>
  <c r="I239" i="1"/>
  <c r="I240" i="1"/>
  <c r="I241" i="1"/>
  <c r="B244" i="1"/>
  <c r="C244" i="1"/>
  <c r="D244" i="1"/>
  <c r="F244" i="1"/>
  <c r="G244" i="1"/>
  <c r="I244" i="1"/>
  <c r="D245" i="1"/>
  <c r="I245" i="1"/>
  <c r="D246" i="1"/>
  <c r="I247" i="1"/>
  <c r="B248" i="1"/>
  <c r="D248" i="1"/>
  <c r="G248" i="1"/>
  <c r="D249" i="1"/>
  <c r="I250" i="1"/>
  <c r="B252" i="1"/>
  <c r="C252" i="1"/>
  <c r="D252" i="1"/>
  <c r="G252" i="1"/>
  <c r="D253" i="1"/>
  <c r="I253" i="1"/>
  <c r="I254" i="1"/>
  <c r="B217" i="1" l="1"/>
  <c r="C217" i="1"/>
  <c r="D217" i="1"/>
  <c r="E217" i="1"/>
  <c r="F217" i="1"/>
  <c r="G217" i="1"/>
  <c r="I217" i="1"/>
  <c r="D218" i="1"/>
  <c r="I218" i="1"/>
  <c r="I219" i="1"/>
  <c r="B220" i="1"/>
  <c r="C220" i="1"/>
  <c r="D220" i="1"/>
  <c r="E220" i="1"/>
  <c r="F220" i="1"/>
  <c r="G220" i="1"/>
  <c r="I220" i="1"/>
  <c r="D221" i="1"/>
  <c r="I221" i="1"/>
  <c r="I222" i="1"/>
  <c r="B223" i="1"/>
  <c r="C223" i="1"/>
  <c r="D223" i="1"/>
  <c r="E223" i="1"/>
  <c r="F223" i="1"/>
  <c r="G223" i="1"/>
  <c r="I223" i="1"/>
  <c r="D224" i="1"/>
  <c r="I224" i="1"/>
  <c r="D225" i="1"/>
  <c r="I225" i="1"/>
  <c r="I226" i="1"/>
  <c r="B198" i="1" l="1"/>
  <c r="C198" i="1"/>
  <c r="D198" i="1"/>
  <c r="E198" i="1"/>
  <c r="F198" i="1"/>
  <c r="G198" i="1"/>
  <c r="I198" i="1"/>
  <c r="D199" i="1"/>
  <c r="I199" i="1"/>
  <c r="I201" i="1"/>
  <c r="B202" i="1"/>
  <c r="C202" i="1"/>
  <c r="D202" i="1"/>
  <c r="E202" i="1"/>
  <c r="F202" i="1"/>
  <c r="G202" i="1"/>
  <c r="I202" i="1"/>
  <c r="I205" i="1"/>
  <c r="B206" i="1"/>
  <c r="C206" i="1"/>
  <c r="D206" i="1"/>
  <c r="E206" i="1"/>
  <c r="F206" i="1"/>
  <c r="G206" i="1"/>
  <c r="I206" i="1"/>
  <c r="D208" i="1"/>
  <c r="I208" i="1"/>
  <c r="D209" i="1"/>
  <c r="I209" i="1"/>
  <c r="D210" i="1"/>
  <c r="I210" i="1"/>
  <c r="D211" i="1"/>
  <c r="I211" i="1"/>
  <c r="I212" i="1"/>
  <c r="B213" i="1"/>
  <c r="C213" i="1"/>
  <c r="D213" i="1"/>
  <c r="E213" i="1"/>
  <c r="F213" i="1"/>
  <c r="G213" i="1"/>
  <c r="I213" i="1"/>
  <c r="I216" i="1"/>
  <c r="B178" i="1" l="1"/>
  <c r="C178" i="1"/>
  <c r="D178" i="1"/>
  <c r="E178" i="1"/>
  <c r="F178" i="1"/>
  <c r="G178" i="1"/>
  <c r="D179" i="1"/>
  <c r="B181" i="1"/>
  <c r="C181" i="1"/>
  <c r="D181" i="1"/>
  <c r="E181" i="1"/>
  <c r="F181" i="1"/>
  <c r="G181" i="1"/>
  <c r="D182" i="1"/>
  <c r="B184" i="1"/>
  <c r="C184" i="1"/>
  <c r="D184" i="1"/>
  <c r="E184" i="1"/>
  <c r="F184" i="1"/>
  <c r="G184" i="1"/>
  <c r="D185" i="1"/>
  <c r="B187" i="1"/>
  <c r="C187" i="1"/>
  <c r="D187" i="1"/>
  <c r="E187" i="1"/>
  <c r="F187" i="1"/>
  <c r="G187" i="1"/>
  <c r="B167" i="1" l="1"/>
  <c r="C167" i="1"/>
  <c r="D167" i="1"/>
  <c r="E167" i="1"/>
  <c r="F167" i="1"/>
  <c r="G167" i="1"/>
  <c r="D168" i="1"/>
  <c r="B170" i="1"/>
  <c r="C170" i="1"/>
  <c r="D170" i="1"/>
  <c r="E170" i="1"/>
  <c r="F170" i="1"/>
  <c r="G170" i="1"/>
  <c r="D171" i="1"/>
  <c r="D172" i="1"/>
  <c r="B174" i="1"/>
  <c r="D174" i="1"/>
  <c r="E174" i="1"/>
  <c r="F174" i="1"/>
  <c r="G174" i="1"/>
  <c r="D175" i="1"/>
  <c r="B145" i="21" l="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B100" i="21"/>
  <c r="B123" i="21"/>
  <c r="B146" i="21"/>
  <c r="B77" i="21"/>
  <c r="B54" i="21"/>
</calcChain>
</file>

<file path=xl/comments1.xml><?xml version="1.0" encoding="utf-8"?>
<comments xmlns="http://schemas.openxmlformats.org/spreadsheetml/2006/main">
  <authors>
    <author>Microsoft Office User</author>
  </authors>
  <commentList>
    <comment ref="I143" authorId="0" shapeId="0">
      <text>
        <r>
          <rPr>
            <b/>
            <sz val="10"/>
            <color rgb="FF000000"/>
            <rFont val="Tahoma"/>
            <family val="2"/>
          </rPr>
          <t>Microsoft Office User:</t>
        </r>
        <r>
          <rPr>
            <sz val="10"/>
            <color rgb="FF000000"/>
            <rFont val="Tahoma"/>
            <family val="2"/>
          </rPr>
          <t xml:space="preserve">
</t>
        </r>
        <r>
          <rPr>
            <sz val="10"/>
            <color rgb="FF000000"/>
            <rFont val="Tahoma"/>
            <family val="2"/>
          </rPr>
          <t>No requiere acción de control adicional.</t>
        </r>
      </text>
    </comment>
  </commentList>
</comments>
</file>

<file path=xl/sharedStrings.xml><?xml version="1.0" encoding="utf-8"?>
<sst xmlns="http://schemas.openxmlformats.org/spreadsheetml/2006/main" count="1644" uniqueCount="920">
  <si>
    <r>
      <t xml:space="preserve">PROCESO: </t>
    </r>
    <r>
      <rPr>
        <sz val="11"/>
        <color indexed="8"/>
        <rFont val="Arial"/>
        <family val="2"/>
      </rPr>
      <t>GESTION INTEGRAL DE CALIDAD</t>
    </r>
  </si>
  <si>
    <t>Codigo:FOR-13-PRO-GIC-02</t>
  </si>
  <si>
    <t>Versión:</t>
  </si>
  <si>
    <t xml:space="preserve">Fecha: </t>
  </si>
  <si>
    <t>Pagina:</t>
  </si>
  <si>
    <t>CAUSAS</t>
  </si>
  <si>
    <t>NORMATIVOS: Modificaciones normativas</t>
  </si>
  <si>
    <t>SOCIALES: Orden Público</t>
  </si>
  <si>
    <t xml:space="preserve">POLITICOS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</si>
  <si>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</si>
  <si>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</si>
  <si>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</si>
  <si>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</si>
  <si>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</si>
  <si>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</si>
  <si>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</si>
  <si>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</si>
  <si>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</si>
  <si>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</si>
  <si>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</si>
  <si>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</si>
  <si>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</si>
  <si>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</si>
  <si>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</si>
  <si>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</si>
  <si>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</si>
  <si>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</si>
  <si>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</si>
  <si>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</si>
  <si>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</si>
  <si>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</si>
  <si>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</si>
  <si>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</si>
  <si>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</si>
  <si>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</si>
  <si>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</si>
  <si>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Clasificación</t>
  </si>
  <si>
    <t xml:space="preserve">Seleccione </t>
  </si>
  <si>
    <t>Seleccione</t>
  </si>
  <si>
    <t>EXTREMA</t>
  </si>
  <si>
    <t>ALTA</t>
  </si>
  <si>
    <t>Probable</t>
  </si>
  <si>
    <t>MODERADA</t>
  </si>
  <si>
    <t>Posible</t>
  </si>
  <si>
    <t>BAJA</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</si>
  <si>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</si>
  <si>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</si>
  <si>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</si>
  <si>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</si>
  <si>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</si>
  <si>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</si>
  <si>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</si>
  <si>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</si>
  <si>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</si>
  <si>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</si>
  <si>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</si>
  <si>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</si>
  <si>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</si>
  <si>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</si>
  <si>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</si>
  <si>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</si>
  <si>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</si>
  <si>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</si>
  <si>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</si>
  <si>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</si>
  <si>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</si>
  <si>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</si>
  <si>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</si>
  <si>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</si>
  <si>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</si>
  <si>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</si>
  <si>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</si>
  <si>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</si>
  <si>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</si>
  <si>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</si>
  <si>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</si>
  <si>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</si>
  <si>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</si>
  <si>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</si>
  <si>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</si>
  <si>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</si>
  <si>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</si>
  <si>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</si>
  <si>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</si>
  <si>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</si>
  <si>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</si>
  <si>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</si>
  <si>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</si>
  <si>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</si>
  <si>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</si>
  <si>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</si>
  <si>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</si>
  <si>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</si>
  <si>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</si>
  <si>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</si>
  <si>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</si>
  <si>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</si>
  <si>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</si>
  <si>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</si>
  <si>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</si>
  <si>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</si>
  <si>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</si>
  <si>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</si>
  <si>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</si>
  <si>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</si>
  <si>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</si>
  <si>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</si>
  <si>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</si>
  <si>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</si>
  <si>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</si>
  <si>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</si>
  <si>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</si>
  <si>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</si>
  <si>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</si>
  <si>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</si>
  <si>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</si>
  <si>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</si>
  <si>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</si>
  <si>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</si>
  <si>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</si>
  <si>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</si>
  <si>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</si>
  <si>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</si>
  <si>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</si>
  <si>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</si>
  <si>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</si>
  <si>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</si>
  <si>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</si>
  <si>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</si>
  <si>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</si>
  <si>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</si>
  <si>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</si>
  <si>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</si>
  <si>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</si>
  <si>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</si>
  <si>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</si>
  <si>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COMUNICACIÓN ENTRE LOS PROCESOS</t>
  </si>
  <si>
    <t>PROCEDIMIENTOS DEL PROCESO</t>
  </si>
  <si>
    <t>LEGALES Y REGLAMENTARIOS</t>
  </si>
  <si>
    <t>SOCIALES Y CULTURALES</t>
  </si>
  <si>
    <t>POLÍTICOS</t>
  </si>
  <si>
    <t>AMBIENTALES</t>
  </si>
  <si>
    <t>ECONÓMICOS Y FINANCIEROS</t>
  </si>
  <si>
    <t>TECNOLÓGICOS</t>
  </si>
  <si>
    <t>FINANCIEROS</t>
  </si>
  <si>
    <t>PROCESOS OPERATIVOS</t>
  </si>
  <si>
    <t>COMMUNICACIÓN INTERNA</t>
  </si>
  <si>
    <t>ESTRATÉGICOS</t>
  </si>
  <si>
    <t>DISEÑO DEL PROCESO</t>
  </si>
  <si>
    <t>INTERACCIÓN CON LOS PROCESOS</t>
  </si>
  <si>
    <t>TRANSVERSALIDAD</t>
  </si>
  <si>
    <t>RESPONSABLES DEL PROCESO</t>
  </si>
  <si>
    <t>NORMATIVIDAD</t>
  </si>
  <si>
    <t>ARTICULACIÓN DE LOS PROCESOS</t>
  </si>
  <si>
    <t>ACTIVOS DE SEGURIDAD DIGITAL DEL PROCESO</t>
  </si>
  <si>
    <t>TECNOLOGÍA (integridad de datos, disponibilidad de datos y sistemas, desarrollo, producción, mantenimiento de sistemas de información)</t>
  </si>
  <si>
    <t>PERSONAL DE LA ENTIDAD (Capacidad del personal, políticas de manejo del talento humano, idoneidad)</t>
  </si>
  <si>
    <t>EVITAR EL RIESGO</t>
  </si>
  <si>
    <t>REDUCIR EL RIESGO</t>
  </si>
  <si>
    <t>COMPARTIR EL RIESGO</t>
  </si>
  <si>
    <t>ACEPTAR EL RIESGO</t>
  </si>
  <si>
    <t>CATASTRÓFICO</t>
  </si>
  <si>
    <t>OTROS</t>
  </si>
  <si>
    <t>Rara vez</t>
  </si>
  <si>
    <t>Casi seguro</t>
  </si>
  <si>
    <t>Versión: 04</t>
  </si>
  <si>
    <t>Fecha: 2020/06/26</t>
  </si>
  <si>
    <t>Codigo: FOR-13-PRO-SIG-04</t>
  </si>
  <si>
    <t>PROCESO: PLANEACIÓN ESTRATÉGICA Y TERRITORIAL</t>
  </si>
  <si>
    <t>PROCESO: SISTEMA INTEGRADO DE GESTION</t>
  </si>
  <si>
    <t>F2 A2 Solicitar capacitacion a la Direccion de Talento Humano en temas especificos de normatividad y demás relacionados con el proceso de gestión de infraestructura y obras publicas</t>
  </si>
  <si>
    <t xml:space="preserve">memorandos, planillas de asistencia </t>
  </si>
  <si>
    <t>Secretario de despacho</t>
  </si>
  <si>
    <t>semestralmentey/o cuando se requiera</t>
  </si>
  <si>
    <t>Indice de cumplimiento = (Actividades ejecutadas /Actividades programadas)*100</t>
  </si>
  <si>
    <t xml:space="preserve">F7 A3 Revisar y Actualizar  los distintos planes y proyectos registrados en el banco de proyectos de la secretaria de planeacion para su cumplimiento y desarrollo </t>
  </si>
  <si>
    <t xml:space="preserve">D1 A3 Solicitar incorporación de recursos para adquisicion de los diferentes insumos de la secretaria para el cumplimiento de las metas </t>
  </si>
  <si>
    <t>memorandos, actas de justificacion</t>
  </si>
  <si>
    <t>cuando se requiera</t>
  </si>
  <si>
    <t>F7 A2 Revisar, actualizar  y socializar los cambios de las diferentes normas tecnicas de diseño y construcción.</t>
  </si>
  <si>
    <t>Circulares y/o actos administrativos</t>
  </si>
  <si>
    <t>Mensual</t>
  </si>
  <si>
    <t>D3 A3 Realizar el requerimiento al contratista y en dado caso que no se resuelva dentro del marco legal se iniciará el proceso de caducidad e incumplimiento del contrato, haciendo efectiva la  poliza de cumplimiento.</t>
  </si>
  <si>
    <t>contrato (clausulas penales), oficios, polizas</t>
  </si>
  <si>
    <t>Posibilidad de incumplimiento de la meta física, por la falta de los recursos, originados por la demora en las intervenciones para atender la necesidades de la población.</t>
  </si>
  <si>
    <t>GESTION</t>
  </si>
  <si>
    <t>Constantes cambios normativos, diversidad jurídica</t>
  </si>
  <si>
    <t xml:space="preserve"> Personal de contrato y de apoyo que no cumple con la experiencia requerida</t>
  </si>
  <si>
    <t>Cambios de gobierno</t>
  </si>
  <si>
    <t>Posibilidad que la obras queden inconclusas o terminadas  sin las debidas condiciones técnicas y de calidad requeridas.</t>
  </si>
  <si>
    <t>Cambios de las diferentes normas tecnicas de diseño y construccion.</t>
  </si>
  <si>
    <t>Falta de politicas públicas claras y concretas, acordes  a los desarrollos de los procesos.</t>
  </si>
  <si>
    <t>Personal de contrato y de apoyo que no cumple con la experiencia requerida</t>
  </si>
  <si>
    <t>F1, 5  A 1  Continuar con las directrices institucionales, durante el cambio de gobierno en la estructura organizacional con el fin de propender  por el buen funcionamiento de la administracion municipal.</t>
  </si>
  <si>
    <t>Actas de reuniones y de asistencia</t>
  </si>
  <si>
    <t>Secretarios, Directores y Equipo de Trabajo</t>
  </si>
  <si>
    <t>Cada vez  que halla cambio de gobierno y o lider del proceso</t>
  </si>
  <si>
    <t>Indicador de Eficacia = (Activiades Ejecutadas / Actividades Programas) * 100</t>
  </si>
  <si>
    <t>F2 A2 Disponer de medios de comunicación adecuados a la necesidad de la comunidad, que informen al ciudadano  la oferta institucional  y los requisitos técnicos de manera clara, agil y oportuna.</t>
  </si>
  <si>
    <t>Solicitud de publicaciones de piezas graficas mediante correos electronicos</t>
  </si>
  <si>
    <t xml:space="preserve">Secretarios y directores </t>
  </si>
  <si>
    <t xml:space="preserve">Cada vez que se realice una convocatoria. </t>
  </si>
  <si>
    <t xml:space="preserve"> D1, O1 Por medio del aumento de los ingresos (inversion extranjera, alianzas estrategicas, formulación de proyectos de inversión, entre otros) para la asignación de recursos buscando mejorar la inversión y funcionamiento del proceso, garantizando mayor cobertura y generando confianza debido a que se fortalece la institucionalidad  en la alcaldía municipal de Ibagué.</t>
  </si>
  <si>
    <t xml:space="preserve">Proyectos, Planes de cada Secretaría, Actas de Reunión, resgistro fotografico y/o videos. Planillas de asistencia, Contratos y/o Convenios </t>
  </si>
  <si>
    <t>Cada vez que se requiera</t>
  </si>
  <si>
    <t>D1 A 3 Diseñar mecanismos que permitan gestionar recursos de manera oportuna para la atención de emergencias por panemias y/o catastrofes naturales que afecten el sector económico y productivo.</t>
  </si>
  <si>
    <t xml:space="preserve">Contratos, convenios y/o alianzas </t>
  </si>
  <si>
    <t>Secretarios y Directores</t>
  </si>
  <si>
    <t>En el momento de la eventualidad</t>
  </si>
  <si>
    <t>Posibilidad de generar baja cobertura para la promoción del desarrollo económico y la competividad para los emprendedores, empresarios y ciudadanos del municipio de Ibagué.</t>
  </si>
  <si>
    <t xml:space="preserve">Cambio de gobierno </t>
  </si>
  <si>
    <t>Declaratoria de emergencia por pandemias o catastrofe natural.</t>
  </si>
  <si>
    <t xml:space="preserve">Falta de recursos de  inversión para la ejecución de los programas </t>
  </si>
  <si>
    <t>D2 O10 Socializar las políticas internas  del proceso y el Sistema Integrado de Gestión con el fin de generar un mayor compromiso por parte de la alta direccion  y la parte operativa a la de asignar los beneficiarios acorde a los requiitos establecidos.</t>
  </si>
  <si>
    <t xml:space="preserve">Convocatoria, acta, planilla de asistencia, registro fotografico y/o video </t>
  </si>
  <si>
    <t xml:space="preserve">Cuatrimestralmente </t>
  </si>
  <si>
    <t>D7 O5  Realizar campañas y estrategias de comunicación que definan un flujo de información interno determinado entre los procesos generando avances de carácter tecnológicos con el fin de informar de manera solida y oportuna  a la población objetivo de cada una de las secretarías.</t>
  </si>
  <si>
    <t>Memorando y/o correo de solicitud de piezas publicitarias para convocatorias externas</t>
  </si>
  <si>
    <t>D2 2, 6 A1 Realizar mesas de socializacion en las diferentes dependecias del Sistema Integrado de Gestión y de los diferentes procedimientos implmentados en los procesos de las secretarías.</t>
  </si>
  <si>
    <t xml:space="preserve">Actas de reunión y planillas de asistencia </t>
  </si>
  <si>
    <t>Probabilidad de que se genere tráficos de influencia para selección de beneficiarios que no cumplan los requisitos establecidos.</t>
  </si>
  <si>
    <t>CORRUPCION</t>
  </si>
  <si>
    <t xml:space="preserve">Desconocimiento de los procesos del SIGAMI </t>
  </si>
  <si>
    <t>Escasa socialización con el personal adscrito a las Secretarías involucradas en el proceso, en cuanto  a los procedimientos que deben ser implementados.</t>
  </si>
  <si>
    <t>Probabilidad de otorgar beneficios a la población objetivo por desconocimiento y resistencia al cambio por parte del personal acerca de los procesos y/o procedimientos, entre otros.</t>
  </si>
  <si>
    <t xml:space="preserve">Falta de ética profesional y  resistencia al cambio  </t>
  </si>
  <si>
    <t xml:space="preserve">F3 A1,4 Utilización de programas de formación  y capacitación que promuevan la ética profesional, el conocimiento general de los procesos y el sentido de pertenencia por la entidad, para que no se siga presentando influencia de factores externos que afecten la toma de decisiones en cualquiera de las actividades del proceso y la difución inapropiada de la oferta institucional de los mismos. </t>
  </si>
  <si>
    <t xml:space="preserve"> Memorando  solictud de capacitaciòn codigó de etica y buen gobierno, lista de asistencia y/o registro fotografico y/o socializaciòn por correo electronico</t>
  </si>
  <si>
    <t>Semestralmente</t>
  </si>
  <si>
    <t>Deficiencia en los canales de comunicación entre la alta dirección, parte operativa y viceversa</t>
  </si>
  <si>
    <t>D3 O2 La correcta dinamización de la comunicación interna entre la alta dirección y la parte operativa permitira posicionar a Ibagué como una ciudad económica y productiva.</t>
  </si>
  <si>
    <t xml:space="preserve">Actas de reunión, planillas de asistencia </t>
  </si>
  <si>
    <t>D7 A 2, 4 Mejorar la comunicación entre los procesos con el fin de brindar una información veraz a la comunidad y/o partes interesadas en los programas y la oferta institucional de las secretarías.</t>
  </si>
  <si>
    <t>Capacitación sobre la oferta y servicios institucionales, registro fotografico y planillas de asistencia</t>
  </si>
  <si>
    <r>
      <t xml:space="preserve">PROCESO: </t>
    </r>
    <r>
      <rPr>
        <b/>
        <sz val="12"/>
        <color rgb="FF000000"/>
        <rFont val="Arial"/>
        <family val="2"/>
      </rPr>
      <t>GESTIÓN SALUD</t>
    </r>
  </si>
  <si>
    <t>Secretarios y/o Directores</t>
  </si>
  <si>
    <t xml:space="preserve">Indicador de eficacia: 
Indice de cumplimiento = (Actividades ejecutadas /Actividades programadas)*100.    
</t>
  </si>
  <si>
    <t>Mensualmente</t>
  </si>
  <si>
    <t>Plan de choque</t>
  </si>
  <si>
    <t xml:space="preserve">Indicador de eficacia: 
Indice de cumplimiento = (Actividades ejecutadas /Actividades programadas)*100.    </t>
  </si>
  <si>
    <t>Denuncia</t>
  </si>
  <si>
    <t>Posiblidad de Incumplimiento  de los planes de acción de las diferentes dependencias del proceso</t>
  </si>
  <si>
    <t>Dificultad del trabajo en equipo por carencia de unificación de criterios</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</si>
  <si>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</si>
  <si>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</si>
  <si>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Actores de presión en el tema regulado por el trámite que puedan incidir en las decisiones institucionales</t>
  </si>
  <si>
    <t>PROCESO: GESTIÓN EDUCATIVA</t>
  </si>
  <si>
    <t>Posibilidad de incumplimiento en la respuesta oportuna en los tramites , derechos de peticion o requerimientos de la comunidad</t>
  </si>
  <si>
    <t>El personal competente para el desarrollo de las actividades es insuficiente.</t>
  </si>
  <si>
    <t xml:space="preserve">D5 O1 Realizar plan de contrataciòn que garanticen idoneidad y total de personas adecuadas a las necesidades de la secretaria. </t>
  </si>
  <si>
    <t>plan de contratacion- plan anual de adquisiciones</t>
  </si>
  <si>
    <t>Secretario y Directores</t>
  </si>
  <si>
    <t>1 vez al año</t>
  </si>
  <si>
    <t>Declaratoria de emergencia por pandemias o desastres naturales</t>
  </si>
  <si>
    <t>F4A8 Incrementar al 20% los tramites totalmente en lìnea</t>
  </si>
  <si>
    <t>Desarrollo de tramites en lìnea</t>
  </si>
  <si>
    <t>D5 D6 A4 A5 APlan de contingencia o plan de choque al igual que inicio de procesos disciplinario si se requiere, para dar respuesta adecuada a los ciudadanos y sus intereses.</t>
  </si>
  <si>
    <t>Actas y memorandos cuando se inicien los procesos</t>
  </si>
  <si>
    <t>Posibilidad de incumplimiento de los planes, programas y proyectos de la Secretarìa</t>
  </si>
  <si>
    <t>Presupuesto insuficiente para dar cumplimiento al plan de acción institucional.</t>
  </si>
  <si>
    <t xml:space="preserve">D2O4 Solicitar mayor recursos según armonizacion del Plan de Desarrollo </t>
  </si>
  <si>
    <t>solicitud de recursos a S Hacienda</t>
  </si>
  <si>
    <t>Secretario de Movilidad</t>
  </si>
  <si>
    <t xml:space="preserve">Debilidad en la planeación, elaboraciòn y seguimiento de proyectos </t>
  </si>
  <si>
    <t xml:space="preserve">F1 A3Definir mesas de trabajo en conjunto con Secretariia de Planeaciòn para determinar lineamientos que se deben seguir en temas de Planeaciòn y Proyectos </t>
  </si>
  <si>
    <t>Actas</t>
  </si>
  <si>
    <t>semestral</t>
  </si>
  <si>
    <t xml:space="preserve">D13A3Definir mesas de trabajo en conjunto con Secretariia de Planeaciòn para determinar lineamientos que se deben seguir en temas de Planeaciòn y Proyectos </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</si>
  <si>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</si>
  <si>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</si>
  <si>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</si>
  <si>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Plan y evidencias de ejecuciòn</t>
  </si>
  <si>
    <t>Dificultad para la ejecución de trámite soportados con el uso de herramientas tecnológicas que previenen las acciones presenciales</t>
  </si>
  <si>
    <t>Falta de mecanismos de control sobre los tramitadores que orientan al cliente y saturan las oficinas</t>
  </si>
  <si>
    <t>FF1 F4 A4 A7Mesas de trabajo con tramitadores para mitigar el impacto negativo que pueden producir en los procesos de la Secretarìa.</t>
  </si>
  <si>
    <t>D12 A4A5Denuncias y apertura de procesos según el caso</t>
  </si>
  <si>
    <t>procesos instaurados</t>
  </si>
  <si>
    <t xml:space="preserve">Posibilidad de la disminuciòn de la satisfaccion del usuario, cliente o parte interesada con los tramites y servicios prestados por la secretarìa </t>
  </si>
  <si>
    <t>No existe modulo de información que oriente al cliente en los tramites</t>
  </si>
  <si>
    <t>D6 D3O4 Modulo de orientacion de al ciudadano sobra tramites y servicios ofertados en la S Movilidad</t>
  </si>
  <si>
    <t>Desarrollo del modulo</t>
  </si>
  <si>
    <t>Fallas en la plataforma (PISAMI) o en los prestadores de servicios tecnologicos (Moviliza, Internet, SIMIT, Runt).</t>
  </si>
  <si>
    <t>F4 A2 A6 Elaborar plan de cambio de componentes tecnologicos para una mejor prestacon del servicio</t>
  </si>
  <si>
    <t>D6 D 8 A6 Establecer mesas de trabajo con S. Planeacion y D Atenciòn al ciudadano para definir estrategias para una mejor atencion de los usuarios en la Secretarìa de Movilidad</t>
  </si>
  <si>
    <t>Acta</t>
  </si>
  <si>
    <t>PROCESO: GESTIÓN DEL SERVICIO Y ATENCIÓN AL CIUDADANO</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</si>
  <si>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</si>
  <si>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</si>
  <si>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Estrategia formulada, memorandos y/o circular interna, piezas graficas y correos electronicos.</t>
  </si>
  <si>
    <t>Secretario (a) y Directoras</t>
  </si>
  <si>
    <t xml:space="preserve">Indice de cumplimiento = (Actividades ejecutadas /Actividades programadas)*100.    
</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</si>
  <si>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</si>
  <si>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</si>
  <si>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</si>
  <si>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Directora de Mujer,Genero y Diversidad Sexual, Directora de Grupops Etnicos y Población Vulnerable y la Directora de Niñes</t>
  </si>
  <si>
    <t>Trimestralmente</t>
  </si>
  <si>
    <t xml:space="preserve">Desconocimiento del codigo de integridad y buen gobierno </t>
  </si>
  <si>
    <t>F 3,4. A 3 Realizar socializaciones y capacitaciones permanentes al personal adscrito a la Secretaría  que permitan conocer  la actualización de los procedimientos y procesos establecidos para la entrega de ayudas asi como tambien, el pleno conocimiento del codigo de integridad y buen gobierno de la entidad.</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</si>
  <si>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</si>
  <si>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</si>
  <si>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</si>
  <si>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</si>
  <si>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Bimestral</t>
  </si>
  <si>
    <t>D3 O1 O2. PRESENTAR  AL MENOS UN PROYECTO A ENTIDAS GUBERNAMENTALES Y NO GUBERNAMENTALES PARA CONSECUCIÓN DE RECURSOS ADICIONALES</t>
  </si>
  <si>
    <t>Secretario y Directora</t>
  </si>
  <si>
    <t>SEMESTRAL</t>
  </si>
  <si>
    <t>Desconocimiento de la actualización normativa por parte de algunos funcionarios</t>
  </si>
  <si>
    <t>plan de capacitaciones formulado e implementado</t>
  </si>
  <si>
    <t>DENUNCIAS Y OFICIOS</t>
  </si>
  <si>
    <t>Declaratoria de emergencia producto de pandemia o catástrofe naturales</t>
  </si>
  <si>
    <t>MENSUAL</t>
  </si>
  <si>
    <t>ANUAL</t>
  </si>
  <si>
    <t>MEMORANDO</t>
  </si>
  <si>
    <t>PROTOCOLOS IMPLEMENTADOS EN SU TOTALIDAD</t>
  </si>
  <si>
    <t>PERSONAL CONTRATADO CON EXPERIENCIA Y CAPACITACIÓN RELACIONADA</t>
  </si>
  <si>
    <t>ACTA</t>
  </si>
  <si>
    <t>PROCESO: GESTIÓN DE INNOVACIÓN Y TIC</t>
  </si>
  <si>
    <t>Acta y registro de asistencia ( puede ser pantallazos o planilla fisica de asistencia de videoconferencias virtuales)</t>
  </si>
  <si>
    <t>Cada Director de las diferentes dependencias de la Secretaria de Hacienda</t>
  </si>
  <si>
    <t xml:space="preserve">Bimestralmente </t>
  </si>
  <si>
    <t>Registro de asistencia ( puede ser pantallazos o planilla fisica de asistencia de videoconferencias virtuales)</t>
  </si>
  <si>
    <t xml:space="preserve">cada cuatro Meses </t>
  </si>
  <si>
    <t>Actividades ejecutadas/ Actividades programadas*100</t>
  </si>
  <si>
    <t>Anualmente</t>
  </si>
  <si>
    <t xml:space="preserve">Dirección  Tesorería </t>
  </si>
  <si>
    <t>Cuatrimestales</t>
  </si>
  <si>
    <t>D1,2,3,4,6,7,8 A1  Iniciar la investigación disciplinaria, fiscal o remitir a las instancias correspondientes para el proceso penal.</t>
  </si>
  <si>
    <t>Comunicación iniciando o remitiendo investigación.</t>
  </si>
  <si>
    <t xml:space="preserve">Jefe control Interno </t>
  </si>
  <si>
    <t xml:space="preserve">Una semana una vez el Riesgo se materialice </t>
  </si>
  <si>
    <t>Evidencia las comunicaciones de las solicitudes.</t>
  </si>
  <si>
    <t>Cada Director de las diferentes dependencias de la Secretaria de Hacienda y del Despacho de Hacienda</t>
  </si>
  <si>
    <t xml:space="preserve">Informe  </t>
  </si>
  <si>
    <t>El Director de Tesorería</t>
  </si>
  <si>
    <t>D1,2,3,4,6,7,8 A1  Convocar de forma extraordinaria un comité institucional con la oficina de control interno, para analizar y aplicar medidas inmediatas que, dentro de la legalidad permitan el reabastecimiento inmediato de bienes y servicios.</t>
  </si>
  <si>
    <t>Acta de comité institucional con la oficina de control interno firmada</t>
  </si>
  <si>
    <t xml:space="preserve">El Director de Tesorería y el Director de Control Interno </t>
  </si>
  <si>
    <t>Informe</t>
  </si>
  <si>
    <t>D1,2,3,4,6,7,8 A1  Convocar de forma extraordinaria un comité institucional con la oficina de control interno, para analizar y aplicar medidas inmediatas que, dentro de la legalidad permitan el reabastecimiento de bienes y servicios.</t>
  </si>
  <si>
    <t xml:space="preserve">Los Directores de cada dependencia de la Secretaria de Hacienda y  el Director de Control Interno </t>
  </si>
  <si>
    <t>POSIBILIDAD DE RECIBIR O SOLICITAR CUALQUIER DADIVA O BENEFICIO A NOMBRE PROPIO O DE TERCEROS, CON EL FIN DE MANIPULAR, OCULTAR, ALTERAR O DESTRUIR UN DOCUMENTO O EXPEDIENTE</t>
  </si>
  <si>
    <t xml:space="preserve">Falta de aplicación y  diligenciamiento correcto  del formato de prestamo de documentos, asi como  ausencia de seguimiento a las fechas de vencimiento del  prestamo de documentos </t>
  </si>
  <si>
    <t>D7,8,9,11 F1, 2, 7: Socializar de forma virtual, formato control de préstamos, hoja de control, inventarios, estableciendo la importancia de su   implementación en las diferentes unidades administrativas.</t>
  </si>
  <si>
    <t xml:space="preserve">Circular, listado de asistencia, diapositivas </t>
  </si>
  <si>
    <t xml:space="preserve">Director de Recursos Físicos, Grupo de Gestión Documental </t>
  </si>
  <si>
    <t>Falta de elaboracion de la Hoja de control en los expedientes de las unidades productoras</t>
  </si>
  <si>
    <t>Ausencia  de elaboracion anual y actualizacion permanente del inventario en las unidades administrativas</t>
  </si>
  <si>
    <t>D4, O7, D8: Solicitar a la Dirección de talento humano capacitar auxiliares y técnicos de las unidades administrativas  en las siguientes temáticas: aplicación de TRD, elaboración  de inventarios, transferencias primarias.</t>
  </si>
  <si>
    <t xml:space="preserve">Memorando, Convocatoria y listado de asistencia </t>
  </si>
  <si>
    <t xml:space="preserve">Director de Recursos Físicos, Director de talento de Humano,  Grupo de Gestión Documental </t>
  </si>
  <si>
    <t>Ausencia de aplicación cultural de los principios y valores establecido en el código y Inegridad y Buen Gobierno</t>
  </si>
  <si>
    <t>D7,8,9,11 F1, 2, 7: Coordinar con talento Humano la socialización de principios y valores que contribuyan a mitigar la causa generadora del riesgo</t>
  </si>
  <si>
    <t xml:space="preserve">D7,8,9,11A1,5: Comunicar  por parte del líder del proceso donde se presentó la pérdida del expediente al jefe inmediato del funcionario que extravio el expediente prestado y su vez comunicar el evento a la Oficina de Control disciplinario para que inicie el proceso de investigación cunado se trate de funcionarios públicos y al procuraduria cuando se trate de contratistas.  </t>
  </si>
  <si>
    <t xml:space="preserve">Memorando ó Oficio. </t>
  </si>
  <si>
    <t>Líderes de los procesos</t>
  </si>
  <si>
    <t xml:space="preserve">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</si>
  <si>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PERDIDA PARCIAL O TOTAL DE LOS EXPEDIENTES EN LOS ARCHIVOS DE GESTIÓN </t>
  </si>
  <si>
    <t xml:space="preserve">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</si>
  <si>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Jefe de Oficina</t>
  </si>
  <si>
    <t>Semestral</t>
  </si>
  <si>
    <t>Comunicación</t>
  </si>
  <si>
    <t>Abogados</t>
  </si>
  <si>
    <t>Oficios y Memorando</t>
  </si>
  <si>
    <t>Secretarias ejecutoras</t>
  </si>
  <si>
    <t>Semestral (Si hay contratos de urgencia manifiesta  por el coronavirus COVID-19 y a partir del 7/05/2020</t>
  </si>
  <si>
    <t>Actas de reunion</t>
  </si>
  <si>
    <t>Documento Soporte de analisis de precios de mercado en el expediente contractual</t>
  </si>
  <si>
    <t>Memorandos y Oficios</t>
  </si>
  <si>
    <t>Correos electronicos</t>
  </si>
  <si>
    <t xml:space="preserve">PROCESO: GESTIÓN JURIDICA  </t>
  </si>
  <si>
    <t>posibilidad de demora en el tramite o incumplimiento de las etapas del proceso disciplinario para beneficio del sujeto procesal</t>
  </si>
  <si>
    <t>El personal sustanciador no cuenta con conocimientos idoneos para realizar la labor de impulso y tramite de los procesos</t>
  </si>
  <si>
    <t>D2O1 : Al ingreso del personal sustanciador de los procesos se realizara una induccion amplia y suficiente sobre sus obligaciones dentro del proceso gestion y control unico disciplinario.</t>
  </si>
  <si>
    <t>Acta de reunion</t>
  </si>
  <si>
    <t>Jefe de Oficina de Control Unico Disciplinario</t>
  </si>
  <si>
    <t xml:space="preserve"> Indicador de eficacia : Indice de cumplimiento = (Actividades ejecutadas /Actividades programadas)*100.    </t>
  </si>
  <si>
    <t>Falta de etica del personal encargado de impulsar los procesos disciplinarios</t>
  </si>
  <si>
    <t>F4A1A3: Realizar capacitacion para la apropiacion del codigo de integridad y buen gobierno para los servidores publicos y contratistas de la dependencia.</t>
  </si>
  <si>
    <t>D3A1 :Se declara la prescripcion del proceso y se compulsa de copia a la procuraduria.</t>
  </si>
  <si>
    <t>Auto declaracion prescripcion.</t>
  </si>
  <si>
    <t xml:space="preserve">probabilidad de  Pedida de informacion de los expedientes disciplinarios </t>
  </si>
  <si>
    <t>La falta de una herramienta o sistema de información que permita registrar las etapas del proceso,  genere alertas y salvaguarde la información(vencimiento de terminos).</t>
  </si>
  <si>
    <t>D1D5O3: Desarrollar con el apoyo de la secretaria TICS una plataforma para el control y seguimiento de los procesos.</t>
  </si>
  <si>
    <t>Plataforma de control y seguimiento de los procesos</t>
  </si>
  <si>
    <t>Una vez al año</t>
  </si>
  <si>
    <t>Falta de continuidad del personal encargado del proceso</t>
  </si>
  <si>
    <t>F3F4A2A3: Realizar una mesa de trabajo con talento humano con el fin de socializar las necesidades del personal de la oficina de control unico disicplinario.</t>
  </si>
  <si>
    <t>D1D3A1:Se recostruye el expediente disciplinario y denuncia a la fiscalia por la perdida.</t>
  </si>
  <si>
    <t>Reconstruccion del expediente y denuncia a la fiscalia</t>
  </si>
  <si>
    <t xml:space="preserve">Posibilidad de la suspensión de los servicios de Aseo, Vigilancia y Aseguramiento de los empleados y los Bienes de la Administración Municipal </t>
  </si>
  <si>
    <t>Falta de Presupuesto para cumplir con el correcto funcionamiento de los procesos de la entidad y metas del plan de desarrollo</t>
  </si>
  <si>
    <t>Director de Recursos Físicos</t>
  </si>
  <si>
    <t>Demora en la adjudicación de los procesos contractuales para adelantar las actividades propias de la Direccion. (demora en los tiempo de respuesta)</t>
  </si>
  <si>
    <t>Adición o contrato</t>
  </si>
  <si>
    <t>Posibilidad de utilizacion de los predios del municipio para beneficios particulares, debido a la Identificación parcial de los mismos</t>
  </si>
  <si>
    <t>Deficiente articulacion de la informacion entre procesos para la identificación de los predios de propiedad del Municipio</t>
  </si>
  <si>
    <t>Profesional Especializado Bienes Fiscales y Uso Publico - Director de Recursos Fisicos</t>
  </si>
  <si>
    <t>Falta de Politicas y/o procedimientos para la identificacion de los bienes fiscales y de uso publico del municipio.</t>
  </si>
  <si>
    <t>Posibilidad del Uso inadecuado de los bienes de la Entidad, para beneficio propio o de un tercero</t>
  </si>
  <si>
    <t>Desconcimiento sobre la utilizacion adecuada de los elementos y bienes a cargo de los funcionarios</t>
  </si>
  <si>
    <t>Almacenista - Director de Recursos Fisicos</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</si>
  <si>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</si>
  <si>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</si>
  <si>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Posibilidad de Solicitar y/o recibir dadivas para omitir y/o manipular Informacion real de un predio publico en favorecimiento de un tercero.</t>
  </si>
  <si>
    <t>Baja seguridad informatica en la base de datos asociada al proceso de Identificacion de los Predios</t>
  </si>
  <si>
    <t>D12 A4 Aplicar el plan de Contingencia en caso de detectar fraude en manipulacion de informacion en la base de datos asociada al proceso de Identificacion de los Predios, Se realiza la respectiva denunciando a control disciplinario o fiscalía según el caso</t>
  </si>
  <si>
    <t>PROCESO: GESTIÓN EVALUACIÓN Y SEGUIMIENTO</t>
  </si>
  <si>
    <t>Depende la entidad que reciba la denuncia</t>
  </si>
  <si>
    <t>Memorandos</t>
  </si>
  <si>
    <t>Bimestralmente</t>
  </si>
  <si>
    <t>Planillas de asistencia, convocatoria, fotografias</t>
  </si>
  <si>
    <t>* Un Contrato Firmado (Vigencia).                     * Informes de actividades ejecutadas</t>
  </si>
  <si>
    <t>Director( a) Grupo de Talento Humano</t>
  </si>
  <si>
    <t>Memorando de solicitud o decreto de traslado presupuetstal (Aplicativo PISAMI)</t>
  </si>
  <si>
    <t>Director( a) Grupo de Talento Humano , Secretario Administrativo</t>
  </si>
  <si>
    <t>Acta de reunión</t>
  </si>
  <si>
    <t>Documento; Normograma Actualizado</t>
  </si>
  <si>
    <t>Acto administrativo, Resolución para otorgamiento de encargos</t>
  </si>
  <si>
    <t>Inoportuna ejecución de las actividades establecidas en el plan estratégico de talento humano.</t>
  </si>
  <si>
    <t>D12-A4 Convocar Comité extraordinario de riesgos con el fin de tomar decisiones frente a las actividades no ejecutadas en el PETH y definiendo un plan de choque para dar cumplimiento.</t>
  </si>
  <si>
    <t>A4-A5-F3-F4-F7-F8-F9 Vincular personal competente, y suministrar capacitacion al personal  que lo requira para mejorar las competencias, asi mismo realizar  a traves de procesos de induccion y reinduccion la socialización del Codigo de integridad y buen gobierno</t>
  </si>
  <si>
    <t xml:space="preserve">Posibilidad de la inoportunidad en la respuesta de las PQRS formuladas a la entidad como Derechos de Petición  </t>
  </si>
  <si>
    <t>Falta de seguimiento a los tiempos de respuestas de las PQRS - Derechos de Petición formuladas a la entidad</t>
  </si>
  <si>
    <t>Profesional Universitario(a) de la Dirección de Atención al Ciudadano - Coordinador(a)</t>
  </si>
  <si>
    <t>Quincenalmente</t>
  </si>
  <si>
    <t xml:space="preserve">EFICACIA: Índice de Cumplimiento= (Actividades de control ejecutadas en el mapa de riesgos /Actividades de control programadas en el mapa de riesgos)*100.                                                                                                                                                                                                                                        </t>
  </si>
  <si>
    <t>Errores en la clasificación del tipo de petición - Derechos de Petición.</t>
  </si>
  <si>
    <t>Profesional Universitaro(a) de la Dirección de Atención al Ciudadano - Coordinador (a)</t>
  </si>
  <si>
    <t>Errores en el direccionamiento del tipo de petición - Derechos de Petición.</t>
  </si>
  <si>
    <t>D10A3; Enviar informes a la Oficina de Control Disciplinario para que investiguen y tomen las medidas pertinentes con los funcionarios que se demoran en dar respuesta a los ciudadanos.</t>
  </si>
  <si>
    <t>Posibilidad de la insatisfacción del ciudadano frente a los servicios prestados por la administración municipal.</t>
  </si>
  <si>
    <t>Falta de socialización de los mecanismos de comunicación para con los ciudadanos</t>
  </si>
  <si>
    <t xml:space="preserve">D15O3; Socializar y difundir información de los canales de atención, trámites, servicios y correos electrónicos de las Dependencias a los ciudadanos. </t>
  </si>
  <si>
    <t>Publicaciones en las redes sociales</t>
  </si>
  <si>
    <t xml:space="preserve"> Director (a) de Atención al Ciudadano y su equipo de trabajo </t>
  </si>
  <si>
    <t>Baja competencia del personal frente al manejo de las PQRS, orientación y atención al ciudadano</t>
  </si>
  <si>
    <t>D1,3,15O3,4,5,6; Revisar y/o modificar las acciones propuestas en el componente de atención al ciudadano del plan anticorrupcion y de atención al ciudadano con el fin de lograr la mejora continua del proceso.</t>
  </si>
  <si>
    <t xml:space="preserve">Director (a) de Atención al Ciudadano  </t>
  </si>
  <si>
    <t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t>
  </si>
  <si>
    <t>Posibilidad de Incumplimiento en el reporte, consolidación, registro y publicación de la información suministrada por las dependencias de la entidad.</t>
  </si>
  <si>
    <t>Acta y planillas de asistencia</t>
  </si>
  <si>
    <t xml:space="preserve">Director de Planeación del Desarrollo </t>
  </si>
  <si>
    <t>Trimestral</t>
  </si>
  <si>
    <t xml:space="preserve">Desconocimiento del proceso y procedimientos  por parte del personal de planta y contrato. </t>
  </si>
  <si>
    <t>D7O8 Elaborar un instructivo en el manejo de cada instrumento de planeacion con el fin de que el personal encargado del seguimiento al plan de  desarrollo conozca el paso a paso de cada instrumento</t>
  </si>
  <si>
    <t>Instructivo elaborado</t>
  </si>
  <si>
    <t>Anual</t>
  </si>
  <si>
    <t>D7A1 Reportar a conrol interno y control disciplinario las dependencias que no reporten la informacion.</t>
  </si>
  <si>
    <t>Reportes</t>
  </si>
  <si>
    <t xml:space="preserve"> Posibilidad de Perdida de información fisica y digital en los archivos urbanistico y gestion documental  </t>
  </si>
  <si>
    <t xml:space="preserve">
Personal insuficiente para apoyar la totalidad de procesos </t>
  </si>
  <si>
    <t xml:space="preserve">Contrato con lleno de requisitos legales y convenio de pasantes </t>
  </si>
  <si>
    <t>Secretario de Planeación y Directores</t>
  </si>
  <si>
    <t xml:space="preserve">Dificultad de la sistematización de la documentación fisica,  al no contar con la infraestructura tecnologica necesaria </t>
  </si>
  <si>
    <t>Proyeto formulado</t>
  </si>
  <si>
    <t>Informar a los entes de control según corresponda y solicitar la autorizacoin para recontruir la informacion perdida</t>
  </si>
  <si>
    <t xml:space="preserve">Memorandos, oficios y denuncias </t>
  </si>
  <si>
    <t xml:space="preserve">CORRUPCIÓN </t>
  </si>
  <si>
    <t>Tramites racionalizados e inscritos en el SUIT (Nomenclatura y concepto uso de suelo)</t>
  </si>
  <si>
    <t xml:space="preserve"> Director de  Información y Aplicación de la Norma Urbanística</t>
  </si>
  <si>
    <t>Acto administrativo de adopcion de la ventanilla unica</t>
  </si>
  <si>
    <t>Informe de seguimiento</t>
  </si>
  <si>
    <t>Director de SISBEN</t>
  </si>
  <si>
    <t>Actas de comité tecnicos</t>
  </si>
  <si>
    <t>Denuncia y actulizacion del mapa</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</si>
  <si>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</si>
  <si>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Dificultad en la ejecución de las fases de los trámites soportados con la informacion precedente y el uso de herramientas tecnológicas que previenen las acciones presenciales</t>
  </si>
  <si>
    <t>D7D10D11D12O7O8 Generar mayor numero de tramites en linea que le den celeridad los procesos. Proyectar (2) tramites en linea.</t>
  </si>
  <si>
    <t>D2D9O4 Generar relaciones locales e interinstitucionales para mejorar con entidades que pertenecen a la cadena de tramites</t>
  </si>
  <si>
    <t>F11A8 Establecer una estrategia de comunicación que permita a los ciudadanos, usuarios y grupos de interes conocer adecuadamente los tramites y servicios que presta la secretaria de planeacion de forma virtual y/o presencial</t>
  </si>
  <si>
    <t>F10A8 Bimestralmente realizar medición a los tiempos de respuesta de los tramites a cargo de personal de planta y contratistas</t>
  </si>
  <si>
    <t>Fallas en la cultura de la probidad (Honradez)</t>
  </si>
  <si>
    <t xml:space="preserve">D1D2D5D6O5 Realizar semestralmente comites tecnicos en donde se socialicen al personal de planta y contrato los valores institucionales y el codigo de integridad y buen gobierno. </t>
  </si>
  <si>
    <t xml:space="preserve">D9D3A1A3 Denuncia disciplinaria, penal  o la pertinente del caso, reportortar al personal de planta que incumpla sus funciones y actualizar el mapa de riesgos </t>
  </si>
  <si>
    <t xml:space="preserve">OBJETIVO: PLANEAR,  ASESORAR,  PROMOVER  Y  REALIZAR  SEGUIMIENTO  A  LAS  POLÍTICAS,  PLANES,  PROGRAMAS  Y PROYECTOS PARA CUMPLIR CON LOS IDEALES PROPUESTOS POR LA ALTA DIRECCIÓN Y LAS EXPECTATIVAS DE LA COMUNIDAD
</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</si>
  <si>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</si>
  <si>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</si>
  <si>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</si>
  <si>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</si>
  <si>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</si>
  <si>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</si>
  <si>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D2, O3, F10,Socializar la normatividad promulgada en la ley 1523 de 2012 de la UNGRD para la entrega de ayudas humanitarias</t>
  </si>
  <si>
    <t>Oficios para los Entes de Control.  Memorandos Internos para Apertura de Procesos Disciplinarios.</t>
  </si>
  <si>
    <t>Utilizacion de influencias en la entrega o suministro de materiales o insumos y/o ayudas humanitarias en beneficio de un tercero</t>
  </si>
  <si>
    <t>Concentracion de poder en una sola persona</t>
  </si>
  <si>
    <t>Seguimiento y control deficiente al procedimiento de entrega o suministro de ayudas humanitarias.</t>
  </si>
  <si>
    <t>D1;O5;O6: Obligatoriedad de metas en el plan Desarrollo para la  asignacion de recursos metas para cubrir necesidades de la comunidad para el uso y gestion TIC  e Investigacion de ciencia y tecnologia</t>
  </si>
  <si>
    <t>Secretaria de las TIC</t>
  </si>
  <si>
    <t>D3;O5: Fortalecer el grupo de Innovación con personal idóneo para el desarrollo de actividades propias de la Secretaria y el cumplimiento de metas del plan de desarrollo</t>
  </si>
  <si>
    <t xml:space="preserve"> Las evidencias reposan en el PISAMI  y plataforma http://ibagueaprendetic.ibague.gov.co/
PISAMI Gestión Documental.</t>
  </si>
  <si>
    <t>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</si>
  <si>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Informes generados por las diferentes plataformas. Actas de comité</t>
  </si>
  <si>
    <t>Actas de comité técnico de direcciones</t>
  </si>
  <si>
    <t xml:space="preserve">Actas de comité SIGAMI, Planillas de asistencia, correos electrónicos </t>
  </si>
  <si>
    <t>Comité directivo Secretaria de salud.</t>
  </si>
  <si>
    <t>Secretario (a) de despacho</t>
  </si>
  <si>
    <t>Director (a) Salud Publica, Aseguramiento y Prestación de Servicios</t>
  </si>
  <si>
    <t>bimestral</t>
  </si>
  <si>
    <t>Posiblilidad de incumplimiento de los planes de acción institucional por cada una de las Direcciónes que hace parte del Proceso</t>
  </si>
  <si>
    <t>epidemias y/o pandemias de Virus o bacterias afectan desde siempre a la población por diferentes causas.</t>
  </si>
  <si>
    <t>A2 F5: Promover el empleo de las diferentes plataformas  en la comunidad con el fin de promover la participacion ciudadana y prevenir los casos de enfermedades.</t>
  </si>
  <si>
    <t>dilificulta para  articular estrategias entre los programas de salud y de estos con otros sectores para lograr trabajo en equipo que permita alcanzar las metas esperadas</t>
  </si>
  <si>
    <t>D1O6: Crear e implementar una estratégia de comunicación institucional que permita la articulación con los diferentes Entes que faciliten la interactividad y posicionamiento.</t>
  </si>
  <si>
    <t xml:space="preserve"> Planificación inadecuada de las acciones y estrategias propias de la entidad en cumplimiento al proceso de gestión en salud.</t>
  </si>
  <si>
    <t>D7O5: Conformar un grupo de planeación estratégica, que permita proyectar las acciones que den cumplimiento al proceso y realizar seguimiento y evaluación permanente a la ejecución de los planes y proyectos de la Secretaria de Salud.</t>
  </si>
  <si>
    <t>D5 A1 Fortalecer el trabajo articulado entre las diferentes direcciones de la secretaría de salud municipal, mediante el establecimiento de estratégias a traves de la implementación de comites tecnicos dirigidos por el Secretario (a) a fin de analizar los planes acción y asi garantizar su ejecución.</t>
  </si>
  <si>
    <t>Posibilidad de no efectuar el seguimiento y evaluación de las intervenciones, identificar los factores de riesgo y factores protectores, asi como para estimar la magnitud de los eventos de interes en salud.</t>
  </si>
  <si>
    <t>Deficiente sistema de información orientado al tratamiento y administración de datos que permita la toma decisiones</t>
  </si>
  <si>
    <t>D3O7: Crear una estrategia para la aplicabilidad y puesta en funcionamiento de los sistemas de información orientados  al tratamiento y administración de datos.</t>
  </si>
  <si>
    <t>Dificultad en la comunicación y flujo de la información interna</t>
  </si>
  <si>
    <t>D6O6: Establecer una política interna del uso de los medios de comunicación con los que cuenta la Institución, a fin de  fortalecer los diferentes canales de comunicación internos existentes  (sprk, correos institucionales, líneas telefónicas, pisami.)</t>
  </si>
  <si>
    <t>A2D1D3D4: Fortalecer los sistemas de información  para facilitar la interoperatividad de las bases de datos en salud, con fin de facilitar la toma de decisiones y la comunicaciòn con la comunidad.</t>
  </si>
  <si>
    <t>Comité SIGAMI Secretaría de Salud</t>
  </si>
  <si>
    <t>Comité SIGAMI</t>
  </si>
  <si>
    <t>Delegados(Enlaces)</t>
  </si>
  <si>
    <t>Direcciones</t>
  </si>
  <si>
    <t xml:space="preserve">Cuando se presente </t>
  </si>
  <si>
    <t>Posibilidad de Recibir y/o solicitar dadivas o beneficios a nombre propio o de terceros por realizar tramites sin el cumplimiento de los requisitos</t>
  </si>
  <si>
    <t>Ausencia de bancos de conceptos técnico-jurídicos que frenen la interpretación subjetiva de las normas o reglamentos</t>
  </si>
  <si>
    <t>F1A4 Organizar los conceptos de forma tecnico - juridicos y especifica según la normatividad vigente a traves de un sistema de informacion,</t>
  </si>
  <si>
    <t>ausencia de autonomía profesional para el análisis de requisitos, puede permear la probidad y etica profesional</t>
  </si>
  <si>
    <t>F1A4Realizar mesas de trabajo con el equipo de calidad de la Secretraria de Salud con el fin de revisar y actualizar los documentos que hacen parte del proceso de acuerdo a la normatividad vigente.</t>
  </si>
  <si>
    <t>Fallas en la cultura de la probidad</t>
  </si>
  <si>
    <t>D6O4:Socialización y seguimiento del código de integridad y buen gobierno .</t>
  </si>
  <si>
    <t>A3A4D5:Tomar  una muestra aleatoria de los establecimientos, IPS, EAPBS , entre otros , visitados para la emisión del concepto sanitario, auditorias tecnicas, con el fin de verificar el cumplimiento del procedimiento.</t>
  </si>
  <si>
    <t>A3D5:Realizar Jornadas de socialización a traves de diferentes medios de comuniacion  para la ciudadania sobre los diferentes tramites y  actividades que se desarrollen en la secretaria de salud.</t>
  </si>
  <si>
    <t>D2D3A3A4 Denunciar el acto de corrupción frente al ente que corresponda a fin de que se tomen las medidas legales correspondientes a la situación detectada</t>
  </si>
  <si>
    <t>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</si>
  <si>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t>Socialización inoportuna de los informes emitidos por la Oficina de Control Interno en Comité de Coordinación de Control Interno</t>
  </si>
  <si>
    <t>Demoras en la entrega de información por parte de las unidades administrativas, en respuesta a los requerimientos de la oficina</t>
  </si>
  <si>
    <t xml:space="preserve">A4,7F8 Incluir dentro de las temáticas a tratar en Comité de Coordinación de Control Interno, la falta de compromiso por parte de los líderes de los procesos   con   la implementación  de acciones de mejora  formuladas  en  planes de mejoramiento, la  atención a las recomendaciones de la Oficina de Control Interno y  la  oportunidad en la entrega de la información sobre los requerimientos generados por la Oficina. </t>
  </si>
  <si>
    <t>Acta de Comité de Coordinación de Control Interno.</t>
  </si>
  <si>
    <t>Ausencia de autonomia e independencia   del Jefe de la Oficina de Control Interno</t>
  </si>
  <si>
    <t>Actas de Comité de Coordinación de Control Interno.</t>
  </si>
  <si>
    <t>A4,7D6  Realizar Comité de Coordinación de Control Interno extraordinario socializando los informes que no hayan sido presentados oportunamente.</t>
  </si>
  <si>
    <t>Presentación inoportuna de informes de ley a entes externos</t>
  </si>
  <si>
    <t>Demoras en la entrega de información por parte de las unidades administrativas, en respuesta a los requerimientos de la oficina.</t>
  </si>
  <si>
    <t>Cambios normativos en los que establecen responsabilidades a las Oficinas de Control Interno</t>
  </si>
  <si>
    <t xml:space="preserve">Memorando de solicitud de capacitación, certificado de asistencia a la capacitación  y  acta o  correos de evidencia de multiplicación de la capacitación </t>
  </si>
  <si>
    <t>Jefe y equipo auditor</t>
  </si>
  <si>
    <t xml:space="preserve">Fallas en aplicativos por congestión  para cargue o reporte de información a entes de control. </t>
  </si>
  <si>
    <t xml:space="preserve">Oficio o log del  correo del   requerimiento  al ente de control  solicitando el  aplazamiento  para el cargue del informe. </t>
  </si>
  <si>
    <t>A3,4,7D1,2  Si el riesgo se materializó por caídas o fallas en el aplicativo del ente de control, se toman los pantallazos como evidencia y se solicita al ente de control la apertura del aplicativo para realizar el cargue de la información de manera extemporánea.</t>
  </si>
  <si>
    <t>Oficio remitido al ente de control.</t>
  </si>
  <si>
    <t>Comunicación emitida por el ente de control.</t>
  </si>
  <si>
    <t>Desvío de los resultados  de la auditoría en beneficio propio o del auditado.</t>
  </si>
  <si>
    <t>Asignación de auditorias a procesos no acordes al perfil profesional del auditor.</t>
  </si>
  <si>
    <t>Acta de comité técnico, Informe semestral emitido por Control Disciplinario.</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</si>
  <si>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</si>
  <si>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Trafico de influencias.</t>
  </si>
  <si>
    <t>Memorando.</t>
  </si>
  <si>
    <t xml:space="preserve">Memorando,  informes de ley y de auditoria en el link transparencia  página web alcaldía. </t>
  </si>
  <si>
    <t xml:space="preserve">Plan Anual de auditoria actualizado </t>
  </si>
  <si>
    <t xml:space="preserve">Plan Anual de auditoria actualizado y Acta de comité de coordinación en la que se registra la aprobación del ajuste </t>
  </si>
  <si>
    <t xml:space="preserve">Incumplimiento de ejecución de  actividades programadas en el plan anual de auditorias. </t>
  </si>
  <si>
    <t xml:space="preserve">Incremento de la morbilidad y mortalidad por contagio del virus covid -19. </t>
  </si>
  <si>
    <t xml:space="preserve">Ausencia de vacuna contra el covid -19 y de medicamentos antivirales </t>
  </si>
  <si>
    <t>Propagación del coronavirus covid -19 a pesar de los esfuerzos estatales y de la sociedad</t>
  </si>
  <si>
    <t xml:space="preserve">Demoras  o  ausencia  en la entrega de elementos de protección personal para prevenir contagio biológico por covid - 19, por parte de la Dirección de Talento Humano, quien lidera el programa de seguridad y salud en el trabajo. </t>
  </si>
  <si>
    <t>Dificultad para acceder a las evidencias físicas y de las visitas de verificación en el desarrollo de auditorias. ( pandemia covid - 19)</t>
  </si>
  <si>
    <t>A8,9,10,11,12D9:   Ajustar el plan anual de auditoria y solicitar su aprobación en Comité de Coordinación de Control Interno.</t>
  </si>
  <si>
    <t>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t>
  </si>
  <si>
    <t xml:space="preserve">PROCESO: GESTIÓN DE LA INFORMACIÓN Y LA COMUNICACIÓN     
</t>
  </si>
  <si>
    <t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</si>
  <si>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 xml:space="preserve">PROCESO: GESTION HUMANA     
</t>
  </si>
  <si>
    <t xml:space="preserve">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</si>
  <si>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 xml:space="preserve">PROCESO: GESTIÓN DE LA INFRAESTRUCTURA Y OBRAS PÚBLICAS     </t>
  </si>
  <si>
    <t>OBJETIVO: 
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</si>
  <si>
    <t>PROCESO: GESTIÓN DEL DESARROLLO ECONÓMICO Y LA COMPETITIVIDAD  DE REQUISITOS</t>
  </si>
  <si>
    <t>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t>
  </si>
  <si>
    <t xml:space="preserve">PROCESO: GESTIÓN DE LA GOBERNABILIDAD, PARTICIPACIÓN Y CONVIVENCIA CIUDADANA     
</t>
  </si>
  <si>
    <t xml:space="preserve">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 </t>
  </si>
  <si>
    <t>Falta de continuidad en la ejecución de  planes y  políticas ambientales.</t>
  </si>
  <si>
    <t>Dificultad para asesorar y acompañar a  las Instituciones Educativas    en la formulación de los planes escolares en gestión del riesgo y  proyectos  ambientales,  y a su vez, limitaciones  para  realizar  la   socialización de los planes y  la implementación de los  proyectos ambientales escolares. ( por el covid -19. )</t>
  </si>
  <si>
    <t>Ausencia de vacuna contra el covid -19 y de medicamentos antivirales</t>
  </si>
  <si>
    <t>propagación del coronavirus covid -19 a pesar de los esfuerzos estatales y de la sociedad.</t>
  </si>
  <si>
    <t>propagación del coronavirus covid -19 a pesar de los esfuerzos estatales y de la sociedad</t>
  </si>
  <si>
    <t>ANUALMENTE</t>
  </si>
  <si>
    <t>TRIMESTRAL</t>
  </si>
  <si>
    <t xml:space="preserve">D12,O2,15,16,F11,A10,11,12,15: Realizar talleres virtuales sobre proyectos ambientales escolares  y  temas ambientales como manejo adecuado de residuos sólidos y de recursos naturales. </t>
  </si>
  <si>
    <t xml:space="preserve">D12,O2,15,16,F11,A10,11,12,15: Realizar video para socializar  en  las Instituciones educativas  en  temas relacionados con  la  gestión del riesgo y manejo adecuado en recursos naturales. </t>
  </si>
  <si>
    <t>Video</t>
  </si>
  <si>
    <t>Reporte diario del estado de salud de los funcionarios o contratistas, en el Formato o encuesta enviada por Talento Humano.</t>
  </si>
  <si>
    <t>DIARIO</t>
  </si>
  <si>
    <t xml:space="preserve">Incumplimiento  en la ejecución de  Planes, Programas y Proyectos,  priorizados en el Plan de Desarrollo  </t>
  </si>
  <si>
    <t>Extrema</t>
  </si>
  <si>
    <t xml:space="preserve">PROCESO: GESTIÓN DEL TRÁNSITO Y LA MOVILIDAD     
</t>
  </si>
  <si>
    <t xml:space="preserve">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</si>
  <si>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 xml:space="preserve">PROCESO: GESTION SOCIAL Y COMUNITARIA     
</t>
  </si>
  <si>
    <t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</si>
  <si>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PROCESO: GESTION DOCUMENTAL     
</t>
  </si>
  <si>
    <t>OBJETIVO: IMPLEMENTAR EL PROGRAMA DE GESTION DOCUMENTAL, APLICANDO LOS PROCESOS ESTABLECIDOS A TRAVES DE LOS INSTRUMIENTOS ARCHIVISTICOS, EMPLEANDO TECNOLOGIA PARA GARANTIZAR EL ACCESO A LA INFORMACION EN FORMA OPORTUNA Y PRESEVAR LA MEMORIA INSTITUCIONAL</t>
  </si>
  <si>
    <t xml:space="preserve">PROCESO: GESTIÓN CONTRACTUAL     
</t>
  </si>
  <si>
    <t>OBJETIVO: CONTRIBUIR ANUALMENTE EN LA GESTION DE ADQUISICION DE BIENES Y SERVICIOS REQUERIDOS EN LA OPERACIÓN DE LOS PROCESOS DE LA ENTIDAD CUMPLIENDO LA NORMATIVIDAD CONTRACTUAL VIGENTE.</t>
  </si>
  <si>
    <t xml:space="preserve">PROCESO: GESTIÓN Y CONTROL DISCIPLINARIO     
</t>
  </si>
  <si>
    <t xml:space="preserve">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</si>
  <si>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 xml:space="preserve">PROCESO: GESTIÓN DE RECURSOS FÍSICOS     
</t>
  </si>
  <si>
    <t>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</si>
  <si>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Oficios, actas ó Plan de responsabilidades</t>
  </si>
  <si>
    <t>Líderes de los diferentes sistemas o procesos</t>
  </si>
  <si>
    <t>Actas, correos electronicos, ó consolidado de seguimiento</t>
  </si>
  <si>
    <t>Actas, correos electronicos, ó planillas de asistencias</t>
  </si>
  <si>
    <t>Correos electrónicos, oficios, memorandos, circulares</t>
  </si>
  <si>
    <t>Líderes de los sistemas</t>
  </si>
  <si>
    <t xml:space="preserve">Actas de reúnion, correos electrónicos, memorandos. </t>
  </si>
  <si>
    <t xml:space="preserve">Actas, correos electrónicos, memorandos. </t>
  </si>
  <si>
    <t xml:space="preserve">Secretario(a) de Planeación </t>
  </si>
  <si>
    <t xml:space="preserve">D12A2 Publicacion inmediata de la infromacion requerida y en el caso de ser necesarion emitir comunicación al ente solicitante de la informacion. </t>
  </si>
  <si>
    <t>Líderes de los diferentes procesos</t>
  </si>
  <si>
    <t>OBJETIVO: DESARROLLAR ACCIONES PARA LA IMPLEMENTACIÓN, SENSIBILIDAD Y MEJORA CONTINUA DEL SISTEMA INTEGRADO DE GESTIÓN DE LA ADMINISTRACIÓN MUNICIPAL DE IBAGUÉ “SIGAMI”, COMO HERRAMIENTA PARA LA TOMA DE DECISIONES Y EL CUMPLIMIENTO DE LA MISIÓN Y OBJETIVOS INSTITUCIONALES</t>
  </si>
  <si>
    <t>Circular (2 al año)</t>
  </si>
  <si>
    <t>Planillas de asistencias, correos,circulares</t>
  </si>
  <si>
    <t>Software de servicios, informe, Oficios dirigidos a la aseguradora</t>
  </si>
  <si>
    <t>Secretario de TIC</t>
  </si>
  <si>
    <t>Perdida,daño o desaprovechamiento de  recurso tecnológico</t>
  </si>
  <si>
    <t xml:space="preserve">Cambio de voltaje de energía o perdida de la misma </t>
  </si>
  <si>
    <t>El personal no tiene apropiadas las políticas de seguridad física y tecnológica</t>
  </si>
  <si>
    <t>Adquisición de recurso tecnológico sin cumplimiento de la política</t>
  </si>
  <si>
    <t>Indisponibilidad del PISAMI</t>
  </si>
  <si>
    <t>Apropiación del conocimiento en Personal sin vinculación laboral directa que maneja procesos críticos</t>
  </si>
  <si>
    <t>Actas (4)</t>
  </si>
  <si>
    <t>Nuevas Directrices por Cambio de Gobierno</t>
  </si>
  <si>
    <t>Personal de planta insuficiente o sin las competencias necesarias para el proceso</t>
  </si>
  <si>
    <t>Terminos perentorios para Aplicación de Normativa Nacional de alivios tributarios por Emergencia COVID-19</t>
  </si>
  <si>
    <t>F1. A13 Fortalecimiento del proceso de desarrollo con reasignación de tareas y vinculación de personal competente y conocedor de los procesos que van a ser objeto de ajustes.</t>
  </si>
  <si>
    <t>D1 A9 Gestionar la contratación de personal de Desarrollo competente para dar solución</t>
  </si>
  <si>
    <t>Memorando</t>
  </si>
  <si>
    <t xml:space="preserve">circulares, correos, Planillas de asistencia </t>
  </si>
  <si>
    <t>Director de Talento Humano</t>
  </si>
  <si>
    <t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</si>
  <si>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Contratos Realizados</t>
  </si>
  <si>
    <t xml:space="preserve">Secretario de Educación </t>
  </si>
  <si>
    <t>Mesas de trabajo con la secretaria de Hacienda y Planeación para la armonización Presupuestal, conforme las metas del Plan de Desarrollo Municipal.</t>
  </si>
  <si>
    <t xml:space="preserve">Actas de Reunion, Cuadros y reportes de Información Presupuestal </t>
  </si>
  <si>
    <t>Dos (2) capacitaciones al personal directivo sobre la gestion educativa</t>
  </si>
  <si>
    <t>Planillas de asistencia de las capacticaciones, evidencias y registro fotografico de las capacitaciones.</t>
  </si>
  <si>
    <t>Dirección de Calidad y Dirección  Administrativa y Financiera</t>
  </si>
  <si>
    <t>Acta de Comité Directivo Ampliado</t>
  </si>
  <si>
    <t>Secretaria de Educación  quien Convoca</t>
  </si>
  <si>
    <t>Dentro de los quince dias siguientes una vez se materialice el riesgo</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</si>
  <si>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</si>
  <si>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</si>
  <si>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</si>
  <si>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Verificaciones y socializaciones mensuales, al sistema de información SAC, sobre cumplimiento de tiempos en  ejecución del trámite  para detectar posibles anomalías.</t>
  </si>
  <si>
    <t xml:space="preserve">Correos electrónicos, convocatoiras y actas de video reuniones. </t>
  </si>
  <si>
    <t xml:space="preserve">Coordinador del SAC </t>
  </si>
  <si>
    <t>Documento donde se soporte la comunicación el inicio de investigación  o su remisión para tal efecto.</t>
  </si>
  <si>
    <t>Posibilidad de no garantizar la prestaciòn del servicio educativo integral</t>
  </si>
  <si>
    <t>Personal insuficiente que se haga responsable de la ejecucion de actividades</t>
  </si>
  <si>
    <t>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</si>
  <si>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Deficiencia de recursos para la ejecución del plan de desarrollo</t>
  </si>
  <si>
    <t>Falta de liderazgo y compromiso por parte de las Directivas de algunas Insituciones Educativas</t>
  </si>
  <si>
    <t>A1-2 D8-1Convocar de manera  extrahordinaria al Comité Directivo Ampliado de la SEM a fin de tomar medidas que permitan garantizar el acceso del Servicio Educativo Integral.</t>
  </si>
  <si>
    <t>Posibilidad de la utilizaciòn del cargo, para favorecer a un tercero en la realizaciòn de un tramite</t>
  </si>
  <si>
    <t>Trafico de influencias en los diferentes tràmites de la entidad</t>
  </si>
  <si>
    <t>No cumplimiento de tiempos establecidos por cada uno de los tramites, segùn la fecha de readicaciòn</t>
  </si>
  <si>
    <t xml:space="preserve">D1 -10 A1-2 Realizar investigación previamente para determinar su remisión o no a Control Disciplinario </t>
  </si>
  <si>
    <t>Dependiendo de la Necesidad</t>
  </si>
  <si>
    <t>Memorando de Reporte</t>
  </si>
  <si>
    <t>Jefe Oficina Juridica</t>
  </si>
  <si>
    <t xml:space="preserve">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</si>
  <si>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PROCESO: SISTEMA INTEGRADO DE GESTION </t>
  </si>
  <si>
    <t>Pagina: 1 de 1</t>
  </si>
  <si>
    <t>Rara Vez</t>
  </si>
  <si>
    <t>REDUCIR</t>
  </si>
  <si>
    <t>1/01/2021 a 31/12/2021</t>
  </si>
  <si>
    <t>* Contratos Firmados y ejecutados (Vigencia)</t>
  </si>
  <si>
    <t># Memorandos de solicitud o traslados presupuestales</t>
  </si>
  <si>
    <t xml:space="preserve">Acta de Reunión de comisión de personal Firmada </t>
  </si>
  <si>
    <t>#  Actas de reuniones realizadas</t>
  </si>
  <si>
    <t>Normograma Actualizado (Fecha de actualización)</t>
  </si>
  <si>
    <t>Memorandos u oficios remitidos a las autoridades correspondientes</t>
  </si>
  <si>
    <t># Memorandos u oficios remitidos de casos presentados</t>
  </si>
  <si>
    <t>baja</t>
  </si>
  <si>
    <t>Actas de reunion , formatos de declaracion , matriz seguimiento</t>
  </si>
  <si>
    <t>Incumplimiento en la ejecución de las actividades establecidas en el  programa de estímulos.</t>
  </si>
  <si>
    <t>D2-O6. Realizar contratos con entidades ídoneas que garanticen la ejecución del programa de estímulos.</t>
  </si>
  <si>
    <t xml:space="preserve">EFICACIA: Índice de Cumplimiento                A= (# Contratos Firmados/# Contratos Programados)*100             B= (# Informes de Actividades Ejecutadas/# Informes Actividades Programadas)*100                                                                                                                                                                                                                                     </t>
  </si>
  <si>
    <t>Baja ejecución de las actividades establecidas en el PIC.</t>
  </si>
  <si>
    <t>D15,O6 Realizar contrataciones con entidades o personal ídoneo, que garantice la ejecución del Plan Institucional de Capacitación</t>
  </si>
  <si>
    <t xml:space="preserve">EFICACIA: Índice de Cumplimiento                A= (# Contratos ejecutadas/# Proyectos Programados)*100  </t>
  </si>
  <si>
    <t>Presupuesto insuficiente para la ejecución de las actividades del Plan Estrategico de Talento Humano</t>
  </si>
  <si>
    <t>O9-D13 Realizar traslados presupuestales que permitan  ejecutar las actividades  del Plan Estrategico de Talento Humano, que no contaban con rubro presupuestal teniendo en cuenta lo permitido en la norma.</t>
  </si>
  <si>
    <t xml:space="preserve"> Otorgamiento de encargos  sin el lleno de requisitos establecidos en la normatividad para beneficio de un tercero.</t>
  </si>
  <si>
    <t>Amiguismo político o tráfico de influencias</t>
  </si>
  <si>
    <t xml:space="preserve">EFICACIA: Índice de Cumplimiento                    A= (# de encargos otorgados bajo el cumplimiento de la normatividad/ # encargos otorgados)*100.        </t>
  </si>
  <si>
    <t xml:space="preserve">Omisión en la aplicación de la normatividad </t>
  </si>
  <si>
    <t>D5, O8. Actualización del normograma (Proceso, procedimiento)</t>
  </si>
  <si>
    <t>Omisión del seguimiento del cumplimiento de los  requisitos</t>
  </si>
  <si>
    <t>D8, O8. Revisión del cumplimiento de los requisitos avalados para los encargos otorgados.</t>
  </si>
  <si>
    <t xml:space="preserve">EFICACIA: Índice de Cumplimiento                    A= (# de encargos otorgados bajo el cumplimiento de la normatividad/ # encargos otorgados revisados)*100. </t>
  </si>
  <si>
    <t>D4,5,8,9, A2,4,5; Remitir los casos respectivos donde hayan ocurrido encargos sin los requisitos establecidos por la normatividad, a las instancias correspondientes para iniciar la investigación disciplinaria o que lleve al caso.</t>
  </si>
  <si>
    <t>Favorecer interes propios o a terceros con decisiones o actuaciones dentro de la Administración Municipal</t>
  </si>
  <si>
    <t>Falta de documentacion y socializacion del identificacion y declaracion de conflictos de intereses</t>
  </si>
  <si>
    <t>D6 O10 Documentación actualizada frente a conflicto de intereses y socialización de la misma</t>
  </si>
  <si>
    <t xml:space="preserve">Prevalecer el interes particular en vez del comun en una situacion determinada </t>
  </si>
  <si>
    <t>D6 O 11 Aplicación permanente del codigo de Etica</t>
  </si>
  <si>
    <t>D 6,13 A 5 Convocar Comité extraordinario de riesgos para tratar los casos detectados  definiendo un plan de choque para dar cumplimiento.</t>
  </si>
  <si>
    <t>Diciembre de 2021</t>
  </si>
  <si>
    <t>Complejidad de los requisitos y  procedimientos del trámite que desbordan la capacidad de comprensión del usuario y/o funcionario</t>
  </si>
  <si>
    <t>Estrategia Actualizada e implementada</t>
  </si>
  <si>
    <t>F5A3 Efectuar el seguimiento a los tiempos de respuesta a las solicitudes al SISBEN utilizando muestreo aleatorio simple.</t>
  </si>
  <si>
    <t xml:space="preserve">Informe de seguimiento </t>
  </si>
  <si>
    <t>Cada que se materialice el riesgo</t>
  </si>
  <si>
    <t>Incumplimiento de las metas de los programas y demas directrices definidas por la entidad</t>
  </si>
  <si>
    <t>D9O4 a traves de los consejos de gobierno y/o comité institucional de gestion y desempeño, socializar los actos administrativos que se expidan para el reporte de la informacion con el proposito de que el Sr Alcalde comprometa al nivel directivo a cumplir estas directrices</t>
  </si>
  <si>
    <t xml:space="preserve">Indicador de eficacia: 
Indice de cumplimiento = (Actividades ejecutadas /Actividades programadas)*100. </t>
  </si>
  <si>
    <t>D1 O4,5 Realizar capacitaciones al personal o realizar la contratacion continua del personal con el perfil adecuado y/o posibilitar el ingreso de pasantes de las Universidades o del SENA</t>
  </si>
  <si>
    <t>Septiembre de 2021</t>
  </si>
  <si>
    <t>D4O6 Realizar una redistribución de equipos pertenecientes al proceso y elaborar un proyecto de inversion que contenga como actividades la adquisicion de equipos tecnologicos para la digitalizacion del archivo en las diferentes direcciones del proceso</t>
  </si>
  <si>
    <t>De acuerdo con la política de administración de riesgos, los riesgos de gestión que se encuentren en el nivel de riesgo bajo, no requieren actividades de control adicionales</t>
  </si>
  <si>
    <t>Cronograma de Comités y responsables de la Secretaría de Gobierno.</t>
  </si>
  <si>
    <t xml:space="preserve">Secretario de Gobierno y Directores </t>
  </si>
  <si>
    <t xml:space="preserve">Informe mensual de actividades realizadas desde casa </t>
  </si>
  <si>
    <t>D7 A5 Elaborar e implementar un Plan de choque  que contenga cronograma y responsables para hacer seguimiento sistematico al cumplimiento de las metas planteadas en el plan de desarrollo</t>
  </si>
  <si>
    <t xml:space="preserve">Cada vez que se materialice el riesgo </t>
  </si>
  <si>
    <t>D3, D6, O5 Promover y fortalecer la internalización del código de integridad y buen gobierno en las diferentes comités del proceso para cumplir adecuadamente con las peticiones y rendiciones de cuenta que exige la ciudadanía.</t>
  </si>
  <si>
    <t xml:space="preserve">Actas y Planillas de Asistencia donde quede constancia que se fortaleció un valor específico </t>
  </si>
  <si>
    <t>F2, A6 Realizar una actividad de autocontrol interna mensual, a cada dirección con el fin de verificar el seguimiento a trámites, procesos y actividades de acuerdo con las listas de chequeo previamente elaboradas por cada dirección.</t>
  </si>
  <si>
    <t>Actas de visita de las actividades de autocontrol aleatorias</t>
  </si>
  <si>
    <t>D3 A6. Informar a los entes de control y denunciar según corresponda e iniciar sanciones administrativas y disciplinarias</t>
  </si>
  <si>
    <t>Declaratoria de emergencia ocasionadas por pandemias, epidemias o desastres naturales que retrasa el cumplimiento del cronograma del proceso  por desconocimiento o fallas en la tecnología o conectividad.</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</si>
  <si>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</si>
  <si>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</si>
  <si>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</si>
  <si>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</si>
  <si>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</si>
  <si>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</si>
  <si>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 xml:space="preserve"> D1,O3 Armonizar los proyectos y programas de los entes territoriales con las políticas y planes ambientales tanto del orden nacional como regional.</t>
  </si>
  <si>
    <t>Acta Reunión Comité Técnico.</t>
  </si>
  <si>
    <t>D1,O14: Realizar seguimiento trimestral al cumplimiento del plan de acción anual formulado por la Secretaria de Ambiente y Gestión del riesgo.</t>
  </si>
  <si>
    <t>Correo electrónico enviado a Planeación Municipal con el seguimiento al plan de acción.</t>
  </si>
  <si>
    <t>Cronograma de actividades, y muestra fotográfica de la plataforma utilizada y de los estudiantes.</t>
  </si>
  <si>
    <t>Directora de Ambiente, Agua y Cambio Climático-Director de Gestión del Riesgo y Atención de Desastres</t>
  </si>
  <si>
    <t>Limitantes para la realización de capacitaciones sobre gestión del riesgo, como también ambientales, en las comunas y corregimientos y entidades del sector público y/o privado. ( por prevención del contagio del covid - 19)</t>
  </si>
  <si>
    <t>D3,O16,F13: Aplicar el protocolo de bioseguridad para prevenir la trasmisión del covid-19, de la Alcaldía de Ibagué, entre otras medidas : Lavado de manos cada tres horas; distanciamiento físico, al menos de 2 metros con otras personas; uso de tapabocas obligatorio en el trabajo y fuera de este; antes de salir de casa, reportar diariamente el estado de salud; presentar temperatura menor a 38 grados centígrados. Participar en las actividades de capacitación, sensibilización y toma de conciencia en la prevención del covid-19. En  el evento de que un funcionario o contratista presente los síntomas del covid-19, manifestarlo a la Directora de Ambiente, Agua y Cambio Climático al Director de Gestión del Riesgo y Atención de Desastres, según corresponda, y a Dirección de Talento Humano.</t>
  </si>
  <si>
    <t>Directora de Ambiente, Agua y Cambio Climático-Director de Gestión del Riesgo y Atención de Desastres.</t>
  </si>
  <si>
    <t>Falta de análisis e  identificación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</si>
  <si>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t>D13,F13: Solicitar a la dirección de talento humano, grupo de seguridad y salud en el trabajo, la entrega de elementos de protección contra el covid-19, que necesitan los funcionarios y contratistas adscritos a la Secretaria de Ambiente y Gestión del Riesgo.</t>
  </si>
  <si>
    <t>Memorando de solicitud de entrega de elementos de protección y planilla de entrega.</t>
  </si>
  <si>
    <t>D11,O9: Incluir la meta(s) incumplida(s), en el Plan de Acción del año siguiente.</t>
  </si>
  <si>
    <t>Nuevo Plan de Acción con la meta incumplida.</t>
  </si>
  <si>
    <t>Seguimiento y control deficiente al procedimiento de entrega o suministro de sistemas septicos o de material vegetal.</t>
  </si>
  <si>
    <t xml:space="preserve">PROCESO: GESTION AMBIENTAL                                         </t>
  </si>
  <si>
    <t>OBJETIVO: GESTIONAR LA CONSERVACION, RESTAURACION Y APROVECHAMIENTO SOSTENIBLE DE LOS RECURSOS NATURALES ASI COMO TAMBIEN EJECUTAR ACCIONES DE CONOCIMIENTO, REDUCCION DEL RIESGO Y MENEJO DE DESASTRES DE MANERA PERMANENTE, MEDIANTE LA IMPLEMENTACION DE PLANES, PROGRAMAS Y PROYECTOS EN PROCURA DE ALCANZAR CALIDAD AMBIENTAL Y EJERCER EL CONTROL Y VIGILANCIA EN LOS CASOS QUE APLIQUE, PARA EL DESARROLLO HUMANO INTEGRAL EN EL MUNICIPIO DE IBAGUE.</t>
  </si>
  <si>
    <t>Contratar personal a traves de ordenes de prestación de servicios (50 personas) para cumplir las metas que hacen parte del servicio educativo. En los meses de mayo y junio se realizaron 26 contratos de prestacion de servicios  8 para calidad educativa y 18 para el rea de cobertura y financiera -  a la fecha de enero  a junio se han realizado 76 contratos.</t>
  </si>
  <si>
    <t>01/01/2021 - 31/12/2021</t>
  </si>
  <si>
    <t>01/01/2021 a 31/12/2021</t>
  </si>
  <si>
    <t>Adopción de una (1) estrategia de  metodología flexible para manejo de población en extraedad y en condición de vulnerabilidad</t>
  </si>
  <si>
    <t>Actas, materiales de la metodología entrega de las mismas a las Instituciones Educativas</t>
  </si>
  <si>
    <t>Direccion de calidad y Direccion de cobertura</t>
  </si>
  <si>
    <t>Dos (2) capacitaciones al personal directivo sobre normatividad y la gestión educativa en el ingreso de niños, niñas y adolescentes al sistema educativo</t>
  </si>
  <si>
    <t>Planillas de asistencia de las capacticaciones</t>
  </si>
  <si>
    <t>Secretaria de Educación</t>
  </si>
  <si>
    <t>Dentro de los quince diaz siguientes una vez se materialice el riesgo</t>
  </si>
  <si>
    <t>Posibilidad de los NNA por fuera del sistema educativo</t>
  </si>
  <si>
    <t>Falta de implementaciòn de metologias flexibles pertinentes a las condiciones de vulnerabilidad</t>
  </si>
  <si>
    <t>Desconocimiento e infracciòn a la normatividad educativa, por parte de los funcionarios de los establecimientos educativos ( directivos) docentes, administrativos)</t>
  </si>
  <si>
    <t>A1-2 D8  Convocar de manera  extraordinaria al Comité Directivo Ampliado de la SEM a fin de tomar medidas que permitan  corregir las inconsistencias de matrículas  presentadas en I:E.</t>
  </si>
  <si>
    <t>IIndice de cumplimiento = (Actividades ejecutadas /Actividades programadas)*100</t>
  </si>
  <si>
    <t>Circulares</t>
  </si>
  <si>
    <t>Correo Institucional</t>
  </si>
  <si>
    <t xml:space="preserve">Circular y acta de reunión </t>
  </si>
  <si>
    <t>D11,12O3,6,7; Realizar informes de seguimiento por unidad administrativa, referente a las respuestas y el estado de seguimiento de las PQRS.</t>
  </si>
  <si>
    <t>D13,14O3; Realizar informes consolidados de seguimiento a las ventanillas</t>
  </si>
  <si>
    <t>D1O3; Socializar el procedimiento de peticiones, quejas y reclamos con los servidores públicos.</t>
  </si>
  <si>
    <t>F4. A3  Socializar al interior de la secretaría y las demas dependencias la estregia IEC con el fin de dar a conocer la oferta institucional   y como acceder a los beneficios que se ofrecen.</t>
  </si>
  <si>
    <t>Posiblidad de recibir y/o solicitar dadivas para el otorgamiento de estimulos sin el lleno de los requisitos</t>
  </si>
  <si>
    <t>extrema</t>
  </si>
  <si>
    <t xml:space="preserve">CONVENIO </t>
  </si>
  <si>
    <t xml:space="preserve">D2.D4.09,Elaborar un plan Interno de Capacitación en la secretaria con los temas prioritarios para el proceso </t>
  </si>
  <si>
    <t>Posibilidad de incumplimiento de las metas y ejecución en los planes, programas y proyectos del proceso gestión artistica y cultural</t>
  </si>
  <si>
    <t>Alto</t>
  </si>
  <si>
    <t>REDUCE EL RIESGO</t>
  </si>
  <si>
    <t>D11.06. Presentar al menos un convenio a entidades gubernamentales o no gubernamentales para la consecusión de recursos</t>
  </si>
  <si>
    <t>CONVENIO ELABORADO</t>
  </si>
  <si>
    <t>F4.05 Mensualmente realizar reuniones fisicas o virtuales con los representantes del sector cultural, para consultar los temas claves del proceso</t>
  </si>
  <si>
    <t>mensual</t>
  </si>
  <si>
    <t>Elaborar un plan interno de Capacitación en la secretaria con los temas prioritarios para el proceso</t>
  </si>
  <si>
    <t>Falta de articulacion entre politicas públicas, planes y programas con las srias de desarrollo economico, social y comunitario, IMDRI entre otros</t>
  </si>
  <si>
    <t xml:space="preserve">D10.08. Realizar bimestralmente monitoreo a los planes de acción de las politicas públicas y de las mesas las cuales partifipan </t>
  </si>
  <si>
    <t>Limitacion en el presupuesto de inversion destinado para la entrega de  beneficios a los programas y prestacion de servicios.</t>
  </si>
  <si>
    <t xml:space="preserve">D7D8.A1. INFORMAR Y SEGUIR LAS DIRECTRICES EMITIDAS POR LA SRIA DE LAS TICS Y GESTION DOCUMENTAL </t>
  </si>
  <si>
    <t xml:space="preserve">Perdida de información fisica y virtual del proceso Gestión Artistica y Cultural </t>
  </si>
  <si>
    <t xml:space="preserve">Carencia de sistema de información sofware, hardware y aplicaciones  e internet para el desarrollo de las diferentes actividades del proceso y de otros servicios publicos </t>
  </si>
  <si>
    <t xml:space="preserve">D806 Elaborar un proyecto de Inversión para el fortalecimiento Institucional de la Secretaria de Cultural </t>
  </si>
  <si>
    <t>CONVENIO  ELABORADO</t>
  </si>
  <si>
    <t xml:space="preserve">D505 Dar estricto cumplimiento a las directrices Nacionales Resolución 666 del 24 de Abril del 2020 y alos protocolos de bioseguridad emitidos por las diferentes entidades. </t>
  </si>
  <si>
    <t xml:space="preserve">Personal contratado sin perfil o demora en el proceso contractual para ejercer las funciones requeridas </t>
  </si>
  <si>
    <t xml:space="preserve">D1103 Realizar en los estudios previos la definición de perfiles sobre todo en experiencia y capacitación relacionada </t>
  </si>
  <si>
    <t xml:space="preserve">D504. Llevar el tema de bibliotecas Públicas a un consejo de Gobierno para que se defina claramente la importancia de las bibliotecas en el desarrollo social y cultural del municipio. </t>
  </si>
  <si>
    <t>ESTRATEGIA DA (CONTINGENCIA)
Cuando el riesgo se materialice a partir de la combinación de debilidades
con amenazas, para formular acciones de contingencia.</t>
  </si>
  <si>
    <t xml:space="preserve">GESTIÓN ARTÍSTICA Y CULTURAL
</t>
  </si>
  <si>
    <t>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</si>
  <si>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Convenios publico privadas para el desarrollo de actividades de capacitación hacía la comunidad</t>
  </si>
  <si>
    <t>F1;F4;O1;O5: Convenios con el SENA y universidades para impulsar la transformación digital, la ciencia, la innovación e Investigación</t>
  </si>
  <si>
    <t xml:space="preserve">EFICACIA: Porcentaje total de alumnos que participan en los cursos= (Número de Estudiantes Capacitados /Número de Interesados o Inscritos)*100.                                                                                                                                                                                                                                        </t>
  </si>
  <si>
    <t>A2;D3: Cursos virtuales; Cursos Presenciales con Medidas de Bioseguridad</t>
  </si>
  <si>
    <t>Traslados presupuestales para cumplir con las metas establecidas en el plan de desarrollo</t>
  </si>
  <si>
    <t>PISAMI Memorandos 
Procesos Contracturales</t>
  </si>
  <si>
    <t>A1;A2;D1: Aplicar el procedimiento para efectuar mantenimiento a la infraestructura física, bienes muebles y recurso tecnológico.
A1;F2;F6: Inclusion en el Plan de Compras de la entidad para la potencialiazar los PVD y VIVELAB
A1;F5: Estabalece un buen canal de comunicación con los otros pocesos para el apoyo de seguridad o vigilancia</t>
  </si>
  <si>
    <t xml:space="preserve">EFICACIA: Índice de Cumplimiento= (Actividades ejecutadas /Actividades programadas)*100.          </t>
  </si>
  <si>
    <t>Plande acción
Plan de adquisición de la secretaría
Estudio de necesidades y Contratos</t>
  </si>
  <si>
    <t>D2;O8: Realizacion de estudios económicos y análisis de mercado para la celebracion de contratos de tecnologico con el objeto de mejorar la infraestructura tecnológica</t>
  </si>
  <si>
    <t>Plan de acción
PAA
Plan de Desarrollo
PISAMI procesos contractuales
Actas
Registros en bancos de proyectos</t>
  </si>
  <si>
    <t xml:space="preserve">D 1,2,3,5,6,7,8,9 O1,2 El Director de cada dependencia Bimestralmente reporta el informe de seguimiento y realizar seguimiento semanal de las PQR y que llegan radicadas por medio fisico y virtual, con el próposito de dar respuesta oportuna acorde a los términos de ley, se descarga el reporte de la relación de radicados, se identifica por cada funcionario el total de PQR a su cargo y se envia por correo electrónico la respectiva relación para los fines pertinentes. </t>
  </si>
  <si>
    <t>D 1,2,3,4,6,7,8,11 O 2,5,6 La Dirección de Tesorería Bimestralmente con el proposito de evitar la pérdida de información en los expedientes de los procesos del archivo de gestión, se realizará la digitalización diaria de los expedientes de las carteras ICA, Prédial, tránsito y otras multas, que inician el proceso de cobro coactivo, con el fin de evitar la pérdida de la información de los expedientes, documentos y/o actos administrativos, que hacen parte del proceso, se lleva a cabo mediante digitalización y se le asigna una numeración interna a cada expediente, posteriormente se envia bajo custodia a la persona responsable de archivo de gestión.</t>
  </si>
  <si>
    <t>D 1, 2,3,4,6,7, O 5,8 Cada Director de la Secretaria de Hacienda Anualmente para la vigencia 2020 solicita revisión del estudio técnico de la dependencia, con el objeto que se asigne personal de planta a sus dependencias con el fin de garantizar la continuidad de los procesos. Para la actividad control se realizarán comunicaciones internas con la solicitud de revisión del estudio técnico y en caso de no llevarse a cabo la asignación de personal de planta.</t>
  </si>
  <si>
    <t xml:space="preserve"> informe.</t>
  </si>
  <si>
    <t xml:space="preserve">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
</t>
  </si>
  <si>
    <t xml:space="preserve"> El director de Rentas y Tesorería de la Secretaria de Hacienda</t>
  </si>
  <si>
    <t xml:space="preserve"> Memorando remisorio a la dirección de Fortalecemiento Institucional para la actualización de los trámites, </t>
  </si>
  <si>
    <t xml:space="preserve">D 1,2,4,6,7,8 O 1,2,3,4,6,7 El director de Rentas y Tesorería anualmente actualizará los trámites , teniendo en cuenta la normatividad vigente y los requisitos requeridos.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</si>
  <si>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t>
  </si>
  <si>
    <t xml:space="preserve">D1,2,4,6, O3,4,5 Cada Director de la secretaria de Hacienda convoca mensualmente a su equipo de trabajo para revisar y hacer seguimiento a los planes de acción y demás planes estrátegicos, Revisando las metas proyectas y su ejecución. </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</si>
  <si>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</si>
  <si>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Circular, listado de asistencia</t>
  </si>
  <si>
    <t>01/05/21 al 30/06/21</t>
  </si>
  <si>
    <t xml:space="preserve">Correo enviado, matriz de la oferta </t>
  </si>
  <si>
    <t>Decreto, Documentos (Socializacion y boletin del mes)</t>
  </si>
  <si>
    <t>30/06/21 al 30/06/21</t>
  </si>
  <si>
    <t>Semestral (Si se celebran contratos de urgencia manifiesta  por el coronavirus COVID-19 y a partir del 7/05/2020</t>
  </si>
  <si>
    <t>SECOP II</t>
  </si>
  <si>
    <t>Resolución de urgencia manifiesta</t>
  </si>
  <si>
    <t>Dos Actas y dos planillas de asistencia</t>
  </si>
  <si>
    <t>Acta y planilla de asistencia</t>
  </si>
  <si>
    <t>Un Memorando y una planilla de asistencia</t>
  </si>
  <si>
    <t>Un memorando y una planilla de asistencia</t>
  </si>
  <si>
    <t xml:space="preserve">Un Memorando al inicio de cada vigencia </t>
  </si>
  <si>
    <t>Memorando dirigido a la Secretaria Administrativa - Direccion de talento Humano</t>
  </si>
  <si>
    <t xml:space="preserve">cada vez que haya proceso de contratacion de personal externo </t>
  </si>
  <si>
    <t xml:space="preserve">certificado de idoneidad </t>
  </si>
  <si>
    <t xml:space="preserve">un Comité y/o Mesa de Trabajo por mes </t>
  </si>
  <si>
    <t xml:space="preserve">3 Resoluciones por mes </t>
  </si>
  <si>
    <t xml:space="preserve">Actos Administrativos </t>
  </si>
  <si>
    <t xml:space="preserve">1  Memorando por mes y/o una circular </t>
  </si>
  <si>
    <t xml:space="preserve">Memorando y/o Circular </t>
  </si>
  <si>
    <t xml:space="preserve">Jefe Oficina </t>
  </si>
  <si>
    <t xml:space="preserve">3 Memorandos por mes y/o una circular </t>
  </si>
  <si>
    <t xml:space="preserve">Comunicaciones de requerimientos a las dependencias ejecutoras (Memorandos y/o Circulares)                                                                         Mediante Acta, si el resultado es llevar al Comité de Coordinacion de control interno  cuando se evidencie el incumpliento de los fallos judiciales por parte de las Secretarias de Despacho y/0 dependencias ejecutoras </t>
  </si>
  <si>
    <t>A partir de marzo de 2021</t>
  </si>
  <si>
    <t>plan de acción y registros del proceso de desarrollo y mantenimiento de sofware. Oficio remisorio queja a Entes de control , si es el caso</t>
  </si>
  <si>
    <t>marzo de 2021</t>
  </si>
  <si>
    <t>plan de acción</t>
  </si>
  <si>
    <t>1 Política de seguridad de la información actualizada 
4 Circulares de socialización</t>
  </si>
  <si>
    <t xml:space="preserve">F1.A8. A10 Definir controles que garanticen el uso adecuado, continuo y eficiente del software adquirido o desarrollado </t>
  </si>
  <si>
    <t>A partir de febrero de 2021</t>
  </si>
  <si>
    <t>Registros definidos en el proceso de gestión de incidentes</t>
  </si>
  <si>
    <t>D5 A8.A14  Aplicar el plan de manejo de incidentes y en caso de detectar posible  fraude denunciar a control interno disciplinario o fiscalía según el caso</t>
  </si>
  <si>
    <t>Política de seguridad de la información actualizada</t>
  </si>
  <si>
    <t>Falta definir controles para el cumplimiento de la política de legalidad de software</t>
  </si>
  <si>
    <t>Circulares, Correos, o material divulgado en redes sociales</t>
  </si>
  <si>
    <t>F3, A2 Fortalecer las actividades de socialización y apropiación de los valores y principios contemplados en el código de integridad y buen gobierno</t>
  </si>
  <si>
    <t>F1. A14. Definir una política para el uso y explotación del software de propiedad de la Entidad.</t>
  </si>
  <si>
    <t>A partir del 1 de marzo de 2021</t>
  </si>
  <si>
    <t>PROBABLE</t>
  </si>
  <si>
    <t>del 01/03/2021 al 31/12/2021</t>
  </si>
  <si>
    <t>Act. 5 
Actas, cronograma</t>
  </si>
  <si>
    <t>1. Secretario de TIC
2. Director Talento Humano</t>
  </si>
  <si>
    <t>Act. 4
Proyectos de aprendizaje para actualizar PIC  con temáticas de desarrollo de software
Evidencia de Ejecución de la temática</t>
  </si>
  <si>
    <t>ACT.2 : Presupuesto asignado para contratación de personal de soporte necesario para la totalidad de los módulos.
ACT3: Plan de mejoramiento Desarrollo PISAMI</t>
  </si>
  <si>
    <t xml:space="preserve">ACT1:
Actas (4)
13 Manuales de usuario actualizados
13 Manuales técnicos actualizados
</t>
  </si>
  <si>
    <t>Circulares (2)
Memorando a Contratación (1)</t>
  </si>
  <si>
    <t xml:space="preserve">PROCESO: GESTIÓN DE  INFRAESTRUCTURA TECNOLOGICA </t>
  </si>
  <si>
    <t xml:space="preserve"> Indicador de eficacia : Indice de cumplimiento = (Actividades ejecutadas /Actividades programadas)*100. </t>
  </si>
  <si>
    <t>D4 O9 Aplicar la política de MIPG gestión presupuestal y eficiencia del gasto público, para la adquisición de bienes y servicios que suplan las necesidades de la Entidad y su Aseguramiento.</t>
  </si>
  <si>
    <t>Presupuesto para la Vigencia 2021</t>
  </si>
  <si>
    <t>01/01/2021 al 31/12/2021  Anualmente</t>
  </si>
  <si>
    <t>F6 A5. Planear los procesos contractuales para garantizar la oportunidad en el Aseguramiento de los empleados y los bienes de la Administracion Municipal</t>
  </si>
  <si>
    <t>Plan Anual de adquisiciones</t>
  </si>
  <si>
    <t>D12 A5 Gestionar de manera inmediata la adición al contrato o agilizar la adjudicación del nuevo contrato</t>
  </si>
  <si>
    <t>D12 O2 Realizar mesas de trabajo articulado con la Direccion de Contabilidad. Y enviar Informes trimestrales de la Base de Datos de Bienes Fiscales y de Uso Publico, con el fin que la Direccion de Contabilidad realice la Depuracion Contable</t>
  </si>
  <si>
    <t xml:space="preserve">Correos, Memorandos, Informes o Actas </t>
  </si>
  <si>
    <t>01/01/2021 al 31/12/2021   Trimestralmente</t>
  </si>
  <si>
    <t xml:space="preserve">D12 A8 Depurar la base de datos y reportar a contabilidad los hallazgos relacionados con predios nuevos y que no son de titularidad del municipio </t>
  </si>
  <si>
    <t xml:space="preserve">Memorandos, Correos o Base de datos </t>
  </si>
  <si>
    <t>F6 A11  Socializacion de la politica para el uso adecuado de los bienes, Politica de obligatorio cumplimiento para directores y personal de planta, se Socializara a travez de los medios de comunicación de la Administración</t>
  </si>
  <si>
    <t xml:space="preserve">Socializacion Poitica </t>
  </si>
  <si>
    <t>01/01/2021 al 31/12/2021 Cuatrimestral</t>
  </si>
  <si>
    <t>Oficios o Memorandos</t>
  </si>
  <si>
    <t>Cuando se requiera</t>
  </si>
  <si>
    <t>F5 A4 Socializacion de la políticas de seguridad de la informacion, En especial para el uso adecuado de la base de datos asociada al proceso de identificacion de los Predios (bienes fiscales y de uso publico del municipio) y Solicitar a las TIC  de un espacio en el servidor de la alcaldia para guardar la información de la  base de datos.</t>
  </si>
  <si>
    <t>Memorandos, Actas o Correos</t>
  </si>
  <si>
    <t>01/01/2021 al 31/12/2021 Anualmente</t>
  </si>
  <si>
    <t>D12, O7 Implementar el manual de identificación de bienes fiscales y de uso público,  y enviar los documentos a la Direccion de Fortalecimiento institucional para la Validacion, Aprobacion y Publicacion del mismo.</t>
  </si>
  <si>
    <t>Manual</t>
  </si>
  <si>
    <t xml:space="preserve">1/02/2021- 30/06/2021. </t>
  </si>
  <si>
    <t>01/02/2021 - 31/12/2021</t>
  </si>
  <si>
    <t>01/02/2021 - 30/11/2021</t>
  </si>
  <si>
    <t>01/02/2021  - 31/12/2021</t>
  </si>
  <si>
    <t>01/04/2020 - 30/12/2021</t>
  </si>
  <si>
    <t>D6O1,18 Presentar oportunamente en Comité de Coordinación de Control Interno los informes emitidos por la Oficina de Control Interno.</t>
  </si>
  <si>
    <t xml:space="preserve">A1,2F4 Solicitar a la Dirección de Talento Humano capacitaciones en las temáticas requeridas por el personal adscrito a la Oficina  asignado para elaborar el informe y realizar internamente la multiplicación de la capacitación. </t>
  </si>
  <si>
    <t xml:space="preserve">A3F5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asu vez, las resoluciones vigentes para la rendición de la cuenta,  expedidas por los entes de  control; con el fin de obtener  disponibilidad del aplicativo  para  realizar el  cargue del informe. </t>
  </si>
  <si>
    <t xml:space="preserve"> A3,4,7D5 Si no hay justificación para solicitar el cargue extemporáneo, se asume el riesgo, aceptando la sanción cuando a ello hubiere lugar.</t>
  </si>
  <si>
    <t xml:space="preserve">1.        D3, 7 O9,10,11,19,20.   Socializar y aplicar  los principios y valores establecidos en   el Código de integridad y buen gobierno  incluidos los lineamientos  para identificar y declarar el conflicto de interés, los lineamientos  antisoborno  establecidos en la política del SIG y  su vez, socializar  la guía de declaración de conflicto de interés  al personal adscrito a la Oficina de Control interno.                                                                                                        2.     F7A6.    Socializar y aplicar los  principios y valores   establecidos en  el Código del Auditor Interno y  el Estatuto de Auditoría.  </t>
  </si>
  <si>
    <t>Inobservancia a los líneamientos establecidos en el  Código de Ética del Auditor Interno, estatuto de auditoria y lineamientos  antisoborno establecidos en la politica del  SIG,  en el desarrollo de las auditorías</t>
  </si>
  <si>
    <t>A6D3,7  Reportar  a Control Disciplinario el evento del funcionario que cometió la falta.</t>
  </si>
  <si>
    <t xml:space="preserve">1) F10A9,10,11,12   Solicitar a Almacén  la autorización para sacar  equipos tecnológicos para realizar trabajo en casa .                                                                                                   2)  A9,10,11,12F2,10:  Realizar Informes y auditorias  haciendo uso de herramientas   virtuales                                                                                                               </t>
  </si>
  <si>
    <t xml:space="preserve">D9O15,16,17,18:  Incluir  en el alcance  de la auditoria al proceso contractual,  programada  para realizarse  en la  vigencia 2021:  Verificar el cumplimiento de la normatividad aplicable a la contratación directa por declaratoria de urgencia manifiesta,  en los contratos realizados para  adquirir bienes y servicios relacionados con la pandemia;  así mismo,  incluir en el alcance  y criterios de la auditoría financiera:  Verificar   el  cumplimiento de lineamientos del gobierno nacional,  sobre  los traslados presupuestales generados para atender la pandemia. </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</si>
  <si>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</si>
  <si>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</si>
  <si>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</si>
  <si>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 xml:space="preserve">
En caso de materialización del riesgo
</t>
  </si>
  <si>
    <t xml:space="preserve">Documentos publicados </t>
  </si>
  <si>
    <t xml:space="preserve">No se formularon actividades de control a partir de la DOFA debido a que la zona residual del riesgo se ubica en zona baja en el mapa de calor.Se determino que cada vez que se realiza el monitoreo al mapa de riesgo se realiza seguimiento continuo  al riesgo, verificando que se mantenga la aplicación de los controles y que no haya cambiado el contexto del proceso. </t>
  </si>
  <si>
    <t>Correos electonicos, Actas, Plan de choque</t>
  </si>
  <si>
    <t>D1,3,14 A1,2 Realizar un plan de choque para la revisión inmediata de los documentos del Sistema Integrado de Gestión. (Detectado por Dirección de Fortalecimiento).                                     D1,3,14 A1,2 Realizar el reporte y la solicitud de actualización a traves del correo SIGAMI para la actualizacion de los documentos en el listado maestro (Detectado por los líderes de los procesos)).</t>
  </si>
  <si>
    <t>Memorandos de solicitud</t>
  </si>
  <si>
    <t>Jefe de Oficina de Comunicaciones</t>
  </si>
  <si>
    <t>Cada vez que sea necesario</t>
  </si>
  <si>
    <t>Clausulado de Contratación</t>
  </si>
  <si>
    <t>Actas de los consejos de redacción</t>
  </si>
  <si>
    <t>Actas de los consejos directivos</t>
  </si>
  <si>
    <t>jefe de Oficina de Comunicaciones</t>
  </si>
  <si>
    <t xml:space="preserve">Planillas de asistencia y/o actas de los consejos de redacción </t>
  </si>
  <si>
    <t xml:space="preserve">F1-3-5-6  A3-5-6 Plantear estretegias de trabajo, de vigilancia y control en el desarrollo de los procesos contractuales que permitan la realizacion de las actividades y cumplimiento de metas del plan de desarrollo </t>
  </si>
  <si>
    <t xml:space="preserve">actas de reunion </t>
  </si>
  <si>
    <t xml:space="preserve">seguimiento a los proyectos </t>
  </si>
  <si>
    <t>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</si>
</sst>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9"/>
      <color theme="1"/>
      <name val="Arial"/>
      <family val="2"/>
    </font>
    <font>
      <b/>
      <sz val="12"/>
      <color rgb="FF000000"/>
      <name val="Arial"/>
      <family val="2"/>
    </font>
    <font>
      <sz val="10"/>
      <name val="Arial"/>
      <family val="2"/>
    </font>
    <font>
      <b/>
      <sz val="12"/>
      <name val="Arial"/>
      <family val="2"/>
    </font>
    <font>
      <sz val="11"/>
      <name val="Arial"/>
      <family val="2"/>
    </font>
    <font>
      <b/>
      <sz val="10"/>
      <color rgb="FF000000"/>
      <name val="Tahoma"/>
      <family val="2"/>
    </font>
    <font>
      <sz val="10"/>
      <color rgb="FF000000"/>
      <name val="Tahoma"/>
      <family val="2"/>
    </font>
    <font>
      <sz val="9"/>
      <color theme="1"/>
      <name val="Arial"/>
      <family val="2"/>
    </font>
    <font>
      <sz val="11"/>
      <name val="Calibri"/>
      <family val="2"/>
    </font>
    <font>
      <sz val="14"/>
      <color theme="1"/>
      <name val="Arial"/>
      <family val="2"/>
    </font>
    <font>
      <b/>
      <u/>
      <sz val="10"/>
      <color theme="1"/>
      <name val="Arial"/>
      <family val="2"/>
    </font>
  </fonts>
  <fills count="11">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FF9B57"/>
        <bgColor indexed="64"/>
      </patternFill>
    </fill>
    <fill>
      <patternFill patternType="solid">
        <fgColor theme="2" tint="-9.9978637043366805E-2"/>
        <bgColor indexed="64"/>
      </patternFill>
    </fill>
    <fill>
      <patternFill patternType="solid">
        <fgColor rgb="FFFFD2B3"/>
        <bgColor indexed="64"/>
      </patternFill>
    </fill>
    <fill>
      <patternFill patternType="solid">
        <fgColor rgb="FFFFCC99"/>
        <bgColor rgb="FFFFCC99"/>
      </patternFill>
    </fill>
    <fill>
      <patternFill patternType="solid">
        <fgColor theme="0"/>
        <bgColor theme="0"/>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432">
    <xf numFmtId="0" fontId="0" fillId="0" borderId="0" xfId="0"/>
    <xf numFmtId="0" fontId="4" fillId="0" borderId="0" xfId="0" applyFont="1"/>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10" xfId="0" applyFont="1" applyFill="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7" fillId="5" borderId="10" xfId="0" applyFont="1" applyFill="1" applyBorder="1" applyAlignment="1">
      <alignment vertical="center"/>
    </xf>
    <xf numFmtId="0" fontId="0" fillId="0" borderId="5" xfId="0" applyBorder="1"/>
    <xf numFmtId="0" fontId="0" fillId="0" borderId="6" xfId="0" applyBorder="1"/>
    <xf numFmtId="0" fontId="8" fillId="0" borderId="0" xfId="0" applyFont="1"/>
    <xf numFmtId="0" fontId="0" fillId="0" borderId="0" xfId="0" applyAlignment="1">
      <alignment wrapText="1"/>
    </xf>
    <xf numFmtId="0" fontId="0" fillId="4" borderId="1" xfId="0" applyFill="1" applyBorder="1"/>
    <xf numFmtId="0" fontId="0" fillId="0" borderId="0" xfId="0" applyAlignment="1">
      <alignment vertical="center" wrapText="1"/>
    </xf>
    <xf numFmtId="0" fontId="0" fillId="4" borderId="0" xfId="0" applyFill="1"/>
    <xf numFmtId="0" fontId="0" fillId="0" borderId="0" xfId="0" applyAlignment="1">
      <alignment vertical="center"/>
    </xf>
    <xf numFmtId="0" fontId="0" fillId="4" borderId="0" xfId="0" applyFill="1" applyAlignment="1">
      <alignment vertical="center"/>
    </xf>
    <xf numFmtId="0" fontId="10" fillId="0" borderId="0" xfId="0" applyFont="1" applyAlignment="1">
      <alignment wrapText="1"/>
    </xf>
    <xf numFmtId="0" fontId="10" fillId="0" borderId="0" xfId="0" applyFont="1" applyAlignment="1">
      <alignment vertical="top" wrapText="1"/>
    </xf>
    <xf numFmtId="0" fontId="10" fillId="6" borderId="0" xfId="0" applyFont="1" applyFill="1"/>
    <xf numFmtId="0" fontId="6" fillId="0" borderId="0" xfId="0" applyFont="1" applyAlignment="1">
      <alignment horizontal="left" vertical="center" wrapText="1"/>
    </xf>
    <xf numFmtId="0" fontId="14" fillId="8" borderId="5" xfId="0" applyFont="1" applyFill="1" applyBorder="1" applyAlignment="1">
      <alignment horizontal="center" vertical="center" wrapText="1"/>
    </xf>
    <xf numFmtId="0" fontId="10" fillId="0" borderId="5" xfId="0" applyFont="1" applyBorder="1" applyAlignment="1" applyProtection="1">
      <alignment horizontal="center" vertical="center"/>
      <protection locked="0"/>
    </xf>
    <xf numFmtId="0" fontId="6" fillId="8" borderId="5"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1" fillId="7" borderId="2" xfId="0" applyFont="1" applyFill="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wrapText="1"/>
    </xf>
    <xf numFmtId="0" fontId="6" fillId="0" borderId="1"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11" fillId="5" borderId="36" xfId="0" applyFont="1" applyFill="1" applyBorder="1" applyAlignment="1">
      <alignment horizontal="center" vertical="center"/>
    </xf>
    <xf numFmtId="0" fontId="11" fillId="5" borderId="36" xfId="0" applyFont="1" applyFill="1" applyBorder="1" applyAlignment="1">
      <alignment horizontal="center" vertical="center" wrapText="1"/>
    </xf>
    <xf numFmtId="0" fontId="11" fillId="5" borderId="37" xfId="0" applyFont="1" applyFill="1" applyBorder="1" applyAlignment="1">
      <alignment horizontal="center" vertical="center"/>
    </xf>
    <xf numFmtId="0" fontId="6"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6" fillId="0" borderId="7" xfId="0" applyFont="1" applyBorder="1" applyAlignment="1" applyProtection="1">
      <alignment vertical="center" wrapText="1"/>
      <protection locked="0"/>
    </xf>
    <xf numFmtId="0" fontId="16" fillId="0" borderId="5" xfId="0" applyFont="1" applyBorder="1" applyAlignment="1">
      <alignment horizontal="center" vertical="center" wrapText="1"/>
    </xf>
    <xf numFmtId="0" fontId="14" fillId="8" borderId="10" xfId="0" applyFont="1" applyFill="1" applyBorder="1" applyAlignment="1">
      <alignment horizontal="center" vertical="center" wrapText="1"/>
    </xf>
    <xf numFmtId="0" fontId="6" fillId="8" borderId="10" xfId="0" applyFont="1" applyFill="1" applyBorder="1" applyAlignment="1" applyProtection="1">
      <alignment horizontal="center" vertical="center" wrapText="1"/>
      <protection locked="0"/>
    </xf>
    <xf numFmtId="0" fontId="7" fillId="0" borderId="8" xfId="0" applyFont="1" applyBorder="1" applyAlignment="1">
      <alignment horizontal="center" wrapText="1"/>
    </xf>
    <xf numFmtId="0" fontId="10" fillId="0" borderId="10" xfId="0" applyFont="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3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0" fillId="0" borderId="5" xfId="0" applyFont="1" applyBorder="1" applyAlignment="1" applyProtection="1">
      <alignment horizontal="left" vertical="center"/>
      <protection locked="0"/>
    </xf>
    <xf numFmtId="0" fontId="6" fillId="8" borderId="5" xfId="0" applyFont="1" applyFill="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6" fillId="0" borderId="36" xfId="0" applyFont="1" applyBorder="1" applyAlignment="1" applyProtection="1">
      <alignment horizontal="center" vertical="center" wrapText="1"/>
      <protection locked="0"/>
    </xf>
    <xf numFmtId="14" fontId="6" fillId="0" borderId="7" xfId="0" applyNumberFormat="1" applyFont="1" applyBorder="1" applyAlignment="1" applyProtection="1">
      <alignment horizontal="center" vertical="center" wrapText="1"/>
      <protection locked="0"/>
    </xf>
    <xf numFmtId="14" fontId="6" fillId="0" borderId="5"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5" xfId="0" applyFont="1" applyBorder="1" applyAlignment="1">
      <alignment vertical="center"/>
    </xf>
    <xf numFmtId="0" fontId="6" fillId="0" borderId="5" xfId="0" applyFont="1" applyBorder="1" applyAlignment="1" applyProtection="1">
      <alignment vertical="center"/>
      <protection locked="0"/>
    </xf>
    <xf numFmtId="0" fontId="6" fillId="0" borderId="6" xfId="0" applyFont="1" applyBorder="1" applyAlignment="1">
      <alignment vertical="center" wrapText="1"/>
    </xf>
    <xf numFmtId="0" fontId="16" fillId="3"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7" xfId="0" applyFont="1" applyFill="1" applyBorder="1" applyAlignment="1">
      <alignment horizontal="center" vertical="center" wrapText="1"/>
    </xf>
    <xf numFmtId="0" fontId="6" fillId="0" borderId="35" xfId="0" applyFont="1" applyBorder="1" applyAlignment="1">
      <alignment vertical="center" wrapText="1"/>
    </xf>
    <xf numFmtId="0" fontId="6" fillId="0" borderId="10" xfId="0" applyFont="1" applyBorder="1" applyAlignment="1">
      <alignment vertical="center" wrapText="1"/>
    </xf>
    <xf numFmtId="0" fontId="6" fillId="0" borderId="5" xfId="0" applyFont="1" applyBorder="1" applyAlignment="1" applyProtection="1">
      <alignment vertical="center" wrapText="1"/>
      <protection locked="0"/>
    </xf>
    <xf numFmtId="0" fontId="10" fillId="3" borderId="1" xfId="0" applyFont="1" applyFill="1" applyBorder="1" applyAlignment="1" applyProtection="1">
      <alignment horizontal="center" vertical="center"/>
      <protection locked="0"/>
    </xf>
    <xf numFmtId="0" fontId="6" fillId="3" borderId="7" xfId="0" applyFont="1" applyFill="1" applyBorder="1" applyAlignment="1" applyProtection="1">
      <alignment vertical="center" wrapText="1"/>
      <protection locked="0"/>
    </xf>
    <xf numFmtId="0" fontId="6" fillId="3" borderId="1" xfId="0" applyFont="1" applyFill="1" applyBorder="1" applyAlignment="1">
      <alignment vertical="center"/>
    </xf>
    <xf numFmtId="0" fontId="6" fillId="3" borderId="1" xfId="0" applyFont="1" applyFill="1" applyBorder="1" applyAlignment="1" applyProtection="1">
      <alignment vertical="center"/>
      <protection locked="0"/>
    </xf>
    <xf numFmtId="0" fontId="6" fillId="3" borderId="1" xfId="0" applyFont="1" applyFill="1" applyBorder="1" applyAlignment="1" applyProtection="1">
      <alignment vertical="center" wrapText="1"/>
      <protection locked="0"/>
    </xf>
    <xf numFmtId="0" fontId="6" fillId="0" borderId="7" xfId="0" applyFont="1" applyBorder="1" applyAlignment="1">
      <alignment horizontal="left" vertical="center" wrapText="1"/>
    </xf>
    <xf numFmtId="0" fontId="6"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8" borderId="1" xfId="0" applyFont="1" applyFill="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6" fillId="0" borderId="5" xfId="0" applyFont="1" applyBorder="1" applyAlignment="1" applyProtection="1">
      <alignment horizontal="left" vertical="center" wrapText="1"/>
      <protection locked="0"/>
    </xf>
    <xf numFmtId="0" fontId="14" fillId="8" borderId="5" xfId="0" applyFont="1" applyFill="1" applyBorder="1" applyAlignment="1">
      <alignment vertical="center" wrapText="1"/>
    </xf>
    <xf numFmtId="0" fontId="4" fillId="0" borderId="5" xfId="0" applyFont="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6" fillId="3" borderId="5" xfId="0" applyFont="1" applyFill="1" applyBorder="1" applyAlignment="1">
      <alignment horizontal="center" vertical="center" wrapText="1"/>
    </xf>
    <xf numFmtId="0" fontId="6" fillId="3" borderId="5" xfId="0" applyFont="1" applyFill="1" applyBorder="1" applyAlignment="1" applyProtection="1">
      <alignment vertical="center" wrapText="1"/>
      <protection locked="0"/>
    </xf>
    <xf numFmtId="0" fontId="16" fillId="0" borderId="1" xfId="0" applyFont="1" applyFill="1" applyBorder="1" applyAlignment="1">
      <alignment horizontal="left" vertical="center" wrapText="1"/>
    </xf>
    <xf numFmtId="0" fontId="6" fillId="0" borderId="35" xfId="0" applyFont="1" applyBorder="1" applyAlignment="1" applyProtection="1">
      <alignment vertical="center" wrapText="1"/>
      <protection locked="0"/>
    </xf>
    <xf numFmtId="0" fontId="6" fillId="0" borderId="0" xfId="0" applyFont="1"/>
    <xf numFmtId="0" fontId="1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14" fillId="8" borderId="1" xfId="0" applyFont="1" applyFill="1" applyBorder="1" applyAlignment="1">
      <alignment vertical="center" wrapText="1"/>
    </xf>
    <xf numFmtId="0" fontId="16" fillId="3" borderId="7" xfId="0" applyFont="1" applyFill="1" applyBorder="1" applyAlignment="1">
      <alignment horizontal="left" vertical="center" wrapText="1"/>
    </xf>
    <xf numFmtId="0" fontId="7" fillId="0" borderId="34" xfId="0" applyFont="1" applyBorder="1" applyAlignment="1">
      <alignment vertical="center" wrapText="1"/>
    </xf>
    <xf numFmtId="0" fontId="11" fillId="0" borderId="34" xfId="0" applyFont="1" applyBorder="1" applyAlignment="1">
      <alignment horizontal="center" vertical="center" wrapText="1"/>
    </xf>
    <xf numFmtId="0" fontId="6" fillId="8" borderId="1" xfId="0" applyFont="1" applyFill="1" applyBorder="1" applyAlignment="1">
      <alignment horizontal="center" vertical="center" wrapText="1"/>
    </xf>
    <xf numFmtId="0" fontId="16" fillId="3" borderId="1" xfId="0" applyFont="1" applyFill="1" applyBorder="1" applyAlignment="1" applyProtection="1">
      <alignment vertical="center" wrapText="1"/>
      <protection locked="0"/>
    </xf>
    <xf numFmtId="0" fontId="11" fillId="8" borderId="1" xfId="0" applyFont="1" applyFill="1" applyBorder="1" applyAlignment="1">
      <alignment horizontal="center" vertical="center" wrapText="1"/>
    </xf>
    <xf numFmtId="0" fontId="6" fillId="0" borderId="35" xfId="0" applyFont="1" applyBorder="1" applyAlignment="1" applyProtection="1">
      <alignment horizontal="left" vertical="center" wrapText="1"/>
      <protection locked="0"/>
    </xf>
    <xf numFmtId="0" fontId="11" fillId="8" borderId="1" xfId="0" applyFont="1" applyFill="1" applyBorder="1" applyAlignment="1">
      <alignment vertical="center" wrapText="1"/>
    </xf>
    <xf numFmtId="0" fontId="6" fillId="0" borderId="5" xfId="0" applyFont="1" applyBorder="1" applyAlignment="1" applyProtection="1">
      <alignment horizontal="left" vertical="center"/>
      <protection locked="0"/>
    </xf>
    <xf numFmtId="0" fontId="11"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0" borderId="44" xfId="0" applyFont="1" applyBorder="1"/>
    <xf numFmtId="0" fontId="6" fillId="0" borderId="7" xfId="0" applyFont="1" applyBorder="1" applyAlignment="1" applyProtection="1">
      <alignment horizontal="left" vertical="center" wrapText="1"/>
      <protection locked="0"/>
    </xf>
    <xf numFmtId="0" fontId="6" fillId="0" borderId="39" xfId="0" applyFont="1" applyBorder="1" applyAlignment="1" applyProtection="1">
      <alignment horizontal="center" vertical="center" wrapText="1"/>
      <protection locked="0"/>
    </xf>
    <xf numFmtId="0" fontId="7" fillId="3" borderId="8" xfId="0" applyFont="1" applyFill="1" applyBorder="1" applyAlignment="1">
      <alignment horizontal="center" vertical="center" wrapText="1"/>
    </xf>
    <xf numFmtId="0" fontId="7" fillId="0" borderId="8"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6" fillId="0" borderId="11" xfId="0" applyFont="1" applyBorder="1" applyAlignment="1">
      <alignment vertical="center" wrapText="1"/>
    </xf>
    <xf numFmtId="0" fontId="6" fillId="0" borderId="15"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justify" vertical="center" wrapText="1"/>
      <protection locked="0"/>
    </xf>
    <xf numFmtId="0" fontId="21" fillId="3" borderId="1" xfId="0" applyFont="1" applyFill="1" applyBorder="1" applyAlignment="1" applyProtection="1">
      <alignment horizontal="justify" vertical="center" wrapText="1"/>
      <protection locked="0"/>
    </xf>
    <xf numFmtId="0" fontId="21" fillId="0" borderId="1" xfId="0" applyFont="1" applyBorder="1" applyAlignment="1" applyProtection="1">
      <alignment vertical="center"/>
      <protection locked="0"/>
    </xf>
    <xf numFmtId="0" fontId="21" fillId="0" borderId="1" xfId="0" applyFont="1" applyBorder="1" applyAlignment="1" applyProtection="1">
      <alignment vertical="center" wrapText="1"/>
      <protection locked="0"/>
    </xf>
    <xf numFmtId="0" fontId="21" fillId="8" borderId="1" xfId="0" applyFont="1" applyFill="1" applyBorder="1" applyAlignment="1" applyProtection="1">
      <alignment horizontal="justify" vertical="center" wrapText="1"/>
      <protection locked="0"/>
    </xf>
    <xf numFmtId="0" fontId="21" fillId="0" borderId="1" xfId="0" applyFont="1" applyBorder="1" applyAlignment="1" applyProtection="1">
      <alignment horizontal="justify" vertical="center"/>
      <protection locked="0"/>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7" xfId="0" applyFont="1" applyBorder="1" applyAlignment="1" applyProtection="1">
      <alignment horizontal="center" vertical="center" wrapText="1"/>
      <protection locked="0"/>
    </xf>
    <xf numFmtId="0" fontId="21" fillId="0" borderId="7" xfId="0" applyFont="1" applyBorder="1" applyAlignment="1" applyProtection="1">
      <alignment horizontal="justify" vertical="center" wrapText="1"/>
      <protection locked="0"/>
    </xf>
    <xf numFmtId="0" fontId="21" fillId="0" borderId="7" xfId="0" applyFont="1" applyBorder="1" applyAlignment="1">
      <alignment horizontal="center" vertical="center" wrapText="1"/>
    </xf>
    <xf numFmtId="0" fontId="21" fillId="8" borderId="10" xfId="0" applyFont="1" applyFill="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0" xfId="0" applyFont="1" applyBorder="1" applyAlignment="1" applyProtection="1">
      <alignment vertical="center" wrapText="1"/>
      <protection locked="0"/>
    </xf>
    <xf numFmtId="0" fontId="21" fillId="0" borderId="10" xfId="0" applyFont="1" applyBorder="1" applyAlignment="1" applyProtection="1">
      <alignment horizontal="center" vertical="center" wrapText="1"/>
      <protection locked="0"/>
    </xf>
    <xf numFmtId="0" fontId="14" fillId="9"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4" fillId="9" borderId="5" xfId="0" applyFont="1" applyFill="1" applyBorder="1" applyAlignment="1">
      <alignment vertical="center" wrapText="1"/>
    </xf>
    <xf numFmtId="0" fontId="6" fillId="9" borderId="5" xfId="0" applyFont="1" applyFill="1" applyBorder="1" applyAlignment="1">
      <alignment horizontal="left" vertical="center" wrapText="1"/>
    </xf>
    <xf numFmtId="0" fontId="6" fillId="0" borderId="6" xfId="0" applyFont="1" applyBorder="1" applyAlignment="1">
      <alignment horizontal="left" vertical="center" wrapText="1"/>
    </xf>
    <xf numFmtId="0" fontId="16" fillId="8" borderId="5" xfId="0" applyFont="1" applyFill="1" applyBorder="1" applyAlignment="1" applyProtection="1">
      <alignment horizontal="left" vertical="center" wrapText="1"/>
      <protection locked="0"/>
    </xf>
    <xf numFmtId="0" fontId="6" fillId="0" borderId="0" xfId="0" applyFont="1" applyAlignment="1">
      <alignment horizontal="right"/>
    </xf>
    <xf numFmtId="0" fontId="16" fillId="0" borderId="1" xfId="0" applyFont="1" applyBorder="1" applyAlignment="1" applyProtection="1">
      <alignment horizontal="right" vertical="center" wrapText="1"/>
      <protection locked="0"/>
    </xf>
    <xf numFmtId="0" fontId="6" fillId="0" borderId="1" xfId="0" applyFont="1" applyBorder="1" applyAlignment="1">
      <alignment horizontal="right" vertical="center" wrapText="1"/>
    </xf>
    <xf numFmtId="0" fontId="16" fillId="8"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6" fillId="8" borderId="10"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6" fillId="0" borderId="0" xfId="0" applyFont="1" applyAlignment="1">
      <alignment horizontal="left" vertical="top" wrapText="1"/>
    </xf>
    <xf numFmtId="14" fontId="6" fillId="3" borderId="1" xfId="0" applyNumberFormat="1" applyFont="1" applyFill="1" applyBorder="1" applyAlignment="1" applyProtection="1">
      <alignment vertical="center" wrapText="1"/>
      <protection locked="0"/>
    </xf>
    <xf numFmtId="0" fontId="6" fillId="3" borderId="1" xfId="0" applyFont="1" applyFill="1" applyBorder="1" applyAlignment="1" applyProtection="1">
      <alignment horizontal="justify" vertical="top" wrapText="1"/>
      <protection locked="0"/>
    </xf>
    <xf numFmtId="0" fontId="6" fillId="0" borderId="1" xfId="0" applyFont="1" applyBorder="1" applyAlignment="1">
      <alignment horizontal="justify" vertical="top" wrapText="1"/>
    </xf>
    <xf numFmtId="0" fontId="23" fillId="8" borderId="1" xfId="0" applyFont="1" applyFill="1" applyBorder="1" applyAlignment="1" applyProtection="1">
      <alignment horizontal="left" vertical="center" wrapText="1"/>
      <protection locked="0"/>
    </xf>
    <xf numFmtId="14" fontId="6"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justify" vertical="top" wrapText="1"/>
      <protection locked="0"/>
    </xf>
    <xf numFmtId="14" fontId="6" fillId="3" borderId="5" xfId="0" applyNumberFormat="1" applyFont="1" applyFill="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8" borderId="5" xfId="0" applyFont="1" applyFill="1" applyBorder="1" applyAlignment="1" applyProtection="1">
      <alignment horizontal="left" vertical="center" wrapText="1"/>
      <protection locked="0"/>
    </xf>
    <xf numFmtId="0" fontId="5" fillId="8" borderId="5"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5" xfId="0" applyFont="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18" fillId="8" borderId="1" xfId="0" applyFont="1" applyFill="1" applyBorder="1" applyAlignment="1" applyProtection="1">
      <alignment horizontal="left" vertical="center" wrapText="1"/>
      <protection locked="0"/>
    </xf>
    <xf numFmtId="0" fontId="5" fillId="8" borderId="1" xfId="0" applyFont="1"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7" xfId="0" applyFont="1" applyBorder="1" applyAlignment="1" applyProtection="1">
      <alignment vertical="center" wrapText="1"/>
      <protection locked="0"/>
    </xf>
    <xf numFmtId="0" fontId="4" fillId="0" borderId="36" xfId="0" applyFont="1" applyBorder="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19" xfId="0" applyFont="1" applyBorder="1" applyAlignment="1">
      <alignment vertical="center" wrapText="1"/>
    </xf>
    <xf numFmtId="0" fontId="4" fillId="0" borderId="7" xfId="0" applyFont="1" applyBorder="1" applyAlignment="1">
      <alignment horizontal="center" vertical="center" wrapText="1"/>
    </xf>
    <xf numFmtId="0" fontId="6" fillId="0" borderId="1" xfId="0" applyFont="1" applyBorder="1" applyAlignment="1">
      <alignment horizontal="left" vertical="center" wrapText="1"/>
    </xf>
    <xf numFmtId="0" fontId="14" fillId="8" borderId="1" xfId="0" applyFont="1" applyFill="1" applyBorder="1" applyAlignment="1">
      <alignment horizontal="center" vertical="center" wrapText="1"/>
    </xf>
    <xf numFmtId="0" fontId="14" fillId="8" borderId="1" xfId="0" applyFont="1" applyFill="1" applyBorder="1" applyAlignment="1">
      <alignment vertical="center" wrapText="1"/>
    </xf>
    <xf numFmtId="0" fontId="6" fillId="0" borderId="1" xfId="0" applyFont="1" applyBorder="1" applyAlignment="1" applyProtection="1">
      <alignment vertical="center" wrapText="1"/>
      <protection locked="0"/>
    </xf>
    <xf numFmtId="0" fontId="6" fillId="8" borderId="1" xfId="0" applyFont="1" applyFill="1" applyBorder="1" applyAlignment="1" applyProtection="1">
      <alignment horizontal="left" vertical="center" wrapText="1"/>
      <protection locked="0"/>
    </xf>
    <xf numFmtId="0" fontId="16" fillId="8"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16" fillId="3" borderId="1" xfId="0" applyFont="1" applyFill="1" applyBorder="1" applyAlignment="1" applyProtection="1">
      <alignment vertical="center" wrapText="1"/>
      <protection locked="0"/>
    </xf>
    <xf numFmtId="0" fontId="6" fillId="0" borderId="1" xfId="0" applyFont="1" applyBorder="1" applyAlignment="1">
      <alignment horizontal="left" vertical="center" wrapText="1"/>
    </xf>
    <xf numFmtId="0" fontId="14" fillId="8" borderId="1"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6" fillId="8" borderId="1" xfId="0" applyFont="1" applyFill="1" applyBorder="1" applyAlignment="1" applyProtection="1">
      <alignment horizontal="left" vertical="center" wrapText="1"/>
      <protection locked="0"/>
    </xf>
    <xf numFmtId="0" fontId="10" fillId="0" borderId="5" xfId="0" applyFont="1" applyBorder="1" applyAlignment="1" applyProtection="1">
      <alignment horizontal="left" vertical="center"/>
      <protection locked="0"/>
    </xf>
    <xf numFmtId="0" fontId="6" fillId="8" borderId="5" xfId="0" applyFont="1" applyFill="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7"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2" fillId="0" borderId="1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14" fillId="3" borderId="1" xfId="0" applyFont="1" applyFill="1" applyBorder="1" applyAlignment="1">
      <alignment horizontal="center" vertical="center"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8" xfId="0" applyFont="1" applyBorder="1" applyAlignment="1">
      <alignment horizontal="center" vertical="top"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2" xfId="0" applyFont="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applyAlignment="1" applyProtection="1">
      <alignment horizontal="center" vertical="center"/>
      <protection locked="0"/>
    </xf>
    <xf numFmtId="0" fontId="21" fillId="0" borderId="1"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pplyProtection="1">
      <alignment horizontal="center" vertical="center"/>
      <protection locked="0"/>
    </xf>
    <xf numFmtId="0" fontId="21" fillId="0" borderId="1" xfId="0" applyFont="1" applyBorder="1" applyAlignment="1">
      <alignment vertical="center" wrapText="1"/>
    </xf>
    <xf numFmtId="0" fontId="21" fillId="0" borderId="7" xfId="0" applyFont="1" applyBorder="1" applyAlignment="1">
      <alignment horizontal="center" vertical="center" wrapText="1"/>
    </xf>
    <xf numFmtId="0" fontId="21" fillId="0" borderId="1" xfId="0" applyFont="1" applyBorder="1" applyAlignment="1" applyProtection="1">
      <alignment horizontal="left" vertical="center"/>
      <protection locked="0"/>
    </xf>
    <xf numFmtId="0" fontId="21" fillId="0" borderId="7" xfId="0" applyFont="1" applyBorder="1" applyAlignment="1">
      <alignment horizontal="center" vertical="center"/>
    </xf>
    <xf numFmtId="0" fontId="6" fillId="0" borderId="9" xfId="0" applyFont="1" applyBorder="1" applyAlignment="1">
      <alignment horizontal="center" wrapText="1"/>
    </xf>
    <xf numFmtId="0" fontId="6" fillId="0" borderId="3" xfId="0" applyFont="1" applyBorder="1" applyAlignment="1">
      <alignment horizontal="center"/>
    </xf>
    <xf numFmtId="0" fontId="6" fillId="0" borderId="6" xfId="0" applyFont="1" applyBorder="1" applyAlignment="1">
      <alignment horizont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21" fillId="0" borderId="3" xfId="0" applyFont="1" applyBorder="1" applyAlignment="1">
      <alignment horizontal="left"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10"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35"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pplyProtection="1">
      <alignment horizontal="center" vertical="top"/>
      <protection locked="0"/>
    </xf>
    <xf numFmtId="0" fontId="6" fillId="0" borderId="11"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7"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43" xfId="0" applyFont="1" applyBorder="1" applyAlignment="1">
      <alignment horizontal="left" vertical="center" wrapText="1"/>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37"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41" xfId="0" applyFont="1" applyBorder="1" applyAlignment="1">
      <alignment horizontal="center" vertical="center" wrapText="1"/>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22" fillId="0" borderId="1" xfId="0" applyFont="1" applyBorder="1" applyAlignment="1">
      <alignment vertical="center"/>
    </xf>
    <xf numFmtId="0" fontId="6" fillId="0" borderId="36"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42" xfId="0" applyFont="1" applyBorder="1" applyAlignment="1">
      <alignment horizontal="center" vertical="center" wrapText="1"/>
    </xf>
    <xf numFmtId="0" fontId="6" fillId="0" borderId="42" xfId="0" applyFont="1" applyBorder="1" applyAlignment="1">
      <alignment horizontal="center" vertical="center"/>
    </xf>
    <xf numFmtId="0" fontId="6" fillId="0" borderId="42" xfId="0" applyFont="1" applyBorder="1" applyAlignment="1" applyProtection="1">
      <alignment horizontal="center" vertical="center"/>
      <protection locked="0"/>
    </xf>
    <xf numFmtId="0" fontId="7" fillId="0" borderId="8" xfId="0" applyFont="1" applyBorder="1" applyAlignment="1">
      <alignment horizontal="center" wrapText="1"/>
    </xf>
    <xf numFmtId="0" fontId="7" fillId="0" borderId="2" xfId="0" applyFont="1" applyBorder="1" applyAlignment="1">
      <alignment horizontal="center" wrapText="1"/>
    </xf>
    <xf numFmtId="0" fontId="14" fillId="3" borderId="7" xfId="0" applyFont="1" applyFill="1" applyBorder="1" applyAlignment="1">
      <alignment horizontal="center" vertical="center" wrapText="1"/>
    </xf>
    <xf numFmtId="0" fontId="4" fillId="3" borderId="1" xfId="0" applyFont="1" applyFill="1" applyBorder="1" applyAlignment="1" applyProtection="1">
      <alignment horizontal="justify" vertical="top" wrapText="1"/>
      <protection locked="0"/>
    </xf>
    <xf numFmtId="0" fontId="0" fillId="3" borderId="1" xfId="0" applyFont="1" applyFill="1" applyBorder="1" applyAlignment="1">
      <alignment horizontal="justify" vertical="top" wrapText="1"/>
    </xf>
    <xf numFmtId="0" fontId="6" fillId="0" borderId="1" xfId="0" applyFont="1" applyBorder="1" applyAlignment="1" applyProtection="1">
      <alignment horizontal="justify" vertical="center" wrapText="1"/>
      <protection locked="0"/>
    </xf>
    <xf numFmtId="0" fontId="0" fillId="0" borderId="1" xfId="0" applyBorder="1" applyAlignment="1">
      <alignment horizontal="justify" vertical="center" wrapText="1"/>
    </xf>
    <xf numFmtId="0" fontId="6" fillId="8" borderId="1" xfId="0" applyFont="1" applyFill="1" applyBorder="1" applyAlignment="1" applyProtection="1">
      <alignment horizontal="justify" vertical="center" wrapText="1"/>
      <protection locked="0"/>
    </xf>
    <xf numFmtId="0" fontId="0" fillId="8" borderId="1" xfId="0" applyFill="1" applyBorder="1" applyAlignment="1">
      <alignment horizontal="justify" vertical="center" wrapText="1"/>
    </xf>
    <xf numFmtId="0" fontId="6" fillId="3" borderId="1" xfId="0" applyFont="1" applyFill="1" applyBorder="1" applyAlignment="1" applyProtection="1">
      <alignment horizontal="justify" vertical="top" wrapText="1"/>
      <protection locked="0"/>
    </xf>
    <xf numFmtId="0" fontId="0" fillId="3" borderId="1" xfId="0" applyFill="1" applyBorder="1" applyAlignment="1">
      <alignment horizontal="justify" vertical="top" wrapText="1"/>
    </xf>
    <xf numFmtId="14"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top" wrapText="1"/>
      <protection locked="0"/>
    </xf>
    <xf numFmtId="0" fontId="0" fillId="0" borderId="1" xfId="0" applyBorder="1" applyAlignment="1">
      <alignment horizontal="justify" vertical="top" wrapText="1"/>
    </xf>
    <xf numFmtId="0" fontId="22" fillId="0" borderId="3"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6" fillId="0" borderId="4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5" xfId="0" applyFont="1" applyBorder="1" applyAlignment="1" applyProtection="1">
      <alignment horizontal="center" vertical="center"/>
      <protection locked="0"/>
    </xf>
    <xf numFmtId="0" fontId="4" fillId="0" borderId="40"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1" xfId="0" applyNumberFormat="1" applyFont="1" applyBorder="1" applyAlignment="1" applyProtection="1">
      <alignment horizontal="center" vertical="center"/>
      <protection locked="0"/>
    </xf>
    <xf numFmtId="0" fontId="6" fillId="0" borderId="5" xfId="0" applyNumberFormat="1" applyFont="1" applyBorder="1" applyAlignment="1" applyProtection="1">
      <alignment horizontal="center" vertical="center"/>
      <protection locked="0"/>
    </xf>
    <xf numFmtId="0" fontId="22" fillId="0" borderId="5" xfId="0" applyFont="1" applyBorder="1" applyAlignment="1">
      <alignment vertical="center"/>
    </xf>
  </cellXfs>
  <cellStyles count="1">
    <cellStyle name="Normal" xfId="0" builtinId="0"/>
  </cellStyles>
  <dxfs count="0"/>
  <tableStyles count="0" defaultTableStyle="TableStyleMedium2" defaultPivotStyle="PivotStyleLight16"/>
  <colors>
    <mruColors>
      <color rgb="FF00BBFE"/>
      <color rgb="FF2FC9FF"/>
      <color rgb="FFFFA365"/>
      <color rgb="FFFFD2B3"/>
      <color rgb="FFFFD253"/>
      <color rgb="FFA568D2"/>
      <color rgb="FFFF8837"/>
      <color rgb="FFD862B1"/>
      <color rgb="FFCC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5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6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5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twoCellAnchor>
    <xdr:from>
      <xdr:col>16</xdr:col>
      <xdr:colOff>252298</xdr:colOff>
      <xdr:row>98</xdr:row>
      <xdr:rowOff>964218</xdr:rowOff>
    </xdr:from>
    <xdr:to>
      <xdr:col>16</xdr:col>
      <xdr:colOff>752361</xdr:colOff>
      <xdr:row>98</xdr:row>
      <xdr:rowOff>1464280</xdr:rowOff>
    </xdr:to>
    <xdr:sp macro="" textlink="">
      <xdr:nvSpPr>
        <xdr:cNvPr id="8" name="Flecha: a la derecha 3">
          <a:extLst>
            <a:ext uri="{FF2B5EF4-FFF2-40B4-BE49-F238E27FC236}">
              <a16:creationId xmlns:a16="http://schemas.microsoft.com/office/drawing/2014/main" id="{00000000-0008-0000-1500-000004000000}"/>
            </a:ext>
          </a:extLst>
        </xdr:cNvPr>
        <xdr:cNvSpPr/>
      </xdr:nvSpPr>
      <xdr:spPr>
        <a:xfrm>
          <a:off x="18416473" y="8908068"/>
          <a:ext cx="500063" cy="500062"/>
        </a:xfrm>
        <a:prstGeom prst="rightArrow">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30927-MR-202105311411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OME\Downloads\Mapa%20de%20Riesgos%20Educaci&#243;n%20Vigencia%202021%20avance%20a%20junio%2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apa%20de%20riesgos%20proceso%20gesti&#243;n%20del%20servicio%20y%20atenci&#243;n%20al%20ciudada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Social%20Comunitar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Art&#237;stica%20y%20Cultur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de%20Evaluaci&#243;n%20y%20Segu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30939-MR-202105311343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Gesti&#243;n%20Innovaci&#243;n%20y%20TI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Hacienda%20Publ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Contract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OME\Downloads\MAPA%20DE%20RIESGOS%20PROCESO%20GESTI&#211;N%20JUR&#205;DICA%20MES%20DE%20MYO%20-JUNI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de%20Infraestructura%20Tecnologic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AMSUNG\Documents\CONTRATO%20518%20ALCALDIA%20DE%20IBAGUE\RIESGOS\HERRAMIENTA%20PARA%20REGISTRAR%20EL%20MAPA%20DE%20RIESGOS%20SISTEMA%20INTEGRADO%20DE%20GESTI&#211;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APA%20RIESGOS.%20Proc.%20Gest.%20Ambien.-Corte%20Junio%2030%20d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28">
          <cell r="E28" t="str">
            <v>D2, O2  Compra y adquisición de equipos tecnologicos y de sofware que permitan una mayor calidad a la hora de realizar contenidos generados por la Oficina de Comunicaciones.</v>
          </cell>
        </row>
        <row r="29">
          <cell r="E29" t="str">
            <v>D3, O3 Socializar la estrategia  del proceso con el fin de generar un mayor compromiso por parte de la alta direccion  a la hora de comunicar las acciones a la ciudadania.</v>
          </cell>
        </row>
        <row r="31">
          <cell r="E31" t="str">
            <v>D5,O4 Articulación con las dependencias en donde exista personal calificado para adelantar la traducción en lenguaje de señas.</v>
          </cell>
        </row>
        <row r="32">
          <cell r="E32" t="str">
            <v>D4, A1 Presentar las denuncias pertinenentes a los entes de control, según proceda y revisar las sanciones administrativas</v>
          </cell>
        </row>
        <row r="40">
          <cell r="E40" t="str">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ell>
        </row>
        <row r="41">
          <cell r="E41" t="str">
            <v>D2, A3 Adquisición los equipos tecnológicos y licencias necesarias para el correcto desarrollo de las actividades adelantadas por la Oficina de Comunicaciones.</v>
          </cell>
        </row>
        <row r="44">
          <cell r="E44" t="str">
            <v>D5,A5 Contratación de personal idoneo capacitado en lenguaje de señas para la traducción de los productos audiovisuales que sean requeridos.</v>
          </cell>
          <cell r="G44" t="str">
            <v>F1, A1 Definir una estrategia de socialización del Código de Integridad y Buen Gobierno, para potencializar la politica de transparencia al interior del proceso</v>
          </cell>
        </row>
      </sheetData>
      <sheetData sheetId="9">
        <row r="10">
          <cell r="J10" t="str">
            <v>GESTION</v>
          </cell>
        </row>
        <row r="13">
          <cell r="J13" t="str">
            <v>GESTION</v>
          </cell>
        </row>
        <row r="16">
          <cell r="J16" t="str">
            <v>GESTION</v>
          </cell>
        </row>
        <row r="19">
          <cell r="J19" t="str">
            <v>CORRUPCION</v>
          </cell>
        </row>
      </sheetData>
      <sheetData sheetId="10">
        <row r="10">
          <cell r="A10" t="str">
            <v>Incumplimiento al derecho de acceso a la información para las personas con discapacidad</v>
          </cell>
          <cell r="D10" t="str">
            <v xml:space="preserve">Poco acceso a la información para las personas con discapacidad.(PCD interpretación en lenguaje de señas. </v>
          </cell>
        </row>
        <row r="11">
          <cell r="D11">
            <v>0</v>
          </cell>
        </row>
        <row r="12">
          <cell r="D12">
            <v>0</v>
          </cell>
        </row>
        <row r="13">
          <cell r="A13" t="str">
            <v>Posibilidad de utilización de la imagen corporativa por fuera de los estandares y directrices del manual de imagen</v>
          </cell>
          <cell r="D13" t="str">
            <v>Uso inadecuado del manual de imagen de la Alcaldía Municipal.</v>
          </cell>
        </row>
        <row r="14">
          <cell r="D14" t="str">
            <v xml:space="preserve">Baja articulación con otras dependencias e institutos descentralizados. </v>
          </cell>
        </row>
        <row r="15">
          <cell r="D15">
            <v>0</v>
          </cell>
        </row>
        <row r="16">
          <cell r="A16" t="str">
            <v>Posibilidad de incumplimiento en el cubrimiento de los eventos adelatados por la administración municipal.</v>
          </cell>
          <cell r="D16" t="str">
            <v xml:space="preserve">Baja adquisición de software propios para diseño y edición de fotografía, vídeo y audio.  </v>
          </cell>
        </row>
        <row r="17">
          <cell r="D17">
            <v>0</v>
          </cell>
        </row>
        <row r="18">
          <cell r="D18">
            <v>0</v>
          </cell>
        </row>
        <row r="19">
          <cell r="A19" t="str">
            <v>Probalididad de filtración de la información por parte de los funcionarios y contratistas  a cambio de prebendas o dadibas para beneficio propio o de un tercero.</v>
          </cell>
          <cell r="D19" t="str">
            <v>Filtración de la Información por parte de los integrantes de la Oficina de Comunicaciones.</v>
          </cell>
        </row>
        <row r="20">
          <cell r="D20">
            <v>0</v>
          </cell>
        </row>
        <row r="21">
          <cell r="D21">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Posible</v>
          </cell>
          <cell r="F14"/>
          <cell r="G14"/>
          <cell r="J14" t="str">
            <v>Moderado</v>
          </cell>
        </row>
        <row r="32">
          <cell r="K32" t="str">
            <v>ALTA</v>
          </cell>
        </row>
        <row r="35">
          <cell r="E35" t="str">
            <v>Posible</v>
          </cell>
          <cell r="F35"/>
          <cell r="G35"/>
          <cell r="J35" t="str">
            <v>Moderado</v>
          </cell>
        </row>
        <row r="53">
          <cell r="K53" t="str">
            <v>MODERADA</v>
          </cell>
        </row>
        <row r="56">
          <cell r="E56" t="str">
            <v>Rara vez</v>
          </cell>
          <cell r="F56"/>
          <cell r="G56"/>
          <cell r="J56" t="str">
            <v>Menor</v>
          </cell>
        </row>
        <row r="74">
          <cell r="K74" t="str">
            <v>ALTA</v>
          </cell>
        </row>
        <row r="77">
          <cell r="E77" t="str">
            <v>Posible</v>
          </cell>
          <cell r="F77"/>
          <cell r="G77"/>
          <cell r="J77" t="str">
            <v>Moderado</v>
          </cell>
        </row>
      </sheetData>
      <sheetData sheetId="30"/>
      <sheetData sheetId="31"/>
      <sheetData sheetId="3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GESTION"/>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29">
          <cell r="E29" t="str">
            <v>D4,10 O3 Realizar capacitaciones  para el fortalecimiento del SIGAMI</v>
          </cell>
        </row>
        <row r="33">
          <cell r="E33" t="str">
            <v>D3,12 O2,7 Elaborar un plan que contenga responsabilidad de personal de contrato en la implementación de los diferentes sistemas como apoyo al personal de planta.</v>
          </cell>
        </row>
        <row r="44">
          <cell r="G44" t="str">
            <v>F10 A1 Seguimiento a la implementación de los normogramas institucionales a través de la columna denominada evidencia de cumplimiento</v>
          </cell>
        </row>
      </sheetData>
      <sheetData sheetId="9">
        <row r="10">
          <cell r="J10" t="str">
            <v>GESTION</v>
          </cell>
        </row>
        <row r="13">
          <cell r="J13" t="str">
            <v>GESTION</v>
          </cell>
        </row>
      </sheetData>
      <sheetData sheetId="10">
        <row r="10">
          <cell r="A10" t="str">
            <v>Posibilidad de la utilizacion de documentos obsoletos que no garanticen la trasabilidad adecuada en los diferentes procesos.</v>
          </cell>
          <cell r="D10" t="str">
            <v>Ausencia de seguimiento a la publicación de las versiones de los documentos y formatos validados y aprobados por la Dirección de Fortalecimiento institucional y el comité de gestión y desempeño</v>
          </cell>
        </row>
        <row r="11">
          <cell r="D11" t="str">
            <v xml:space="preserve">Constantes cambios normativos externos </v>
          </cell>
        </row>
        <row r="12">
          <cell r="D12" t="str">
            <v>Dificultad en la comunicación entre los diferentes funcionarios y dependencias de la Administración</v>
          </cell>
        </row>
        <row r="13">
          <cell r="A13" t="str">
            <v>Posibilidad de incumplimiento de la publicación de los productos requeridos por grupos de interes y / o partes interesadas internas o externas</v>
          </cell>
          <cell r="D13" t="str">
            <v>Reportes de información no enviados a tiempo por los diferentes procesos</v>
          </cell>
        </row>
        <row r="14">
          <cell r="D14" t="str">
            <v>Declaratoria de emergencias</v>
          </cell>
        </row>
        <row r="15">
          <cell r="D15" t="str">
            <v>Falta de empoderamiento, compromiso y liderazgo por parte de la alta dirección o líderes de procesos ocasionando el no cumplimiento de las metas y afectación en el clima laboral</v>
          </cell>
        </row>
      </sheetData>
      <sheetData sheetId="11"/>
      <sheetData sheetId="12"/>
      <sheetData sheetId="13"/>
      <sheetData sheetId="14"/>
      <sheetData sheetId="15"/>
      <sheetData sheetId="16"/>
      <sheetData sheetId="17"/>
      <sheetData sheetId="18"/>
      <sheetData sheetId="19"/>
      <sheetData sheetId="20">
        <row r="11">
          <cell r="K11" t="str">
            <v>MODERADA</v>
          </cell>
        </row>
        <row r="14">
          <cell r="E14" t="str">
            <v>Improbable</v>
          </cell>
          <cell r="F14"/>
          <cell r="G14"/>
          <cell r="J14" t="str">
            <v>Moderado</v>
          </cell>
        </row>
        <row r="32">
          <cell r="K32" t="str">
            <v>BAJA</v>
          </cell>
        </row>
        <row r="35">
          <cell r="E35" t="str">
            <v>Rara vez</v>
          </cell>
          <cell r="F35"/>
          <cell r="G35"/>
          <cell r="J35" t="str">
            <v>Menor</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row r="10">
          <cell r="J10" t="str">
            <v>GESTION</v>
          </cell>
        </row>
        <row r="13">
          <cell r="J13" t="str">
            <v>GESTION</v>
          </cell>
        </row>
      </sheetData>
      <sheetData sheetId="10">
        <row r="10">
          <cell r="A10" t="str">
            <v>Ausencia de acciones estratégicas de la administración para  la transformación social, productiva y competitiva de la comunidad Ibaguereña mediante el uso y apropiación de las TIC</v>
          </cell>
          <cell r="D10" t="str">
            <v>Recursos economicos insuficientes para el Cumplimiento metas  Plan Desarrollo Municipal. (sostenimiento PVD o VIVELAB, Zonas WFI; Inversión en proyectos de CTeI)</v>
          </cell>
        </row>
        <row r="11">
          <cell r="D11" t="str">
            <v>Ausencia de Personal y personal sin la debida experiencia para el desarrollo de actividades en el PVD y/o VIVELAB o manejo y  gestion de proyectos de ciencia tecnologia e  inovacion</v>
          </cell>
        </row>
        <row r="13">
          <cell r="A13" t="str">
            <v>Rezago tecnologico para las poblaciones vulnerables</v>
          </cell>
          <cell r="D13" t="str">
            <v>Obsolescencia tecnológica que impacten los programas de masificación y apropiación de TIC</v>
          </cell>
        </row>
        <row r="14">
          <cell r="D14" t="str">
            <v>Deterioro en la infraestructura de los centros tecnológicos provocado por el ambiente.</v>
          </cell>
        </row>
        <row r="15">
          <cell r="D15" t="str">
            <v>Recursos economicos insuficientes para el Cumplimiento metas  Plan Desarrollo Municipal. (sostenimiento PVD o VIVELAB, Zonas WFI; Inversión en proyectos de CTeI)</v>
          </cell>
        </row>
        <row r="16">
          <cell r="A16" t="str">
            <v>Cierre temporal de los centros digitlaes que impactan el programa de masificación y apropiación de las TIC.</v>
          </cell>
          <cell r="D16" t="str">
            <v>Aislamientos preventivos obligatorios, establecidos por los oganismos oficiales para mitigar la propagación de epidemias y/o pandemias.</v>
          </cell>
        </row>
        <row r="17">
          <cell r="D17" t="str">
            <v>Desinteres de la comunidad  para capacitarse en apropiación de las TIC;
Dificultades de orden público o de dificil acceso</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Posible</v>
          </cell>
          <cell r="F14"/>
          <cell r="G14"/>
          <cell r="J14" t="str">
            <v>Moderado</v>
          </cell>
        </row>
        <row r="32">
          <cell r="K32" t="str">
            <v>ALTA</v>
          </cell>
        </row>
        <row r="35">
          <cell r="E35" t="str">
            <v>Improbable</v>
          </cell>
          <cell r="F35"/>
          <cell r="G35"/>
          <cell r="J35" t="str">
            <v>Mayor</v>
          </cell>
        </row>
        <row r="54">
          <cell r="K54" t="str">
            <v>EXTREMA</v>
          </cell>
        </row>
        <row r="56">
          <cell r="E56" t="str">
            <v>Casi seguro</v>
          </cell>
          <cell r="F56"/>
          <cell r="G56"/>
          <cell r="J56" t="str">
            <v>Catastrófico</v>
          </cell>
        </row>
      </sheetData>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row r="10">
          <cell r="J10" t="str">
            <v>CORRUPCION</v>
          </cell>
        </row>
        <row r="13">
          <cell r="J13" t="str">
            <v>CORRUPCION</v>
          </cell>
        </row>
        <row r="16">
          <cell r="J16" t="str">
            <v>GESTION</v>
          </cell>
        </row>
        <row r="19">
          <cell r="J19" t="str">
            <v>GESTION</v>
          </cell>
        </row>
      </sheetData>
      <sheetData sheetId="10">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6">
          <cell r="A16" t="str">
            <v>Posibilidad de pérdida de información en los expedientes de los procesos de Gestión de Hacienda pública</v>
          </cell>
          <cell r="D16" t="str">
            <v>Falta de personal de planta para asumir las responsabilidades en la operación y continuidad de los procesos.</v>
          </cell>
        </row>
        <row r="17">
          <cell r="D17" t="str">
            <v>Falta de digitalización de la totalidad de los expedientes que reposan en las diferentes direcciones.</v>
          </cell>
        </row>
        <row r="19">
          <cell r="A19" t="str">
            <v xml:space="preserve">Posibilidad de incumplimiento de recolección de información para reportes internos o externos </v>
          </cell>
        </row>
        <row r="22">
          <cell r="D22" t="str">
            <v>Falta de seguimiento y gestión al proceso de peticiones, quejas y reclamos y/o tramites de gestión de Hacienda Pública.</v>
          </cell>
        </row>
      </sheetData>
      <sheetData sheetId="11">
        <row r="11">
          <cell r="T11" t="str">
            <v>Casi Seguro</v>
          </cell>
        </row>
        <row r="12">
          <cell r="T12" t="str">
            <v>Casi Seguro</v>
          </cell>
        </row>
        <row r="13">
          <cell r="T13" t="str">
            <v>Probable</v>
          </cell>
        </row>
        <row r="14">
          <cell r="T14" t="str">
            <v>Probable</v>
          </cell>
        </row>
      </sheetData>
      <sheetData sheetId="12"/>
      <sheetData sheetId="13"/>
      <sheetData sheetId="14"/>
      <sheetData sheetId="15"/>
      <sheetData sheetId="16"/>
      <sheetData sheetId="17"/>
      <sheetData sheetId="18"/>
      <sheetData sheetId="19"/>
      <sheetData sheetId="20">
        <row r="11">
          <cell r="K11" t="str">
            <v>EXTREMA</v>
          </cell>
        </row>
        <row r="14">
          <cell r="J14" t="str">
            <v>Catastrófico</v>
          </cell>
        </row>
        <row r="32">
          <cell r="K32" t="str">
            <v>EXTREMA</v>
          </cell>
        </row>
        <row r="35">
          <cell r="J35" t="str">
            <v>Mayor</v>
          </cell>
        </row>
        <row r="53">
          <cell r="K53" t="str">
            <v>ALTA</v>
          </cell>
        </row>
        <row r="56">
          <cell r="J56" t="str">
            <v>Menor</v>
          </cell>
        </row>
        <row r="74">
          <cell r="K74" t="str">
            <v>ALTA</v>
          </cell>
        </row>
        <row r="77">
          <cell r="J77" t="str">
            <v>Menor</v>
          </cell>
        </row>
      </sheetData>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29">
          <cell r="F29" t="str">
            <v xml:space="preserve">O3D3 Realizar una capacitación semestral  para la unificación de criterios en los procesos contractuales, con el personal adscrito a la oficina de contratación. </v>
          </cell>
        </row>
        <row r="32">
          <cell r="F32" t="str">
            <v xml:space="preserve">D2O10 Realizar una capacitación anual con el equipo de trabajo de la oficina de contratación con el fin de  fortalecer el trabajo en equipo, y los valores institucionales </v>
          </cell>
        </row>
        <row r="33">
          <cell r="F33" t="str">
            <v>D11O2 Realizar una capacitación anual con los lideres de los procesos, para el fortalecimiento y la toma de conciencia del proceso gestión contractual.</v>
          </cell>
        </row>
        <row r="36">
          <cell r="F36" t="str">
            <v xml:space="preserve">O7D14 Convocar a mesa de trabajo por medios virtuales a las secretarías ejecutoras, a la oficina de jurídica y  oficina de contratación, para  hacer enfasis que en los procesos debe haber claridad de la necesidad y en la identificación del beneficiario. </v>
          </cell>
        </row>
        <row r="38">
          <cell r="F38" t="str">
            <v>O7 D13 Verificar el objeto contractual tenga estrecha relacion entre  la urgencia manifiesta  (covid-19), con lo proferido en la resolución de declaración de la misma</v>
          </cell>
        </row>
        <row r="39">
          <cell r="F39" t="str">
            <v xml:space="preserve">O1 D15 Verificar que los proponentes sean empresas formalmente constituidas, y que estén registrados en la Cámara de Comercio </v>
          </cell>
        </row>
        <row r="40">
          <cell r="F40" t="str">
            <v>07 O1 D16 Uso de las plataformas, herramientas y demás instrumentos de la Agencia Nacional de Contratación por parte de las Secretarias Ejecutoras, de tal manera que se garanticen precios del mercado justos y razonables</v>
          </cell>
        </row>
        <row r="41">
          <cell r="F41" t="str">
            <v>O9 D17 Remitir por correo electrónico a los Entes de Control los documentos requeridos para facilitar el control fiscal</v>
          </cell>
        </row>
        <row r="45">
          <cell r="H45" t="str">
            <v>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v>
          </cell>
        </row>
        <row r="46">
          <cell r="F46" t="str">
            <v>A3 D11Envío de comunicación a los ordenadores del gasto que hayan tenido dificultad en el desarrollo del proceso para que elaboren y radiquen el acto administrativo por el cual se da de baja el proceso en la plataforma SECOP</v>
          </cell>
        </row>
        <row r="47">
          <cell r="F47" t="str">
            <v>A1 D2 Reporte para Inicio de procesos Disciplinarios, penales, Fiscales, administrativo según corresponda</v>
          </cell>
        </row>
      </sheetData>
      <sheetData sheetId="9">
        <row r="10">
          <cell r="J10" t="str">
            <v>GESTION</v>
          </cell>
        </row>
        <row r="13">
          <cell r="J13" t="str">
            <v>CORRUPCION</v>
          </cell>
        </row>
        <row r="16">
          <cell r="J16" t="str">
            <v>CORRUPCION</v>
          </cell>
        </row>
        <row r="22">
          <cell r="J22" t="str">
            <v>GESTION</v>
          </cell>
        </row>
      </sheetData>
      <sheetData sheetId="10">
        <row r="10">
          <cell r="A10" t="str">
            <v>Posibilidad  en la demora  de los procesos contractuales para la adquisición de los bienes y servicios requeridos por la entidad.</v>
          </cell>
          <cell r="D10" t="str">
            <v xml:space="preserve">Dificultad en la unificación de criterios para la realización de los procesos contractuales </v>
          </cell>
        </row>
        <row r="11">
          <cell r="D11" t="str">
            <v>Demoras en la recepción de la información contractual por parte de las secretarias ejecutoras.</v>
          </cell>
        </row>
        <row r="13">
          <cell r="A13" t="str">
            <v>Posibilidad de recibir o solicitar cualquier dádiva a nombre propio o de terceros con el fin de beneficiar a un proponente que no cumple con los requisitos contractuales</v>
          </cell>
          <cell r="D13" t="str">
            <v xml:space="preserve">Falta de Etica y valores  y de aplicación del código de integridad y buen gobierno. </v>
          </cell>
        </row>
        <row r="16">
          <cell r="A16" t="str">
            <v>Indebida utilización de la figura de urgencia manifiesta para la atención de la emergencia por la pandemia de coronavirus covid 19 en el marco de la ley 80 de 1993 y sus normas concordantes</v>
          </cell>
        </row>
        <row r="17">
          <cell r="D17" t="str">
            <v xml:space="preserve">Desconocimiento del estatuto contractual y sus decretos reglamentarios </v>
          </cell>
        </row>
        <row r="18">
          <cell r="D18" t="str">
            <v>Contratar bienes, obras y servicios no relacionados ni vinculados con la emergencia y/o justificándose en ella.</v>
          </cell>
        </row>
        <row r="19">
          <cell r="D19" t="str">
            <v>Falta de claridad en la justificación previa de la necesidad para adquisición del bien o servicio contratado que impida atender, mitigar o contener la emergencia sanitaria por efecto de la pandemia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Posibilidad de Incumplimiento en el envío oportuno del Acto Administrativo de declaratoria de Emergencia al Tribunal de lo Contencioso Administrativo  y los reportes de los contratos a la Contraloría Municipal y/o otros entes control</v>
          </cell>
          <cell r="D22" t="str">
            <v>Demoras en la recepción de la información contractual por parte de las secretarias ejecutoras.</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Posible</v>
          </cell>
          <cell r="F14"/>
          <cell r="G14"/>
          <cell r="J14" t="str">
            <v>Moderado</v>
          </cell>
        </row>
        <row r="35">
          <cell r="E35" t="str">
            <v>Probable</v>
          </cell>
          <cell r="F35"/>
          <cell r="G35"/>
          <cell r="J35" t="str">
            <v>Catastrófico</v>
          </cell>
        </row>
        <row r="39">
          <cell r="K39" t="str">
            <v>EXTREMA</v>
          </cell>
        </row>
        <row r="53">
          <cell r="K53" t="str">
            <v>EXTREMA</v>
          </cell>
        </row>
        <row r="56">
          <cell r="E56" t="str">
            <v>Posible</v>
          </cell>
          <cell r="F56"/>
          <cell r="G56"/>
          <cell r="J56" t="str">
            <v>Catastrófico</v>
          </cell>
        </row>
        <row r="77">
          <cell r="E77" t="str">
            <v>Rara vez</v>
          </cell>
          <cell r="F77"/>
          <cell r="G77"/>
          <cell r="J77" t="str">
            <v>Insignificante</v>
          </cell>
        </row>
        <row r="87">
          <cell r="K87" t="str">
            <v>BAJA</v>
          </cell>
        </row>
      </sheetData>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2">
          <cell r="E32" t="str">
            <v xml:space="preserve">D3  O4,6 EL JEFE DE OFICINA JURIDICA REQUIERA mediante memorando Cuando se evidencie la no entrega de informes requerida  para el cumplimiento a las providencias condenatorias de procesos judiciales por  parte de  los Secretarios de Despacho, Directores de Grupo o dependencias ejecutoras,    </v>
          </cell>
        </row>
        <row r="33">
          <cell r="E33" t="str">
            <v>D1 O4,6 el Jefe de Oficina Juridica una vez al mes convoca a comités jurídicos y/o mesas de trabajo de los  temas que involucren las actuaciones e la Oficina Juridica.</v>
          </cell>
        </row>
        <row r="34">
          <cell r="E34" t="str">
            <v>D11 O6,8 el Jefe de oficina juridica  emita cada vez que se requiera certificacion de idoneidad, en la que se acredite la experiencia profesional para desempeñar las labores propias del cargo</v>
          </cell>
        </row>
        <row r="35">
          <cell r="E35" t="str">
            <v>D2 O6  el Jefe de oficina juridica, solicita mediante memorando como minimo una vez al año, a la Scretaria Administrativa - Direccion de Talento Humano, de acuerdo a la necesidad del servicio la contratacion de personal idoneo para la defensa del Municipio</v>
          </cell>
        </row>
        <row r="46">
          <cell r="E46" t="str">
            <v>D8 A1 Reportar a la Oficina de Control Disciplinario cuando se materialicen sanciones por incumplimiento a las ordenes judiciales</v>
          </cell>
        </row>
        <row r="47">
          <cell r="E47" t="str">
            <v xml:space="preserve">D9 A1 Convocar en forma extraordinaria Comité Jurídico de estudio para analizar y aplicar medidas inmediatas que dentro de la legalidad, permitan la unificación de criteros normativos aplicables a la Administración Municipal.  </v>
          </cell>
        </row>
        <row r="49">
          <cell r="G49" t="str">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ell>
        </row>
        <row r="50">
          <cell r="G50" t="str">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ell>
        </row>
        <row r="51">
          <cell r="G51" t="str">
            <v>D7 O4.6 Que el Jefe  de la Oficina Juridica, medainte memorando,  exhorte a el cumplimiento a los servidores publicos, que tengan a su cargo  las actividades especificas de cumplimiento de fallos en contra y en los cuales se genere compromisos para contribuir al cumplimiento del fallo                                                                                      F1,7 A1 La jefe de la Oficina Jurídica lleva al Comité de Coordinación de Control Interno los fallos vencidos, con el propósito que sea conocido por la alta Dirección y por el Señor Alcalde y así tomar las decisiones necesarias</v>
          </cell>
        </row>
      </sheetData>
      <sheetData sheetId="9">
        <row r="10">
          <cell r="J10" t="str">
            <v>GESTION</v>
          </cell>
        </row>
        <row r="13">
          <cell r="J13" t="str">
            <v>CORRUPCION</v>
          </cell>
        </row>
        <row r="16">
          <cell r="J16" t="str">
            <v>GESTION</v>
          </cell>
        </row>
      </sheetData>
      <sheetData sheetId="10">
        <row r="10">
          <cell r="A10" t="str">
            <v xml:space="preserve">Probabilidad de Providencias condenatorias incumplidas </v>
          </cell>
          <cell r="D10" t="str">
            <v>Gestión inoportuna para dar cumplimiento a las providencias  por parte de los Secretarios de Despacho</v>
          </cell>
        </row>
        <row r="11">
          <cell r="D11" t="str">
            <v>Insuficiencia o inoportunidad en la entrega de informes y/o elementos materiales probatorios que se deban presentar en la actuaciones procesales por parte de las dependencias ejecutoras</v>
          </cell>
        </row>
        <row r="13">
          <cell r="A13" t="str">
            <v>Posibilidad de omitir, retardar, negar o rehusarse a realizar actos propios que le corresponden de las funciones de servidor público y/o de apoderado para beneficio propio o de un tercero en las acciones legales</v>
          </cell>
          <cell r="D13" t="str">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ell>
        </row>
        <row r="14">
          <cell r="D14" t="str">
            <v>No proyectar la adopción de las providencias por parte de los apoderados que ejercen la representación judicial y legal del municipio</v>
          </cell>
        </row>
        <row r="16">
          <cell r="A16" t="str">
            <v>Posibilidad de presentar una defensa debil en las diferentes instancias del proceso</v>
          </cell>
          <cell r="D16" t="str">
            <v xml:space="preserve">Inexistencia de unificación de criterios normativos aplicables a la administración municipal </v>
          </cell>
        </row>
        <row r="17">
          <cell r="D17" t="str">
            <v xml:space="preserve">Incumplimiento a los criterios definidos para la selección de los abogados externos que garantice su idoneidad y experiencia para la defensa de los interes públicos </v>
          </cell>
        </row>
        <row r="18">
          <cell r="D18" t="str">
            <v>Insuficiente personal de planta para el cumplimiento de las funciones del proceso Gestión Jurídica</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Casi seguro</v>
          </cell>
          <cell r="F14"/>
          <cell r="G14"/>
          <cell r="J14" t="str">
            <v>Menor</v>
          </cell>
        </row>
        <row r="32">
          <cell r="K32" t="str">
            <v>ALTA</v>
          </cell>
        </row>
        <row r="35">
          <cell r="E35" t="str">
            <v>Rara vez</v>
          </cell>
          <cell r="F35"/>
          <cell r="G35"/>
          <cell r="J35" t="str">
            <v>Mayor</v>
          </cell>
        </row>
        <row r="53">
          <cell r="K53" t="str">
            <v>BAJA</v>
          </cell>
        </row>
        <row r="56">
          <cell r="E56" t="str">
            <v>Probable</v>
          </cell>
          <cell r="F56"/>
          <cell r="G56"/>
          <cell r="J56" t="str">
            <v>Menor</v>
          </cell>
        </row>
      </sheetData>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row r="30">
          <cell r="E30" t="str">
            <v>D4   O8 Aplicar  la política de Gestión del conocimiento para hacer transferencia de conocimiento</v>
          </cell>
        </row>
        <row r="31">
          <cell r="E31" t="str">
            <v>D5.O5.Actualizar las políticas específicas de seguridad de la información, para incluir los controles del Anexo A. de la norma ISO 27001 relacionado con derechos de propiedad intelectual</v>
          </cell>
        </row>
        <row r="32">
          <cell r="E32" t="str">
            <v>D6,O8.Actualización del PETIC y formulación del plan de acción de Implementación</v>
          </cell>
        </row>
        <row r="33">
          <cell r="E33" t="str">
            <v xml:space="preserve">D1O6. Incluir en el Plan institucional de capacitación temáticas que fortalezcan las competencias de desarrollo de software del personal de planta </v>
          </cell>
        </row>
        <row r="41">
          <cell r="G41" t="str">
            <v xml:space="preserve">F2 A5, A12  Difundir y aplicar las políticas de seguridad de la información de control de accesos  a los sistemas de información </v>
          </cell>
        </row>
        <row r="44">
          <cell r="E44" t="str">
            <v>D1,4 A2 Aplicar el plan de manejo de incidentes y en caso de detectar posible  fraude denunciar a control interno disciplinario o fiscalía según el caso</v>
          </cell>
        </row>
        <row r="47">
          <cell r="E47" t="str">
            <v>D3, A3,A12 Realizar mantenimiento correctivo y en caso que no se logre la recuperación del bien, gestionar ante la aseguradora para hacer efectivas las pólizas</v>
          </cell>
          <cell r="G47" t="str">
            <v xml:space="preserve">F1.A8. A10 Definir controles que garanticen el uso adecuado, continuo y eficiente del software adquirido o desarrollado </v>
          </cell>
        </row>
        <row r="49">
          <cell r="E49" t="str">
            <v>D6 A8, Formular plan de acción para la implementación y puesta en producción del software propio o adquirido desaprovechado y notificar a los entes de control respetivos, si es el caso.</v>
          </cell>
          <cell r="G49" t="str">
            <v>F6 A3. Divulgar el uso adecuado de la energía regulada y hacer  inspecciones en las brigadas de mantenimiento.</v>
          </cell>
        </row>
        <row r="50">
          <cell r="G50" t="str">
            <v xml:space="preserve">F6 A12 Difundir la política de adquisición de recurso tecnológico para todo el personal </v>
          </cell>
        </row>
      </sheetData>
      <sheetData sheetId="7"/>
      <sheetData sheetId="8">
        <row r="18">
          <cell r="J18" t="str">
            <v>CORRUPCION</v>
          </cell>
        </row>
        <row r="24">
          <cell r="J24" t="str">
            <v>CORRUPCION</v>
          </cell>
        </row>
      </sheetData>
      <sheetData sheetId="9"/>
      <sheetData sheetId="10">
        <row r="18">
          <cell r="A18" t="str">
            <v>Extralimitación de las competencias, manipulando información  para beneficio propio o de un tercero</v>
          </cell>
          <cell r="D18" t="str">
            <v>Apropiación del conocimiento en Personal sin vinculación laboral directa que maneja procesos críticos</v>
          </cell>
        </row>
        <row r="19">
          <cell r="D19" t="str">
            <v>El personal no tiene apropiadas las políticas de seguridad física y tecnológica</v>
          </cell>
        </row>
        <row r="20">
          <cell r="D20" t="str">
            <v>Falta de Ética y Valores,  tráfico de influencias y abuso de confianza</v>
          </cell>
        </row>
        <row r="21">
          <cell r="A21" t="str">
            <v>Violación de los derechos legítimos de propiedad de software de desarrollo propio o adquirido, en beneficio propio o de un tercero.</v>
          </cell>
          <cell r="D21" t="str">
            <v>Presiones externas o de un superior jerárquico,</v>
          </cell>
        </row>
        <row r="22">
          <cell r="D22" t="str">
            <v>Falta de Ética y Valores,  tráfico de influencias y abuso de confianza</v>
          </cell>
        </row>
        <row r="24">
          <cell r="A24" t="str">
            <v>Desaprovechamiento de software adquirido o desarrollado evitando el control de información para beneficio propio o  de un tercero</v>
          </cell>
          <cell r="D24" t="str">
            <v xml:space="preserve">Decisiones administrativas que impactan el software que apoya el proceso </v>
          </cell>
        </row>
        <row r="25">
          <cell r="D25" t="str">
            <v>Plan estratégico de Tecnologías de la Información- PETIC sin implementación</v>
          </cell>
        </row>
      </sheetData>
      <sheetData sheetId="11"/>
      <sheetData sheetId="12"/>
      <sheetData sheetId="13"/>
      <sheetData sheetId="14"/>
      <sheetData sheetId="15"/>
      <sheetData sheetId="16"/>
      <sheetData sheetId="17"/>
      <sheetData sheetId="18"/>
      <sheetData sheetId="19"/>
      <sheetData sheetId="20">
        <row r="53">
          <cell r="K53" t="str">
            <v>EXTREMA</v>
          </cell>
        </row>
        <row r="56">
          <cell r="J56" t="str">
            <v>Catastrófico</v>
          </cell>
        </row>
        <row r="74">
          <cell r="K74" t="str">
            <v>EXTREMA</v>
          </cell>
        </row>
        <row r="95">
          <cell r="K95" t="str">
            <v>EXTREMA</v>
          </cell>
        </row>
      </sheetData>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8"/>
  <sheetViews>
    <sheetView workbookViewId="0">
      <selection activeCell="A9" sqref="A9"/>
    </sheetView>
  </sheetViews>
  <sheetFormatPr baseColWidth="10" defaultRowHeight="15" x14ac:dyDescent="0.25"/>
  <sheetData>
    <row r="1" spans="1:1" x14ac:dyDescent="0.25">
      <c r="A1" t="s">
        <v>39</v>
      </c>
    </row>
    <row r="2" spans="1:1" x14ac:dyDescent="0.25">
      <c r="A2" t="s">
        <v>40</v>
      </c>
    </row>
    <row r="3" spans="1:1" x14ac:dyDescent="0.25">
      <c r="A3" t="s">
        <v>42</v>
      </c>
    </row>
    <row r="4" spans="1:1" x14ac:dyDescent="0.25">
      <c r="A4" t="s">
        <v>44</v>
      </c>
    </row>
    <row r="6" spans="1:1" x14ac:dyDescent="0.25">
      <c r="A6" t="s">
        <v>6</v>
      </c>
    </row>
    <row r="7" spans="1:1" x14ac:dyDescent="0.25">
      <c r="A7" t="s">
        <v>7</v>
      </c>
    </row>
    <row r="8" spans="1:1" x14ac:dyDescent="0.25">
      <c r="A8"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19" customWidth="1"/>
  </cols>
  <sheetData>
    <row r="1" spans="1:1" x14ac:dyDescent="0.25">
      <c r="A1" s="29" t="s">
        <v>51</v>
      </c>
    </row>
    <row r="2" spans="1:1" x14ac:dyDescent="0.25">
      <c r="A2" s="7"/>
    </row>
    <row r="3" spans="1:1" x14ac:dyDescent="0.25">
      <c r="A3" s="7" t="s">
        <v>52</v>
      </c>
    </row>
    <row r="4" spans="1:1" x14ac:dyDescent="0.25">
      <c r="A4" s="7" t="s">
        <v>53</v>
      </c>
    </row>
    <row r="6" spans="1:1" x14ac:dyDescent="0.25">
      <c r="A6" s="29" t="s">
        <v>54</v>
      </c>
    </row>
    <row r="7" spans="1:1" x14ac:dyDescent="0.25">
      <c r="A7" t="s">
        <v>37</v>
      </c>
    </row>
    <row r="8" spans="1:1" x14ac:dyDescent="0.25">
      <c r="A8" t="s">
        <v>55</v>
      </c>
    </row>
    <row r="9" spans="1:1" x14ac:dyDescent="0.25">
      <c r="A9" t="s">
        <v>56</v>
      </c>
    </row>
    <row r="10" spans="1:1" x14ac:dyDescent="0.25">
      <c r="A10" t="s">
        <v>57</v>
      </c>
    </row>
    <row r="11" spans="1:1" x14ac:dyDescent="0.25">
      <c r="A11" t="s">
        <v>58</v>
      </c>
    </row>
    <row r="12" spans="1:1" x14ac:dyDescent="0.25">
      <c r="A12" t="s">
        <v>59</v>
      </c>
    </row>
    <row r="13" spans="1:1" x14ac:dyDescent="0.25">
      <c r="A13" t="s">
        <v>60</v>
      </c>
    </row>
    <row r="14" spans="1:1" x14ac:dyDescent="0.25">
      <c r="A14" t="s">
        <v>61</v>
      </c>
    </row>
    <row r="15" spans="1:1" x14ac:dyDescent="0.25">
      <c r="A15" t="s">
        <v>62</v>
      </c>
    </row>
    <row r="16" spans="1:1" x14ac:dyDescent="0.25">
      <c r="A16" t="s">
        <v>63</v>
      </c>
    </row>
    <row r="19" spans="1:3" x14ac:dyDescent="0.25">
      <c r="A19" s="29" t="s">
        <v>50</v>
      </c>
    </row>
    <row r="20" spans="1:3" x14ac:dyDescent="0.25">
      <c r="A20" t="s">
        <v>38</v>
      </c>
    </row>
    <row r="21" spans="1:3" x14ac:dyDescent="0.25">
      <c r="A21" t="s">
        <v>64</v>
      </c>
    </row>
    <row r="22" spans="1:3" x14ac:dyDescent="0.25">
      <c r="A22" t="s">
        <v>65</v>
      </c>
    </row>
    <row r="23" spans="1:3" x14ac:dyDescent="0.25">
      <c r="A23" t="s">
        <v>66</v>
      </c>
    </row>
    <row r="24" spans="1:3" x14ac:dyDescent="0.25">
      <c r="A24" t="s">
        <v>67</v>
      </c>
    </row>
    <row r="25" spans="1:3" x14ac:dyDescent="0.25">
      <c r="A25" t="s">
        <v>68</v>
      </c>
    </row>
    <row r="28" spans="1:3" ht="141" customHeight="1" x14ac:dyDescent="0.25">
      <c r="A28" s="33" t="s">
        <v>69</v>
      </c>
      <c r="B28" s="35" t="s">
        <v>70</v>
      </c>
      <c r="C28" s="35" t="s">
        <v>71</v>
      </c>
    </row>
    <row r="29" spans="1:3" ht="144" customHeight="1" x14ac:dyDescent="0.25">
      <c r="A29" t="s">
        <v>72</v>
      </c>
      <c r="B29" s="30" t="s">
        <v>73</v>
      </c>
      <c r="C29" s="34" t="s">
        <v>74</v>
      </c>
    </row>
    <row r="30" spans="1:3" ht="135" x14ac:dyDescent="0.25">
      <c r="A30" s="32" t="s">
        <v>75</v>
      </c>
      <c r="B30" s="28" t="s">
        <v>76</v>
      </c>
      <c r="C30" s="34" t="s">
        <v>77</v>
      </c>
    </row>
    <row r="31" spans="1:3" ht="102.75" x14ac:dyDescent="0.25">
      <c r="A31" t="s">
        <v>78</v>
      </c>
      <c r="B31" s="28" t="s">
        <v>79</v>
      </c>
      <c r="C31" s="34" t="s">
        <v>80</v>
      </c>
    </row>
    <row r="32" spans="1:3" ht="102.75" x14ac:dyDescent="0.25">
      <c r="A32" t="s">
        <v>81</v>
      </c>
      <c r="B32" s="28" t="s">
        <v>82</v>
      </c>
      <c r="C32" s="34" t="s">
        <v>83</v>
      </c>
    </row>
    <row r="34" spans="1:3" x14ac:dyDescent="0.25">
      <c r="A34" t="s">
        <v>84</v>
      </c>
      <c r="C34" s="36" t="s">
        <v>85</v>
      </c>
    </row>
    <row r="35" spans="1:3" x14ac:dyDescent="0.25">
      <c r="A35">
        <v>1</v>
      </c>
      <c r="B35" t="e">
        <f>IF(#REF!="X",1,0)</f>
        <v>#REF!</v>
      </c>
    </row>
    <row r="36" spans="1:3" x14ac:dyDescent="0.25">
      <c r="A36">
        <v>2</v>
      </c>
      <c r="B36" t="e">
        <f>IF(#REF!="X",1,0)</f>
        <v>#REF!</v>
      </c>
      <c r="C36" s="19" t="s">
        <v>52</v>
      </c>
    </row>
    <row r="37" spans="1:3" x14ac:dyDescent="0.25">
      <c r="A37">
        <v>3</v>
      </c>
      <c r="B37" t="e">
        <f>IF(#REF!="X",1,0)</f>
        <v>#REF!</v>
      </c>
    </row>
    <row r="38" spans="1:3" x14ac:dyDescent="0.25">
      <c r="A38">
        <v>4</v>
      </c>
      <c r="B38" t="e">
        <f>IF(#REF!="X",1,0)</f>
        <v>#REF!</v>
      </c>
    </row>
    <row r="39" spans="1:3" x14ac:dyDescent="0.25">
      <c r="A39">
        <v>5</v>
      </c>
      <c r="B39" t="e">
        <f>IF(#REF!="X",1,0)</f>
        <v>#REF!</v>
      </c>
    </row>
    <row r="40" spans="1:3" x14ac:dyDescent="0.25">
      <c r="A40">
        <v>6</v>
      </c>
      <c r="B40" t="e">
        <f>IF(#REF!="X",1,0)</f>
        <v>#REF!</v>
      </c>
    </row>
    <row r="41" spans="1:3" x14ac:dyDescent="0.25">
      <c r="A41">
        <v>7</v>
      </c>
      <c r="B41" t="e">
        <f>IF(#REF!="X",1,0)</f>
        <v>#REF!</v>
      </c>
    </row>
    <row r="42" spans="1:3" x14ac:dyDescent="0.25">
      <c r="A42">
        <v>8</v>
      </c>
      <c r="B42" t="e">
        <f>IF(#REF!="X",1,0)</f>
        <v>#REF!</v>
      </c>
    </row>
    <row r="43" spans="1:3" x14ac:dyDescent="0.25">
      <c r="A43">
        <v>9</v>
      </c>
      <c r="B43" t="e">
        <f>IF(#REF!="X",1,0)</f>
        <v>#REF!</v>
      </c>
    </row>
    <row r="44" spans="1:3" x14ac:dyDescent="0.25">
      <c r="A44">
        <v>10</v>
      </c>
      <c r="B44" t="e">
        <f>IF(#REF!="X",1,0)</f>
        <v>#REF!</v>
      </c>
    </row>
    <row r="45" spans="1:3" x14ac:dyDescent="0.25">
      <c r="A45">
        <v>11</v>
      </c>
      <c r="B45" t="e">
        <f>IF(#REF!="X",1,0)</f>
        <v>#REF!</v>
      </c>
    </row>
    <row r="46" spans="1:3" x14ac:dyDescent="0.25">
      <c r="A46">
        <v>12</v>
      </c>
      <c r="B46" t="e">
        <f>IF(#REF!="X",1,0)</f>
        <v>#REF!</v>
      </c>
    </row>
    <row r="47" spans="1:3" x14ac:dyDescent="0.25">
      <c r="A47">
        <v>13</v>
      </c>
      <c r="B47" t="e">
        <f>IF(#REF!="X",1,0)</f>
        <v>#REF!</v>
      </c>
    </row>
    <row r="48" spans="1:3" x14ac:dyDescent="0.25">
      <c r="A48">
        <v>14</v>
      </c>
      <c r="B48" t="e">
        <f>IF(#REF!="X",1,0)</f>
        <v>#REF!</v>
      </c>
    </row>
    <row r="49" spans="1:2" x14ac:dyDescent="0.25">
      <c r="A49">
        <v>15</v>
      </c>
      <c r="B49" t="e">
        <f>IF(#REF!="X",1,0)</f>
        <v>#REF!</v>
      </c>
    </row>
    <row r="50" spans="1:2" x14ac:dyDescent="0.25">
      <c r="A50">
        <v>16</v>
      </c>
      <c r="B50" t="e">
        <f>IF(#REF!="X",1,0)</f>
        <v>#REF!</v>
      </c>
    </row>
    <row r="51" spans="1:2" x14ac:dyDescent="0.25">
      <c r="A51">
        <v>17</v>
      </c>
      <c r="B51" t="e">
        <f>IF(#REF!="X",1,0)</f>
        <v>#REF!</v>
      </c>
    </row>
    <row r="52" spans="1:2" x14ac:dyDescent="0.25">
      <c r="A52">
        <v>18</v>
      </c>
      <c r="B52" t="e">
        <f>IF(#REF!="X",1,0)</f>
        <v>#REF!</v>
      </c>
    </row>
    <row r="53" spans="1:2" x14ac:dyDescent="0.25">
      <c r="A53">
        <v>19</v>
      </c>
      <c r="B53" t="e">
        <f>IF(#REF!="X",1,0)</f>
        <v>#REF!</v>
      </c>
    </row>
    <row r="54" spans="1:2" x14ac:dyDescent="0.25">
      <c r="A54" t="s">
        <v>86</v>
      </c>
      <c r="B54" t="e">
        <f>SUM(B35:B53)</f>
        <v>#REF!</v>
      </c>
    </row>
    <row r="57" spans="1:2" x14ac:dyDescent="0.25">
      <c r="A57" t="s">
        <v>87</v>
      </c>
    </row>
    <row r="58" spans="1:2" x14ac:dyDescent="0.25">
      <c r="A58">
        <v>1</v>
      </c>
      <c r="B58" t="e">
        <f>IF(#REF!="X",1,0)</f>
        <v>#REF!</v>
      </c>
    </row>
    <row r="59" spans="1:2" x14ac:dyDescent="0.25">
      <c r="A59">
        <v>2</v>
      </c>
      <c r="B59" t="e">
        <f>IF(#REF!="X",1,0)</f>
        <v>#REF!</v>
      </c>
    </row>
    <row r="60" spans="1:2" x14ac:dyDescent="0.25">
      <c r="A60">
        <v>3</v>
      </c>
      <c r="B60" t="e">
        <f>IF(#REF!="X",1,0)</f>
        <v>#REF!</v>
      </c>
    </row>
    <row r="61" spans="1:2" x14ac:dyDescent="0.25">
      <c r="A61">
        <v>4</v>
      </c>
      <c r="B61" t="e">
        <f>IF(#REF!="X",1,0)</f>
        <v>#REF!</v>
      </c>
    </row>
    <row r="62" spans="1:2" x14ac:dyDescent="0.25">
      <c r="A62">
        <v>5</v>
      </c>
      <c r="B62" t="e">
        <f>IF(#REF!="X",1,0)</f>
        <v>#REF!</v>
      </c>
    </row>
    <row r="63" spans="1:2" x14ac:dyDescent="0.25">
      <c r="A63">
        <v>6</v>
      </c>
      <c r="B63" t="e">
        <f>IF(#REF!="X",1,0)</f>
        <v>#REF!</v>
      </c>
    </row>
    <row r="64" spans="1:2" x14ac:dyDescent="0.25">
      <c r="A64">
        <v>7</v>
      </c>
      <c r="B64" t="e">
        <f>IF(#REF!="X",1,0)</f>
        <v>#REF!</v>
      </c>
    </row>
    <row r="65" spans="1:2" x14ac:dyDescent="0.25">
      <c r="A65">
        <v>8</v>
      </c>
      <c r="B65" t="e">
        <f>IF(#REF!="X",1,0)</f>
        <v>#REF!</v>
      </c>
    </row>
    <row r="66" spans="1:2" x14ac:dyDescent="0.25">
      <c r="A66">
        <v>9</v>
      </c>
      <c r="B66" t="e">
        <f>IF(#REF!="X",1,0)</f>
        <v>#REF!</v>
      </c>
    </row>
    <row r="67" spans="1:2" x14ac:dyDescent="0.25">
      <c r="A67">
        <v>10</v>
      </c>
      <c r="B67" t="e">
        <f>IF(#REF!="X",1,0)</f>
        <v>#REF!</v>
      </c>
    </row>
    <row r="68" spans="1:2" x14ac:dyDescent="0.25">
      <c r="A68">
        <v>11</v>
      </c>
      <c r="B68" t="e">
        <f>IF(#REF!="X",1,0)</f>
        <v>#REF!</v>
      </c>
    </row>
    <row r="69" spans="1:2" x14ac:dyDescent="0.25">
      <c r="A69">
        <v>12</v>
      </c>
      <c r="B69" t="e">
        <f>IF(#REF!="X",1,0)</f>
        <v>#REF!</v>
      </c>
    </row>
    <row r="70" spans="1:2" x14ac:dyDescent="0.25">
      <c r="A70">
        <v>13</v>
      </c>
      <c r="B70" t="e">
        <f>IF(#REF!="X",1,0)</f>
        <v>#REF!</v>
      </c>
    </row>
    <row r="71" spans="1:2" x14ac:dyDescent="0.25">
      <c r="A71">
        <v>14</v>
      </c>
      <c r="B71" t="e">
        <f>IF(#REF!="X",1,0)</f>
        <v>#REF!</v>
      </c>
    </row>
    <row r="72" spans="1:2" x14ac:dyDescent="0.25">
      <c r="A72">
        <v>15</v>
      </c>
      <c r="B72" t="e">
        <f>IF(#REF!="X",1,0)</f>
        <v>#REF!</v>
      </c>
    </row>
    <row r="73" spans="1:2" x14ac:dyDescent="0.25">
      <c r="A73">
        <v>16</v>
      </c>
      <c r="B73" t="e">
        <f>IF(#REF!="X",1,0)</f>
        <v>#REF!</v>
      </c>
    </row>
    <row r="74" spans="1:2" x14ac:dyDescent="0.25">
      <c r="A74">
        <v>17</v>
      </c>
      <c r="B74" t="e">
        <f>IF(#REF!="X",1,0)</f>
        <v>#REF!</v>
      </c>
    </row>
    <row r="75" spans="1:2" x14ac:dyDescent="0.25">
      <c r="A75">
        <v>18</v>
      </c>
      <c r="B75" t="e">
        <f>IF(#REF!="X",1,0)</f>
        <v>#REF!</v>
      </c>
    </row>
    <row r="76" spans="1:2" x14ac:dyDescent="0.25">
      <c r="A76">
        <v>19</v>
      </c>
      <c r="B76" t="e">
        <f>IF(#REF!="X",1,0)</f>
        <v>#REF!</v>
      </c>
    </row>
    <row r="77" spans="1:2" x14ac:dyDescent="0.25">
      <c r="A77" t="s">
        <v>86</v>
      </c>
      <c r="B77" t="e">
        <f>SUM(B58:B76)</f>
        <v>#REF!</v>
      </c>
    </row>
    <row r="80" spans="1:2" x14ac:dyDescent="0.25">
      <c r="A80" t="s">
        <v>88</v>
      </c>
    </row>
    <row r="81" spans="1:2" x14ac:dyDescent="0.25">
      <c r="A81">
        <v>1</v>
      </c>
      <c r="B81" t="e">
        <f>IF(#REF!="X",1,0)</f>
        <v>#REF!</v>
      </c>
    </row>
    <row r="82" spans="1:2" x14ac:dyDescent="0.25">
      <c r="A82">
        <v>2</v>
      </c>
      <c r="B82" t="e">
        <f>IF(#REF!="X",1,0)</f>
        <v>#REF!</v>
      </c>
    </row>
    <row r="83" spans="1:2" x14ac:dyDescent="0.25">
      <c r="A83">
        <v>3</v>
      </c>
      <c r="B83" t="e">
        <f>IF(#REF!="X",1,0)</f>
        <v>#REF!</v>
      </c>
    </row>
    <row r="84" spans="1:2" x14ac:dyDescent="0.25">
      <c r="A84">
        <v>4</v>
      </c>
      <c r="B84" t="e">
        <f>IF(#REF!="X",1,0)</f>
        <v>#REF!</v>
      </c>
    </row>
    <row r="85" spans="1:2" x14ac:dyDescent="0.25">
      <c r="A85">
        <v>5</v>
      </c>
      <c r="B85" t="e">
        <f>IF(#REF!="X",1,0)</f>
        <v>#REF!</v>
      </c>
    </row>
    <row r="86" spans="1:2" x14ac:dyDescent="0.25">
      <c r="A86">
        <v>6</v>
      </c>
      <c r="B86" t="e">
        <f>IF(#REF!="X",1,0)</f>
        <v>#REF!</v>
      </c>
    </row>
    <row r="87" spans="1:2" x14ac:dyDescent="0.25">
      <c r="A87">
        <v>7</v>
      </c>
      <c r="B87" t="e">
        <f>IF(#REF!="X",1,0)</f>
        <v>#REF!</v>
      </c>
    </row>
    <row r="88" spans="1:2" x14ac:dyDescent="0.25">
      <c r="A88">
        <v>8</v>
      </c>
      <c r="B88" t="e">
        <f>IF(#REF!="X",1,0)</f>
        <v>#REF!</v>
      </c>
    </row>
    <row r="89" spans="1:2" x14ac:dyDescent="0.25">
      <c r="A89">
        <v>9</v>
      </c>
      <c r="B89" t="e">
        <f>IF(#REF!="X",1,0)</f>
        <v>#REF!</v>
      </c>
    </row>
    <row r="90" spans="1:2" x14ac:dyDescent="0.25">
      <c r="A90">
        <v>10</v>
      </c>
      <c r="B90" t="e">
        <f>IF(#REF!="X",1,0)</f>
        <v>#REF!</v>
      </c>
    </row>
    <row r="91" spans="1:2" x14ac:dyDescent="0.25">
      <c r="A91">
        <v>11</v>
      </c>
      <c r="B91" t="e">
        <f>IF(#REF!="X",1,0)</f>
        <v>#REF!</v>
      </c>
    </row>
    <row r="92" spans="1:2" x14ac:dyDescent="0.25">
      <c r="A92">
        <v>12</v>
      </c>
      <c r="B92" t="e">
        <f>IF(#REF!="X",1,0)</f>
        <v>#REF!</v>
      </c>
    </row>
    <row r="93" spans="1:2" x14ac:dyDescent="0.25">
      <c r="A93">
        <v>13</v>
      </c>
      <c r="B93" t="e">
        <f>IF(#REF!="X",1,0)</f>
        <v>#REF!</v>
      </c>
    </row>
    <row r="94" spans="1:2" x14ac:dyDescent="0.25">
      <c r="A94">
        <v>14</v>
      </c>
      <c r="B94" t="e">
        <f>IF(#REF!="X",1,0)</f>
        <v>#REF!</v>
      </c>
    </row>
    <row r="95" spans="1:2" x14ac:dyDescent="0.25">
      <c r="A95">
        <v>15</v>
      </c>
      <c r="B95" t="e">
        <f>IF(#REF!="X",1,0)</f>
        <v>#REF!</v>
      </c>
    </row>
    <row r="96" spans="1:2" x14ac:dyDescent="0.25">
      <c r="A96">
        <v>16</v>
      </c>
      <c r="B96" t="e">
        <f>IF(#REF!="X",1,0)</f>
        <v>#REF!</v>
      </c>
    </row>
    <row r="97" spans="1:2" x14ac:dyDescent="0.25">
      <c r="A97">
        <v>17</v>
      </c>
      <c r="B97" t="e">
        <f>IF(#REF!="X",1,0)</f>
        <v>#REF!</v>
      </c>
    </row>
    <row r="98" spans="1:2" x14ac:dyDescent="0.25">
      <c r="A98">
        <v>18</v>
      </c>
      <c r="B98" t="e">
        <f>IF(#REF!="X",1,0)</f>
        <v>#REF!</v>
      </c>
    </row>
    <row r="99" spans="1:2" x14ac:dyDescent="0.25">
      <c r="A99">
        <v>19</v>
      </c>
      <c r="B99" t="e">
        <f>IF(#REF!="X",1,0)</f>
        <v>#REF!</v>
      </c>
    </row>
    <row r="100" spans="1:2" x14ac:dyDescent="0.25">
      <c r="A100" t="s">
        <v>86</v>
      </c>
      <c r="B100" t="e">
        <f>SUM(B81:B99)</f>
        <v>#REF!</v>
      </c>
    </row>
    <row r="103" spans="1:2" x14ac:dyDescent="0.25">
      <c r="A103" t="s">
        <v>89</v>
      </c>
    </row>
    <row r="104" spans="1:2" x14ac:dyDescent="0.25">
      <c r="A104">
        <v>1</v>
      </c>
      <c r="B104" t="e">
        <f>IF(#REF!="X",1,0)</f>
        <v>#REF!</v>
      </c>
    </row>
    <row r="105" spans="1:2" x14ac:dyDescent="0.25">
      <c r="A105">
        <v>2</v>
      </c>
      <c r="B105" t="e">
        <f>IF(#REF!="X",1,0)</f>
        <v>#REF!</v>
      </c>
    </row>
    <row r="106" spans="1:2" x14ac:dyDescent="0.25">
      <c r="A106">
        <v>3</v>
      </c>
      <c r="B106" t="e">
        <f>IF(#REF!="X",1,0)</f>
        <v>#REF!</v>
      </c>
    </row>
    <row r="107" spans="1:2" x14ac:dyDescent="0.25">
      <c r="A107">
        <v>4</v>
      </c>
      <c r="B107" t="e">
        <f>IF(#REF!="X",1,0)</f>
        <v>#REF!</v>
      </c>
    </row>
    <row r="108" spans="1:2" x14ac:dyDescent="0.25">
      <c r="A108">
        <v>5</v>
      </c>
      <c r="B108" t="e">
        <f>IF(#REF!="X",1,0)</f>
        <v>#REF!</v>
      </c>
    </row>
    <row r="109" spans="1:2" x14ac:dyDescent="0.25">
      <c r="A109">
        <v>6</v>
      </c>
      <c r="B109" t="e">
        <f>IF(#REF!="X",1,0)</f>
        <v>#REF!</v>
      </c>
    </row>
    <row r="110" spans="1:2" x14ac:dyDescent="0.25">
      <c r="A110">
        <v>7</v>
      </c>
      <c r="B110" t="e">
        <f>IF(#REF!="X",1,0)</f>
        <v>#REF!</v>
      </c>
    </row>
    <row r="111" spans="1:2" x14ac:dyDescent="0.25">
      <c r="A111">
        <v>8</v>
      </c>
      <c r="B111" t="e">
        <f>IF(#REF!="X",1,0)</f>
        <v>#REF!</v>
      </c>
    </row>
    <row r="112" spans="1:2" x14ac:dyDescent="0.25">
      <c r="A112">
        <v>9</v>
      </c>
      <c r="B112" t="e">
        <f>IF(#REF!="X",1,0)</f>
        <v>#REF!</v>
      </c>
    </row>
    <row r="113" spans="1:2" x14ac:dyDescent="0.25">
      <c r="A113">
        <v>10</v>
      </c>
      <c r="B113" t="e">
        <f>IF(#REF!="X",1,0)</f>
        <v>#REF!</v>
      </c>
    </row>
    <row r="114" spans="1:2" x14ac:dyDescent="0.25">
      <c r="A114">
        <v>11</v>
      </c>
      <c r="B114" t="e">
        <f>IF(#REF!="X",1,0)</f>
        <v>#REF!</v>
      </c>
    </row>
    <row r="115" spans="1:2" x14ac:dyDescent="0.25">
      <c r="A115">
        <v>12</v>
      </c>
      <c r="B115" t="e">
        <f>IF(#REF!="X",1,0)</f>
        <v>#REF!</v>
      </c>
    </row>
    <row r="116" spans="1:2" x14ac:dyDescent="0.25">
      <c r="A116">
        <v>13</v>
      </c>
      <c r="B116" t="e">
        <f>IF(#REF!="X",1,0)</f>
        <v>#REF!</v>
      </c>
    </row>
    <row r="117" spans="1:2" x14ac:dyDescent="0.25">
      <c r="A117">
        <v>14</v>
      </c>
      <c r="B117" t="e">
        <f>IF(#REF!="X",1,0)</f>
        <v>#REF!</v>
      </c>
    </row>
    <row r="118" spans="1:2" x14ac:dyDescent="0.25">
      <c r="A118">
        <v>15</v>
      </c>
      <c r="B118" t="e">
        <f>IF(#REF!="X",1,0)</f>
        <v>#REF!</v>
      </c>
    </row>
    <row r="119" spans="1:2" x14ac:dyDescent="0.25">
      <c r="A119">
        <v>16</v>
      </c>
      <c r="B119" t="e">
        <f>IF(#REF!="X",1,0)</f>
        <v>#REF!</v>
      </c>
    </row>
    <row r="120" spans="1:2" x14ac:dyDescent="0.25">
      <c r="A120">
        <v>17</v>
      </c>
      <c r="B120" t="e">
        <f>IF(#REF!="X",1,0)</f>
        <v>#REF!</v>
      </c>
    </row>
    <row r="121" spans="1:2" x14ac:dyDescent="0.25">
      <c r="A121">
        <v>18</v>
      </c>
      <c r="B121" t="e">
        <f>IF(#REF!="X",1,0)</f>
        <v>#REF!</v>
      </c>
    </row>
    <row r="122" spans="1:2" x14ac:dyDescent="0.25">
      <c r="A122">
        <v>19</v>
      </c>
      <c r="B122" t="e">
        <f>IF(#REF!="X",1,0)</f>
        <v>#REF!</v>
      </c>
    </row>
    <row r="123" spans="1:2" x14ac:dyDescent="0.25">
      <c r="A123" t="s">
        <v>86</v>
      </c>
      <c r="B123" t="e">
        <f>SUM(B104:B122)</f>
        <v>#REF!</v>
      </c>
    </row>
    <row r="126" spans="1:2" x14ac:dyDescent="0.25">
      <c r="A126" t="s">
        <v>89</v>
      </c>
    </row>
    <row r="127" spans="1:2" x14ac:dyDescent="0.25">
      <c r="A127">
        <v>1</v>
      </c>
      <c r="B127" t="e">
        <f>IF(#REF!="X",1,0)</f>
        <v>#REF!</v>
      </c>
    </row>
    <row r="128" spans="1:2" x14ac:dyDescent="0.25">
      <c r="A128">
        <v>2</v>
      </c>
      <c r="B128" t="e">
        <f>IF(#REF!="X",1,0)</f>
        <v>#REF!</v>
      </c>
    </row>
    <row r="129" spans="1:2" x14ac:dyDescent="0.25">
      <c r="A129">
        <v>3</v>
      </c>
      <c r="B129" t="e">
        <f>IF(#REF!="X",1,0)</f>
        <v>#REF!</v>
      </c>
    </row>
    <row r="130" spans="1:2" x14ac:dyDescent="0.25">
      <c r="A130">
        <v>4</v>
      </c>
      <c r="B130" t="e">
        <f>IF(#REF!="X",1,0)</f>
        <v>#REF!</v>
      </c>
    </row>
    <row r="131" spans="1:2" x14ac:dyDescent="0.25">
      <c r="A131">
        <v>5</v>
      </c>
      <c r="B131" t="e">
        <f>IF(#REF!="X",1,0)</f>
        <v>#REF!</v>
      </c>
    </row>
    <row r="132" spans="1:2" x14ac:dyDescent="0.25">
      <c r="A132">
        <v>6</v>
      </c>
      <c r="B132" t="e">
        <f>IF(#REF!="X",1,0)</f>
        <v>#REF!</v>
      </c>
    </row>
    <row r="133" spans="1:2" x14ac:dyDescent="0.25">
      <c r="A133">
        <v>7</v>
      </c>
      <c r="B133" t="e">
        <f>IF(#REF!="X",1,0)</f>
        <v>#REF!</v>
      </c>
    </row>
    <row r="134" spans="1:2" x14ac:dyDescent="0.25">
      <c r="A134">
        <v>8</v>
      </c>
      <c r="B134" t="e">
        <f>IF(#REF!="X",1,0)</f>
        <v>#REF!</v>
      </c>
    </row>
    <row r="135" spans="1:2" x14ac:dyDescent="0.25">
      <c r="A135">
        <v>9</v>
      </c>
      <c r="B135" t="e">
        <f>IF(#REF!="X",1,0)</f>
        <v>#REF!</v>
      </c>
    </row>
    <row r="136" spans="1:2" x14ac:dyDescent="0.25">
      <c r="A136">
        <v>10</v>
      </c>
      <c r="B136" t="e">
        <f>IF(#REF!="X",1,0)</f>
        <v>#REF!</v>
      </c>
    </row>
    <row r="137" spans="1:2" x14ac:dyDescent="0.25">
      <c r="A137">
        <v>11</v>
      </c>
      <c r="B137" t="e">
        <f>IF(#REF!="X",1,0)</f>
        <v>#REF!</v>
      </c>
    </row>
    <row r="138" spans="1:2" x14ac:dyDescent="0.25">
      <c r="A138">
        <v>12</v>
      </c>
      <c r="B138" t="e">
        <f>IF(#REF!="X",1,0)</f>
        <v>#REF!</v>
      </c>
    </row>
    <row r="139" spans="1:2" x14ac:dyDescent="0.25">
      <c r="A139">
        <v>13</v>
      </c>
      <c r="B139" t="e">
        <f>IF(#REF!="X",1,0)</f>
        <v>#REF!</v>
      </c>
    </row>
    <row r="140" spans="1:2" x14ac:dyDescent="0.25">
      <c r="A140">
        <v>14</v>
      </c>
      <c r="B140" t="e">
        <f>IF(#REF!="X",1,0)</f>
        <v>#REF!</v>
      </c>
    </row>
    <row r="141" spans="1:2" x14ac:dyDescent="0.25">
      <c r="A141">
        <v>15</v>
      </c>
      <c r="B141" t="e">
        <f>IF(#REF!="X",1,0)</f>
        <v>#REF!</v>
      </c>
    </row>
    <row r="142" spans="1:2" x14ac:dyDescent="0.25">
      <c r="A142">
        <v>16</v>
      </c>
      <c r="B142" t="e">
        <f>IF(#REF!="X",1,0)</f>
        <v>#REF!</v>
      </c>
    </row>
    <row r="143" spans="1:2" x14ac:dyDescent="0.25">
      <c r="A143">
        <v>17</v>
      </c>
      <c r="B143" t="e">
        <f>IF(#REF!="X",1,0)</f>
        <v>#REF!</v>
      </c>
    </row>
    <row r="144" spans="1:2" x14ac:dyDescent="0.25">
      <c r="A144">
        <v>18</v>
      </c>
      <c r="B144" t="e">
        <f>IF(#REF!="X",1,0)</f>
        <v>#REF!</v>
      </c>
    </row>
    <row r="145" spans="1:2" x14ac:dyDescent="0.25">
      <c r="A145">
        <v>19</v>
      </c>
      <c r="B145" t="e">
        <f>IF(#REF!="X",1,0)</f>
        <v>#REF!</v>
      </c>
    </row>
    <row r="146" spans="1:2" x14ac:dyDescent="0.25">
      <c r="A146" t="s">
        <v>86</v>
      </c>
      <c r="B146" t="e">
        <f>SUM(B127:B145)</f>
        <v>#REF!</v>
      </c>
    </row>
    <row r="150" spans="1:2" x14ac:dyDescent="0.25">
      <c r="A150" t="s">
        <v>90</v>
      </c>
    </row>
    <row r="151" spans="1:2" x14ac:dyDescent="0.25">
      <c r="A151" s="31" t="s">
        <v>91</v>
      </c>
    </row>
    <row r="152" spans="1:2" x14ac:dyDescent="0.25">
      <c r="A152" t="s">
        <v>92</v>
      </c>
    </row>
    <row r="153" spans="1:2" x14ac:dyDescent="0.25">
      <c r="A153" t="s">
        <v>93</v>
      </c>
    </row>
    <row r="154" spans="1:2" x14ac:dyDescent="0.25">
      <c r="A154" t="s">
        <v>94</v>
      </c>
    </row>
    <row r="155" spans="1:2" x14ac:dyDescent="0.25">
      <c r="A155" t="s">
        <v>92</v>
      </c>
    </row>
    <row r="156" spans="1:2" x14ac:dyDescent="0.25">
      <c r="A156" t="s">
        <v>95</v>
      </c>
    </row>
    <row r="157" spans="1:2" x14ac:dyDescent="0.25">
      <c r="A157" t="s">
        <v>96</v>
      </c>
    </row>
    <row r="159" spans="1:2" x14ac:dyDescent="0.25">
      <c r="A159" s="31" t="s">
        <v>97</v>
      </c>
      <c r="B159" t="s">
        <v>53</v>
      </c>
    </row>
    <row r="160" spans="1:2" x14ac:dyDescent="0.25">
      <c r="A160" t="s">
        <v>92</v>
      </c>
    </row>
    <row r="161" spans="1:1" x14ac:dyDescent="0.25">
      <c r="A161" t="s">
        <v>98</v>
      </c>
    </row>
    <row r="162" spans="1:1" x14ac:dyDescent="0.25">
      <c r="A162" t="s">
        <v>99</v>
      </c>
    </row>
    <row r="164" spans="1:1" x14ac:dyDescent="0.25">
      <c r="A164" s="31" t="s">
        <v>100</v>
      </c>
    </row>
    <row r="165" spans="1:1" x14ac:dyDescent="0.25">
      <c r="A165" t="s">
        <v>92</v>
      </c>
    </row>
    <row r="166" spans="1:1" x14ac:dyDescent="0.25">
      <c r="A166" t="s">
        <v>101</v>
      </c>
    </row>
    <row r="167" spans="1:1" x14ac:dyDescent="0.25">
      <c r="A167" t="s">
        <v>102</v>
      </c>
    </row>
    <row r="168" spans="1:1" x14ac:dyDescent="0.25">
      <c r="A168" t="s">
        <v>103</v>
      </c>
    </row>
    <row r="170" spans="1:1" x14ac:dyDescent="0.25">
      <c r="A170" s="31" t="s">
        <v>104</v>
      </c>
    </row>
    <row r="171" spans="1:1" x14ac:dyDescent="0.25">
      <c r="A171" t="s">
        <v>92</v>
      </c>
    </row>
    <row r="172" spans="1:1" x14ac:dyDescent="0.25">
      <c r="A172" t="s">
        <v>105</v>
      </c>
    </row>
    <row r="173" spans="1:1" x14ac:dyDescent="0.25">
      <c r="A173" t="s">
        <v>106</v>
      </c>
    </row>
    <row r="175" spans="1:1" x14ac:dyDescent="0.25">
      <c r="A175" s="31" t="s">
        <v>107</v>
      </c>
    </row>
    <row r="176" spans="1:1" x14ac:dyDescent="0.25">
      <c r="A176" t="s">
        <v>92</v>
      </c>
    </row>
    <row r="177" spans="1:1" x14ac:dyDescent="0.25">
      <c r="A177" t="s">
        <v>108</v>
      </c>
    </row>
    <row r="178" spans="1:1" x14ac:dyDescent="0.25">
      <c r="A178" t="s">
        <v>109</v>
      </c>
    </row>
    <row r="180" spans="1:1" x14ac:dyDescent="0.25">
      <c r="A180" s="31" t="s">
        <v>110</v>
      </c>
    </row>
    <row r="181" spans="1:1" x14ac:dyDescent="0.25">
      <c r="A181" t="s">
        <v>92</v>
      </c>
    </row>
    <row r="182" spans="1:1" x14ac:dyDescent="0.25">
      <c r="A182" t="s">
        <v>111</v>
      </c>
    </row>
    <row r="183" spans="1:1" x14ac:dyDescent="0.25">
      <c r="A183" t="s">
        <v>112</v>
      </c>
    </row>
    <row r="184" spans="1:1" x14ac:dyDescent="0.25">
      <c r="A184" t="s">
        <v>113</v>
      </c>
    </row>
    <row r="186" spans="1:1" x14ac:dyDescent="0.25">
      <c r="A186" s="31" t="s">
        <v>114</v>
      </c>
    </row>
    <row r="187" spans="1:1" x14ac:dyDescent="0.25">
      <c r="A187" t="s">
        <v>92</v>
      </c>
    </row>
    <row r="188" spans="1:1" x14ac:dyDescent="0.25">
      <c r="A188" t="s">
        <v>115</v>
      </c>
    </row>
    <row r="189" spans="1:1" x14ac:dyDescent="0.25">
      <c r="A189" t="s">
        <v>116</v>
      </c>
    </row>
    <row r="190" spans="1:1" x14ac:dyDescent="0.25">
      <c r="A190"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7" sqref="C7"/>
    </sheetView>
  </sheetViews>
  <sheetFormatPr baseColWidth="10" defaultRowHeight="15" x14ac:dyDescent="0.25"/>
  <sheetData>
    <row r="1" spans="1:3" x14ac:dyDescent="0.25">
      <c r="A1" t="s">
        <v>163</v>
      </c>
      <c r="C1" t="s">
        <v>45</v>
      </c>
    </row>
    <row r="2" spans="1:3" x14ac:dyDescent="0.25">
      <c r="A2" t="s">
        <v>132</v>
      </c>
      <c r="C2" t="s">
        <v>46</v>
      </c>
    </row>
    <row r="3" spans="1:3" x14ac:dyDescent="0.25">
      <c r="A3" t="s">
        <v>43</v>
      </c>
      <c r="C3" t="s">
        <v>47</v>
      </c>
    </row>
    <row r="4" spans="1:3" x14ac:dyDescent="0.25">
      <c r="A4" t="s">
        <v>41</v>
      </c>
      <c r="C4" t="s">
        <v>48</v>
      </c>
    </row>
    <row r="5" spans="1:3" x14ac:dyDescent="0.25">
      <c r="A5" t="s">
        <v>164</v>
      </c>
      <c r="C5" t="s">
        <v>49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9" tint="-0.249977111117893"/>
  </sheetPr>
  <dimension ref="A1:P284"/>
  <sheetViews>
    <sheetView tabSelected="1" topLeftCell="A256" zoomScale="55" zoomScaleNormal="55" workbookViewId="0">
      <selection activeCell="D230" sqref="D230"/>
    </sheetView>
  </sheetViews>
  <sheetFormatPr baseColWidth="10" defaultColWidth="11.42578125" defaultRowHeight="12.75" x14ac:dyDescent="0.25"/>
  <cols>
    <col min="1" max="1" width="45.85546875" style="20" customWidth="1"/>
    <col min="2" max="3" width="18.5703125" style="20" customWidth="1"/>
    <col min="4" max="4" width="29.5703125" style="20" customWidth="1"/>
    <col min="5" max="5" width="15.5703125" style="20" customWidth="1"/>
    <col min="6" max="6" width="15" style="20" customWidth="1"/>
    <col min="7" max="7" width="17.28515625" style="20" customWidth="1"/>
    <col min="8" max="8" width="22.140625" style="46" customWidth="1"/>
    <col min="9" max="9" width="44.28515625" style="20" customWidth="1"/>
    <col min="10" max="10" width="16.140625" style="20" customWidth="1"/>
    <col min="11" max="11" width="16.5703125" style="20" customWidth="1"/>
    <col min="12" max="12" width="13.140625" style="20" customWidth="1"/>
    <col min="13" max="13" width="20" style="20" customWidth="1"/>
    <col min="14" max="16384" width="11.42578125" style="20"/>
  </cols>
  <sheetData>
    <row r="1" spans="1:13" ht="15.75" customHeight="1" x14ac:dyDescent="0.25">
      <c r="A1" s="406"/>
      <c r="B1" s="396" t="s">
        <v>661</v>
      </c>
      <c r="C1" s="396"/>
      <c r="D1" s="396"/>
      <c r="E1" s="396"/>
      <c r="F1" s="396"/>
      <c r="G1" s="396"/>
      <c r="H1" s="396"/>
      <c r="I1" s="396"/>
      <c r="J1" s="284" t="s">
        <v>167</v>
      </c>
      <c r="K1" s="284"/>
      <c r="L1" s="284"/>
      <c r="M1" s="403"/>
    </row>
    <row r="2" spans="1:13" ht="15.75" customHeight="1" x14ac:dyDescent="0.25">
      <c r="A2" s="407"/>
      <c r="B2" s="397"/>
      <c r="C2" s="397"/>
      <c r="D2" s="397"/>
      <c r="E2" s="397"/>
      <c r="F2" s="397"/>
      <c r="G2" s="397"/>
      <c r="H2" s="397"/>
      <c r="I2" s="397"/>
      <c r="J2" s="258" t="s">
        <v>165</v>
      </c>
      <c r="K2" s="258"/>
      <c r="L2" s="258"/>
      <c r="M2" s="404"/>
    </row>
    <row r="3" spans="1:13" ht="15.75" customHeight="1" x14ac:dyDescent="0.25">
      <c r="A3" s="407"/>
      <c r="B3" s="397" t="s">
        <v>118</v>
      </c>
      <c r="C3" s="397"/>
      <c r="D3" s="397"/>
      <c r="E3" s="397"/>
      <c r="F3" s="397"/>
      <c r="G3" s="397"/>
      <c r="H3" s="397"/>
      <c r="I3" s="397"/>
      <c r="J3" s="258" t="s">
        <v>166</v>
      </c>
      <c r="K3" s="258"/>
      <c r="L3" s="258"/>
      <c r="M3" s="404"/>
    </row>
    <row r="4" spans="1:13" ht="15.75" customHeight="1" x14ac:dyDescent="0.25">
      <c r="A4" s="407"/>
      <c r="B4" s="397"/>
      <c r="C4" s="397"/>
      <c r="D4" s="397"/>
      <c r="E4" s="397"/>
      <c r="F4" s="397"/>
      <c r="G4" s="397"/>
      <c r="H4" s="397"/>
      <c r="I4" s="397"/>
      <c r="J4" s="258" t="s">
        <v>662</v>
      </c>
      <c r="K4" s="258"/>
      <c r="L4" s="258"/>
      <c r="M4" s="404"/>
    </row>
    <row r="5" spans="1:13" ht="15" customHeight="1" x14ac:dyDescent="0.25">
      <c r="A5" s="393"/>
      <c r="B5" s="394"/>
      <c r="C5" s="394"/>
      <c r="D5" s="394"/>
      <c r="E5" s="394"/>
      <c r="F5" s="394"/>
      <c r="G5" s="394"/>
      <c r="H5" s="394"/>
      <c r="I5" s="394"/>
      <c r="J5" s="394"/>
      <c r="K5" s="394"/>
      <c r="L5" s="394"/>
      <c r="M5" s="395"/>
    </row>
    <row r="6" spans="1:13" s="44" customFormat="1" ht="15.75" customHeight="1" x14ac:dyDescent="0.25">
      <c r="A6" s="43" t="s">
        <v>119</v>
      </c>
      <c r="B6" s="260" t="s">
        <v>134</v>
      </c>
      <c r="C6" s="260"/>
      <c r="D6" s="260"/>
      <c r="E6" s="260"/>
      <c r="F6" s="260"/>
      <c r="G6" s="260"/>
      <c r="H6" s="260"/>
      <c r="I6" s="260"/>
      <c r="J6" s="260"/>
      <c r="K6" s="260"/>
      <c r="L6" s="260"/>
      <c r="M6" s="269"/>
    </row>
    <row r="7" spans="1:13" s="44" customFormat="1" ht="42.75" customHeight="1" x14ac:dyDescent="0.25">
      <c r="A7" s="43" t="s">
        <v>120</v>
      </c>
      <c r="B7" s="258" t="s">
        <v>135</v>
      </c>
      <c r="C7" s="258"/>
      <c r="D7" s="258"/>
      <c r="E7" s="258"/>
      <c r="F7" s="258"/>
      <c r="G7" s="258"/>
      <c r="H7" s="258"/>
      <c r="I7" s="258"/>
      <c r="J7" s="258"/>
      <c r="K7" s="258"/>
      <c r="L7" s="258"/>
      <c r="M7" s="254"/>
    </row>
    <row r="8" spans="1:13" s="44" customFormat="1" ht="15" customHeight="1" thickBot="1" x14ac:dyDescent="0.3">
      <c r="A8" s="398"/>
      <c r="B8" s="399"/>
      <c r="C8" s="399"/>
      <c r="D8" s="399"/>
      <c r="E8" s="399"/>
      <c r="F8" s="399"/>
      <c r="G8" s="399"/>
      <c r="H8" s="399"/>
      <c r="I8" s="399"/>
      <c r="J8" s="399"/>
      <c r="K8" s="399"/>
      <c r="L8" s="399"/>
      <c r="M8" s="400"/>
    </row>
    <row r="9" spans="1:13" s="45" customFormat="1" ht="40.5" customHeight="1" thickBot="1" x14ac:dyDescent="0.3">
      <c r="A9" s="49" t="s">
        <v>121</v>
      </c>
      <c r="B9" s="56" t="s">
        <v>122</v>
      </c>
      <c r="C9" s="56" t="s">
        <v>36</v>
      </c>
      <c r="D9" s="56" t="s">
        <v>5</v>
      </c>
      <c r="E9" s="57" t="s">
        <v>123</v>
      </c>
      <c r="F9" s="57" t="s">
        <v>124</v>
      </c>
      <c r="G9" s="57" t="s">
        <v>125</v>
      </c>
      <c r="H9" s="57" t="s">
        <v>126</v>
      </c>
      <c r="I9" s="57" t="s">
        <v>127</v>
      </c>
      <c r="J9" s="56" t="s">
        <v>128</v>
      </c>
      <c r="K9" s="56" t="s">
        <v>129</v>
      </c>
      <c r="L9" s="56" t="s">
        <v>130</v>
      </c>
      <c r="M9" s="58" t="s">
        <v>131</v>
      </c>
    </row>
    <row r="10" spans="1:13" ht="63.75" customHeight="1" x14ac:dyDescent="0.25">
      <c r="A10" s="348" t="s">
        <v>562</v>
      </c>
      <c r="B10" s="284" t="str">
        <f>[1]DESCRIPCION!A10</f>
        <v>Incumplimiento al derecho de acceso a la información para las personas con discapacidad</v>
      </c>
      <c r="C10" s="285" t="str">
        <f>'[1]IDENTIFICACION DE RIESGOS'!J10</f>
        <v>GESTION</v>
      </c>
      <c r="D10" s="71" t="str">
        <f>[1]DESCRIPCION!D10</f>
        <v xml:space="preserve">Poco acceso a la información para las personas con discapacidad.(PCD interpretación en lenguaje de señas. </v>
      </c>
      <c r="E10" s="285" t="str">
        <f>'[1]VALORACIÓN RIESGOS RESIDUAL'!E14:G14</f>
        <v>Posible</v>
      </c>
      <c r="F10" s="283" t="str">
        <f>'[1]VALORACIÓN RIESGOS RESIDUAL'!J14</f>
        <v>Moderado</v>
      </c>
      <c r="G10" s="284" t="str">
        <f>'[1]VALORACIÓN RIESGOS RESIDUAL'!K11</f>
        <v>ALTA</v>
      </c>
      <c r="H10" s="283" t="s">
        <v>158</v>
      </c>
      <c r="I10" s="74" t="str">
        <f>[1]DOFA!E31</f>
        <v>D5,O4 Articulación con las dependencias en donde exista personal calificado para adelantar la traducción en lenguaje de señas.</v>
      </c>
      <c r="J10" s="74" t="s">
        <v>908</v>
      </c>
      <c r="K10" s="74" t="s">
        <v>909</v>
      </c>
      <c r="L10" s="74" t="s">
        <v>910</v>
      </c>
      <c r="M10" s="268" t="s">
        <v>197</v>
      </c>
    </row>
    <row r="11" spans="1:13" x14ac:dyDescent="0.25">
      <c r="A11" s="282"/>
      <c r="B11" s="258"/>
      <c r="C11" s="260"/>
      <c r="D11" s="69">
        <f>[1]DESCRIPCION!D11</f>
        <v>0</v>
      </c>
      <c r="E11" s="260"/>
      <c r="F11" s="259"/>
      <c r="G11" s="258"/>
      <c r="H11" s="259"/>
      <c r="I11" s="68"/>
      <c r="J11" s="68"/>
      <c r="K11" s="68"/>
      <c r="L11" s="68"/>
      <c r="M11" s="254"/>
    </row>
    <row r="12" spans="1:13" ht="12.75" customHeight="1" x14ac:dyDescent="0.25">
      <c r="A12" s="282"/>
      <c r="B12" s="258"/>
      <c r="C12" s="260"/>
      <c r="D12" s="69">
        <f>[1]DESCRIPCION!D12</f>
        <v>0</v>
      </c>
      <c r="E12" s="260"/>
      <c r="F12" s="259"/>
      <c r="G12" s="258"/>
      <c r="H12" s="259"/>
      <c r="I12" s="68"/>
      <c r="J12" s="68"/>
      <c r="K12" s="68"/>
      <c r="L12" s="68"/>
      <c r="M12" s="254"/>
    </row>
    <row r="13" spans="1:13" ht="38.25" x14ac:dyDescent="0.25">
      <c r="A13" s="282"/>
      <c r="B13" s="258"/>
      <c r="C13" s="260"/>
      <c r="D13" s="68"/>
      <c r="E13" s="260"/>
      <c r="F13" s="259"/>
      <c r="G13" s="258"/>
      <c r="H13" s="75" t="s">
        <v>133</v>
      </c>
      <c r="I13" s="41" t="str">
        <f>[1]DOFA!E44</f>
        <v>D5,A5 Contratación de personal idoneo capacitado en lenguaje de señas para la traducción de los productos audiovisuales que sean requeridos.</v>
      </c>
      <c r="J13" s="68" t="s">
        <v>911</v>
      </c>
      <c r="K13" s="68" t="s">
        <v>909</v>
      </c>
      <c r="L13" s="68" t="s">
        <v>359</v>
      </c>
      <c r="M13" s="254"/>
    </row>
    <row r="14" spans="1:13" ht="252" customHeight="1" x14ac:dyDescent="0.25">
      <c r="A14" s="255" t="s">
        <v>563</v>
      </c>
      <c r="B14" s="258" t="str">
        <f>[1]DESCRIPCION!A13</f>
        <v>Posibilidad de utilización de la imagen corporativa por fuera de los estandares y directrices del manual de imagen</v>
      </c>
      <c r="C14" s="260" t="str">
        <f>'[1]IDENTIFICACION DE RIESGOS'!J13</f>
        <v>GESTION</v>
      </c>
      <c r="D14" s="69" t="str">
        <f>[1]DESCRIPCION!D13</f>
        <v>Uso inadecuado del manual de imagen de la Alcaldía Municipal.</v>
      </c>
      <c r="E14" s="260" t="str">
        <f>'[1]VALORACIÓN RIESGOS RESIDUAL'!E35:G35</f>
        <v>Posible</v>
      </c>
      <c r="F14" s="259" t="str">
        <f>'[1]VALORACIÓN RIESGOS RESIDUAL'!J35</f>
        <v>Moderado</v>
      </c>
      <c r="G14" s="260" t="str">
        <f>'[1]VALORACIÓN RIESGOS RESIDUAL'!K32</f>
        <v>ALTA</v>
      </c>
      <c r="H14" s="259" t="s">
        <v>157</v>
      </c>
      <c r="I14" s="68" t="str">
        <f>[1]DOFA!E40</f>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
      <c r="J14" s="68" t="s">
        <v>912</v>
      </c>
      <c r="K14" s="68" t="s">
        <v>909</v>
      </c>
      <c r="L14" s="68" t="s">
        <v>302</v>
      </c>
      <c r="M14" s="254" t="s">
        <v>197</v>
      </c>
    </row>
    <row r="15" spans="1:13" ht="51" x14ac:dyDescent="0.25">
      <c r="A15" s="256"/>
      <c r="B15" s="258"/>
      <c r="C15" s="260"/>
      <c r="D15" s="69" t="str">
        <f>[1]DESCRIPCION!D14</f>
        <v xml:space="preserve">Baja articulación con otras dependencias e institutos descentralizados. </v>
      </c>
      <c r="E15" s="260"/>
      <c r="F15" s="259"/>
      <c r="G15" s="260"/>
      <c r="H15" s="259"/>
      <c r="I15" s="68" t="str">
        <f>[1]DOFA!E29</f>
        <v>D3, O3 Socializar la estrategia  del proceso con el fin de generar un mayor compromiso por parte de la alta direccion  a la hora de comunicar las acciones a la ciudadania.</v>
      </c>
      <c r="J15" s="68" t="s">
        <v>913</v>
      </c>
      <c r="K15" s="68" t="s">
        <v>909</v>
      </c>
      <c r="L15" s="68" t="s">
        <v>359</v>
      </c>
      <c r="M15" s="254"/>
    </row>
    <row r="16" spans="1:13" ht="15" customHeight="1" x14ac:dyDescent="0.25">
      <c r="A16" s="256"/>
      <c r="B16" s="258"/>
      <c r="C16" s="260"/>
      <c r="D16" s="69">
        <f>[1]DESCRIPCION!D15</f>
        <v>0</v>
      </c>
      <c r="E16" s="260"/>
      <c r="F16" s="259"/>
      <c r="G16" s="260"/>
      <c r="H16" s="259"/>
      <c r="I16" s="67"/>
      <c r="J16" s="68"/>
      <c r="K16" s="68"/>
      <c r="L16" s="68"/>
      <c r="M16" s="254"/>
    </row>
    <row r="17" spans="1:13" ht="89.25" x14ac:dyDescent="0.25">
      <c r="A17" s="256"/>
      <c r="B17" s="258"/>
      <c r="C17" s="260"/>
      <c r="D17" s="68"/>
      <c r="E17" s="260"/>
      <c r="F17" s="259"/>
      <c r="G17" s="260"/>
      <c r="H17" s="75" t="s">
        <v>133</v>
      </c>
      <c r="I17" s="41" t="str">
        <f>[1]DOFA!E40</f>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
      <c r="J17" s="68" t="s">
        <v>410</v>
      </c>
      <c r="K17" s="68" t="s">
        <v>914</v>
      </c>
      <c r="L17" s="68" t="s">
        <v>359</v>
      </c>
      <c r="M17" s="254"/>
    </row>
    <row r="18" spans="1:13" ht="51" customHeight="1" x14ac:dyDescent="0.25">
      <c r="A18" s="256"/>
      <c r="B18" s="258" t="str">
        <f>[1]DESCRIPCION!A16</f>
        <v>Posibilidad de incumplimiento en el cubrimiento de los eventos adelatados por la administración municipal.</v>
      </c>
      <c r="C18" s="260" t="str">
        <f>'[1]IDENTIFICACION DE RIESGOS'!J16</f>
        <v>GESTION</v>
      </c>
      <c r="D18" s="69" t="str">
        <f>[1]DESCRIPCION!D16</f>
        <v xml:space="preserve">Baja adquisición de software propios para diseño y edición de fotografía, vídeo y audio.  </v>
      </c>
      <c r="E18" s="260" t="str">
        <f>'[1]VALORACIÓN RIESGOS RESIDUAL'!E56:G56</f>
        <v>Rara vez</v>
      </c>
      <c r="F18" s="259" t="str">
        <f>'[1]VALORACIÓN RIESGOS RESIDUAL'!J56</f>
        <v>Menor</v>
      </c>
      <c r="G18" s="260" t="str">
        <f>'[1]VALORACIÓN RIESGOS RESIDUAL'!K53</f>
        <v>MODERADA</v>
      </c>
      <c r="H18" s="259" t="s">
        <v>158</v>
      </c>
      <c r="I18" s="68" t="str">
        <f>[1]DOFA!E28</f>
        <v>D2, O2  Compra y adquisición de equipos tecnologicos y de sofware que permitan una mayor calidad a la hora de realizar contenidos generados por la Oficina de Comunicaciones.</v>
      </c>
      <c r="J18" s="68" t="s">
        <v>908</v>
      </c>
      <c r="K18" s="68" t="s">
        <v>909</v>
      </c>
      <c r="L18" s="68" t="s">
        <v>359</v>
      </c>
      <c r="M18" s="254" t="s">
        <v>197</v>
      </c>
    </row>
    <row r="19" spans="1:13" ht="12.75" customHeight="1" x14ac:dyDescent="0.25">
      <c r="A19" s="256"/>
      <c r="B19" s="258"/>
      <c r="C19" s="260"/>
      <c r="D19" s="69">
        <f>[1]DESCRIPCION!D17</f>
        <v>0</v>
      </c>
      <c r="E19" s="260"/>
      <c r="F19" s="259"/>
      <c r="G19" s="260"/>
      <c r="H19" s="259"/>
      <c r="I19" s="68"/>
      <c r="J19" s="68"/>
      <c r="K19" s="68"/>
      <c r="L19" s="68"/>
      <c r="M19" s="254"/>
    </row>
    <row r="20" spans="1:13" ht="12.75" customHeight="1" x14ac:dyDescent="0.25">
      <c r="A20" s="256"/>
      <c r="B20" s="258"/>
      <c r="C20" s="260"/>
      <c r="D20" s="69">
        <f>[1]DESCRIPCION!D18</f>
        <v>0</v>
      </c>
      <c r="E20" s="260"/>
      <c r="F20" s="259"/>
      <c r="G20" s="260"/>
      <c r="H20" s="259"/>
      <c r="I20" s="68"/>
      <c r="J20" s="68"/>
      <c r="K20" s="68"/>
      <c r="L20" s="68"/>
      <c r="M20" s="254"/>
    </row>
    <row r="21" spans="1:13" ht="51" x14ac:dyDescent="0.25">
      <c r="A21" s="256"/>
      <c r="B21" s="258"/>
      <c r="C21" s="260"/>
      <c r="D21" s="42"/>
      <c r="E21" s="260"/>
      <c r="F21" s="259"/>
      <c r="G21" s="260"/>
      <c r="H21" s="75" t="s">
        <v>133</v>
      </c>
      <c r="I21" s="41" t="str">
        <f>[1]DOFA!E41</f>
        <v>D2, A3 Adquisición los equipos tecnológicos y licencias necesarias para el correcto desarrollo de las actividades adelantadas por la Oficina de Comunicaciones.</v>
      </c>
      <c r="J21" s="68" t="s">
        <v>911</v>
      </c>
      <c r="K21" s="68" t="s">
        <v>909</v>
      </c>
      <c r="L21" s="68" t="s">
        <v>446</v>
      </c>
      <c r="M21" s="254"/>
    </row>
    <row r="22" spans="1:13" ht="76.5" customHeight="1" x14ac:dyDescent="0.25">
      <c r="A22" s="256"/>
      <c r="B22" s="258" t="str">
        <f>[1]DESCRIPCION!A19</f>
        <v>Probalididad de filtración de la información por parte de los funcionarios y contratistas  a cambio de prebendas o dadibas para beneficio propio o de un tercero.</v>
      </c>
      <c r="C22" s="260" t="str">
        <f>'[1]IDENTIFICACION DE RIESGOS'!J19</f>
        <v>CORRUPCION</v>
      </c>
      <c r="D22" s="69" t="str">
        <f>[1]DESCRIPCION!D19</f>
        <v>Filtración de la Información por parte de los integrantes de la Oficina de Comunicaciones.</v>
      </c>
      <c r="E22" s="260" t="str">
        <f>'[1]VALORACIÓN RIESGOS RESIDUAL'!E77:G77</f>
        <v>Posible</v>
      </c>
      <c r="F22" s="259" t="str">
        <f>'[1]VALORACIÓN RIESGOS RESIDUAL'!J77</f>
        <v>Moderado</v>
      </c>
      <c r="G22" s="260" t="str">
        <f>'[1]VALORACIÓN RIESGOS RESIDUAL'!K74</f>
        <v>ALTA</v>
      </c>
      <c r="H22" s="259" t="s">
        <v>157</v>
      </c>
      <c r="I22" s="68" t="str">
        <f>[1]DOFA!G44</f>
        <v>F1, A1 Definir una estrategia de socialización del Código de Integridad y Buen Gobierno, para potencializar la politica de transparencia al interior del proceso</v>
      </c>
      <c r="J22" s="68" t="s">
        <v>915</v>
      </c>
      <c r="K22" s="68" t="s">
        <v>909</v>
      </c>
      <c r="L22" s="68" t="s">
        <v>359</v>
      </c>
      <c r="M22" s="254" t="s">
        <v>197</v>
      </c>
    </row>
    <row r="23" spans="1:13" ht="12.75" customHeight="1" x14ac:dyDescent="0.25">
      <c r="A23" s="256"/>
      <c r="B23" s="258"/>
      <c r="C23" s="260"/>
      <c r="D23" s="69">
        <f>[1]DESCRIPCION!D20</f>
        <v>0</v>
      </c>
      <c r="E23" s="260"/>
      <c r="F23" s="259"/>
      <c r="G23" s="260"/>
      <c r="H23" s="259"/>
      <c r="I23" s="68"/>
      <c r="J23" s="68"/>
      <c r="K23" s="68"/>
      <c r="L23" s="68"/>
      <c r="M23" s="254"/>
    </row>
    <row r="24" spans="1:13" ht="12.75" customHeight="1" x14ac:dyDescent="0.25">
      <c r="A24" s="256"/>
      <c r="B24" s="258"/>
      <c r="C24" s="260"/>
      <c r="D24" s="69">
        <f>[1]DESCRIPCION!D21</f>
        <v>0</v>
      </c>
      <c r="E24" s="260"/>
      <c r="F24" s="259"/>
      <c r="G24" s="260"/>
      <c r="H24" s="259"/>
      <c r="I24" s="68"/>
      <c r="J24" s="68"/>
      <c r="K24" s="68"/>
      <c r="L24" s="68"/>
      <c r="M24" s="254"/>
    </row>
    <row r="25" spans="1:13" ht="39" thickBot="1" x14ac:dyDescent="0.3">
      <c r="A25" s="257"/>
      <c r="B25" s="286"/>
      <c r="C25" s="261"/>
      <c r="D25" s="39"/>
      <c r="E25" s="261"/>
      <c r="F25" s="262"/>
      <c r="G25" s="261"/>
      <c r="H25" s="38" t="s">
        <v>133</v>
      </c>
      <c r="I25" s="40" t="str">
        <f>[1]DOFA!E32</f>
        <v>D4, A1 Presentar las denuncias pertinenentes a los entes de control, según proceda y revisar las sanciones administrativas</v>
      </c>
      <c r="J25" s="48" t="s">
        <v>407</v>
      </c>
      <c r="K25" s="48" t="s">
        <v>909</v>
      </c>
      <c r="L25" s="48" t="s">
        <v>910</v>
      </c>
      <c r="M25" s="275"/>
    </row>
    <row r="26" spans="1:13" ht="77.25" customHeight="1" x14ac:dyDescent="0.25">
      <c r="A26" s="60" t="s">
        <v>564</v>
      </c>
      <c r="B26" s="266" t="s">
        <v>418</v>
      </c>
      <c r="C26" s="357" t="s">
        <v>185</v>
      </c>
      <c r="D26" s="71" t="s">
        <v>675</v>
      </c>
      <c r="E26" s="357" t="s">
        <v>663</v>
      </c>
      <c r="F26" s="360" t="s">
        <v>47</v>
      </c>
      <c r="G26" s="357" t="s">
        <v>476</v>
      </c>
      <c r="H26" s="361" t="s">
        <v>664</v>
      </c>
      <c r="I26" s="74" t="s">
        <v>676</v>
      </c>
      <c r="J26" s="74" t="s">
        <v>411</v>
      </c>
      <c r="K26" s="74" t="s">
        <v>412</v>
      </c>
      <c r="L26" s="88" t="s">
        <v>665</v>
      </c>
      <c r="M26" s="338" t="s">
        <v>677</v>
      </c>
    </row>
    <row r="27" spans="1:13" ht="89.25" customHeight="1" x14ac:dyDescent="0.25">
      <c r="A27" s="255" t="s">
        <v>565</v>
      </c>
      <c r="B27" s="267"/>
      <c r="C27" s="358"/>
      <c r="D27" s="69" t="s">
        <v>678</v>
      </c>
      <c r="E27" s="358"/>
      <c r="F27" s="327"/>
      <c r="G27" s="358"/>
      <c r="H27" s="279"/>
      <c r="I27" s="68" t="s">
        <v>679</v>
      </c>
      <c r="J27" s="68" t="s">
        <v>666</v>
      </c>
      <c r="K27" s="68" t="s">
        <v>412</v>
      </c>
      <c r="L27" s="77" t="s">
        <v>665</v>
      </c>
      <c r="M27" s="339" t="s">
        <v>680</v>
      </c>
    </row>
    <row r="28" spans="1:13" ht="299.25" customHeight="1" x14ac:dyDescent="0.25">
      <c r="A28" s="256"/>
      <c r="B28" s="267"/>
      <c r="C28" s="358"/>
      <c r="D28" s="69" t="s">
        <v>681</v>
      </c>
      <c r="E28" s="358"/>
      <c r="F28" s="327"/>
      <c r="G28" s="358"/>
      <c r="H28" s="280"/>
      <c r="I28" s="68" t="s">
        <v>682</v>
      </c>
      <c r="J28" s="68" t="s">
        <v>413</v>
      </c>
      <c r="K28" s="68" t="s">
        <v>414</v>
      </c>
      <c r="L28" s="77" t="s">
        <v>665</v>
      </c>
      <c r="M28" s="339" t="s">
        <v>667</v>
      </c>
    </row>
    <row r="29" spans="1:13" ht="51" x14ac:dyDescent="0.25">
      <c r="A29" s="256"/>
      <c r="B29" s="277"/>
      <c r="C29" s="359"/>
      <c r="D29" s="42"/>
      <c r="E29" s="359"/>
      <c r="F29" s="328"/>
      <c r="G29" s="359"/>
      <c r="H29" s="75" t="s">
        <v>133</v>
      </c>
      <c r="I29" s="41" t="s">
        <v>419</v>
      </c>
      <c r="J29" s="68" t="s">
        <v>668</v>
      </c>
      <c r="K29" s="68" t="s">
        <v>412</v>
      </c>
      <c r="L29" s="77" t="s">
        <v>665</v>
      </c>
      <c r="M29" s="405" t="s">
        <v>669</v>
      </c>
    </row>
    <row r="30" spans="1:13" ht="64.5" customHeight="1" x14ac:dyDescent="0.25">
      <c r="A30" s="256"/>
      <c r="B30" s="276" t="s">
        <v>683</v>
      </c>
      <c r="C30" s="287" t="s">
        <v>221</v>
      </c>
      <c r="D30" s="69" t="s">
        <v>684</v>
      </c>
      <c r="E30" s="287" t="s">
        <v>663</v>
      </c>
      <c r="F30" s="288" t="s">
        <v>47</v>
      </c>
      <c r="G30" s="287" t="s">
        <v>476</v>
      </c>
      <c r="H30" s="278" t="s">
        <v>664</v>
      </c>
      <c r="I30" s="68" t="s">
        <v>420</v>
      </c>
      <c r="J30" s="68" t="s">
        <v>417</v>
      </c>
      <c r="K30" s="68" t="s">
        <v>412</v>
      </c>
      <c r="L30" s="77" t="s">
        <v>665</v>
      </c>
      <c r="M30" s="343" t="s">
        <v>685</v>
      </c>
    </row>
    <row r="31" spans="1:13" ht="79.5" customHeight="1" x14ac:dyDescent="0.25">
      <c r="A31" s="256"/>
      <c r="B31" s="267"/>
      <c r="C31" s="358"/>
      <c r="D31" s="69" t="s">
        <v>686</v>
      </c>
      <c r="E31" s="358"/>
      <c r="F31" s="327"/>
      <c r="G31" s="358"/>
      <c r="H31" s="279"/>
      <c r="I31" s="68" t="s">
        <v>687</v>
      </c>
      <c r="J31" s="68" t="s">
        <v>416</v>
      </c>
      <c r="K31" s="68" t="s">
        <v>412</v>
      </c>
      <c r="L31" s="77" t="s">
        <v>665</v>
      </c>
      <c r="M31" s="339" t="s">
        <v>670</v>
      </c>
    </row>
    <row r="32" spans="1:13" ht="12.75" customHeight="1" x14ac:dyDescent="0.25">
      <c r="A32" s="256"/>
      <c r="B32" s="267"/>
      <c r="C32" s="358"/>
      <c r="D32" s="69" t="s">
        <v>688</v>
      </c>
      <c r="E32" s="358"/>
      <c r="F32" s="327"/>
      <c r="G32" s="358"/>
      <c r="H32" s="280"/>
      <c r="I32" s="68" t="s">
        <v>689</v>
      </c>
      <c r="J32" s="68" t="s">
        <v>420</v>
      </c>
      <c r="K32" s="68" t="s">
        <v>412</v>
      </c>
      <c r="L32" s="77" t="s">
        <v>665</v>
      </c>
      <c r="M32" s="339" t="s">
        <v>690</v>
      </c>
    </row>
    <row r="33" spans="1:13" ht="64.5" thickBot="1" x14ac:dyDescent="0.3">
      <c r="A33" s="256"/>
      <c r="B33" s="362"/>
      <c r="C33" s="363"/>
      <c r="D33" s="39"/>
      <c r="E33" s="363"/>
      <c r="F33" s="364"/>
      <c r="G33" s="363"/>
      <c r="H33" s="38" t="s">
        <v>133</v>
      </c>
      <c r="I33" s="40" t="s">
        <v>691</v>
      </c>
      <c r="J33" s="48" t="s">
        <v>671</v>
      </c>
      <c r="K33" s="48" t="s">
        <v>412</v>
      </c>
      <c r="L33" s="89" t="s">
        <v>665</v>
      </c>
      <c r="M33" s="344" t="s">
        <v>672</v>
      </c>
    </row>
    <row r="34" spans="1:13" ht="64.5" customHeight="1" x14ac:dyDescent="0.25">
      <c r="A34" s="256"/>
      <c r="B34" s="266" t="s">
        <v>692</v>
      </c>
      <c r="C34" s="357" t="s">
        <v>221</v>
      </c>
      <c r="D34" s="69" t="s">
        <v>693</v>
      </c>
      <c r="E34" s="357" t="s">
        <v>663</v>
      </c>
      <c r="F34" s="360" t="s">
        <v>46</v>
      </c>
      <c r="G34" s="357" t="s">
        <v>673</v>
      </c>
      <c r="H34" s="361" t="s">
        <v>158</v>
      </c>
      <c r="I34" s="68" t="s">
        <v>694</v>
      </c>
      <c r="J34" s="68" t="s">
        <v>674</v>
      </c>
      <c r="K34" s="68" t="s">
        <v>414</v>
      </c>
      <c r="L34" s="68" t="s">
        <v>665</v>
      </c>
      <c r="M34" s="338" t="s">
        <v>290</v>
      </c>
    </row>
    <row r="35" spans="1:13" ht="79.5" customHeight="1" x14ac:dyDescent="0.25">
      <c r="A35" s="256"/>
      <c r="B35" s="267"/>
      <c r="C35" s="358"/>
      <c r="D35" s="69" t="s">
        <v>695</v>
      </c>
      <c r="E35" s="358"/>
      <c r="F35" s="327"/>
      <c r="G35" s="358"/>
      <c r="H35" s="279"/>
      <c r="I35" s="68" t="s">
        <v>696</v>
      </c>
      <c r="J35" s="68"/>
      <c r="K35" s="68"/>
      <c r="L35" s="68"/>
      <c r="M35" s="339"/>
    </row>
    <row r="36" spans="1:13" ht="12.75" customHeight="1" x14ac:dyDescent="0.25">
      <c r="A36" s="256"/>
      <c r="B36" s="267"/>
      <c r="C36" s="358"/>
      <c r="D36" s="69">
        <v>0</v>
      </c>
      <c r="E36" s="358"/>
      <c r="F36" s="327"/>
      <c r="G36" s="358"/>
      <c r="H36" s="280"/>
      <c r="I36" s="68"/>
      <c r="J36" s="68"/>
      <c r="K36" s="68"/>
      <c r="L36" s="68"/>
      <c r="M36" s="339"/>
    </row>
    <row r="37" spans="1:13" ht="64.5" thickBot="1" x14ac:dyDescent="0.3">
      <c r="A37" s="256"/>
      <c r="B37" s="267"/>
      <c r="C37" s="358"/>
      <c r="D37" s="66"/>
      <c r="E37" s="358"/>
      <c r="F37" s="327"/>
      <c r="G37" s="358"/>
      <c r="H37" s="63" t="s">
        <v>133</v>
      </c>
      <c r="I37" s="64" t="s">
        <v>697</v>
      </c>
      <c r="J37" s="76" t="s">
        <v>415</v>
      </c>
      <c r="K37" s="76" t="s">
        <v>414</v>
      </c>
      <c r="L37" s="76" t="s">
        <v>665</v>
      </c>
      <c r="M37" s="339"/>
    </row>
    <row r="38" spans="1:13" s="44" customFormat="1" ht="191.25" customHeight="1" x14ac:dyDescent="0.25">
      <c r="A38" s="348" t="s">
        <v>168</v>
      </c>
      <c r="B38" s="284" t="s">
        <v>465</v>
      </c>
      <c r="C38" s="285" t="s">
        <v>457</v>
      </c>
      <c r="D38" s="284" t="s">
        <v>466</v>
      </c>
      <c r="E38" s="401" t="s">
        <v>41</v>
      </c>
      <c r="F38" s="284" t="s">
        <v>49</v>
      </c>
      <c r="G38" s="284" t="s">
        <v>39</v>
      </c>
      <c r="H38" s="284" t="s">
        <v>158</v>
      </c>
      <c r="I38" s="74" t="s">
        <v>467</v>
      </c>
      <c r="J38" s="74" t="s">
        <v>458</v>
      </c>
      <c r="K38" s="332" t="s">
        <v>459</v>
      </c>
      <c r="L38" s="74" t="s">
        <v>698</v>
      </c>
      <c r="M38" s="268" t="s">
        <v>239</v>
      </c>
    </row>
    <row r="39" spans="1:13" s="44" customFormat="1" ht="51" x14ac:dyDescent="0.25">
      <c r="A39" s="282"/>
      <c r="B39" s="258"/>
      <c r="C39" s="260"/>
      <c r="D39" s="258"/>
      <c r="E39" s="402"/>
      <c r="F39" s="258"/>
      <c r="G39" s="258"/>
      <c r="H39" s="258"/>
      <c r="I39" s="68" t="s">
        <v>468</v>
      </c>
      <c r="J39" s="68" t="s">
        <v>460</v>
      </c>
      <c r="K39" s="263"/>
      <c r="L39" s="68" t="s">
        <v>698</v>
      </c>
      <c r="M39" s="254"/>
    </row>
    <row r="40" spans="1:13" s="44" customFormat="1" ht="157.5" customHeight="1" x14ac:dyDescent="0.25">
      <c r="A40" s="282" t="s">
        <v>474</v>
      </c>
      <c r="B40" s="258"/>
      <c r="C40" s="260"/>
      <c r="D40" s="258" t="s">
        <v>699</v>
      </c>
      <c r="E40" s="402"/>
      <c r="F40" s="258"/>
      <c r="G40" s="258"/>
      <c r="H40" s="258"/>
      <c r="I40" s="68" t="s">
        <v>469</v>
      </c>
      <c r="J40" s="68" t="s">
        <v>700</v>
      </c>
      <c r="K40" s="68" t="s">
        <v>452</v>
      </c>
      <c r="L40" s="68" t="s">
        <v>446</v>
      </c>
      <c r="M40" s="91"/>
    </row>
    <row r="41" spans="1:13" s="44" customFormat="1" ht="38.25" customHeight="1" x14ac:dyDescent="0.25">
      <c r="A41" s="282"/>
      <c r="B41" s="258"/>
      <c r="C41" s="260"/>
      <c r="D41" s="258"/>
      <c r="E41" s="402"/>
      <c r="F41" s="258"/>
      <c r="G41" s="258"/>
      <c r="H41" s="258"/>
      <c r="I41" s="68" t="s">
        <v>470</v>
      </c>
      <c r="J41" s="68" t="s">
        <v>461</v>
      </c>
      <c r="K41" s="68" t="s">
        <v>452</v>
      </c>
      <c r="L41" s="68" t="s">
        <v>302</v>
      </c>
      <c r="M41" s="91"/>
    </row>
    <row r="42" spans="1:13" s="44" customFormat="1" ht="38.25" customHeight="1" x14ac:dyDescent="0.25">
      <c r="A42" s="282"/>
      <c r="B42" s="258"/>
      <c r="C42" s="260"/>
      <c r="D42" s="258" t="s">
        <v>471</v>
      </c>
      <c r="E42" s="402"/>
      <c r="F42" s="258"/>
      <c r="G42" s="258"/>
      <c r="H42" s="258"/>
      <c r="I42" s="68" t="s">
        <v>701</v>
      </c>
      <c r="J42" s="68" t="s">
        <v>702</v>
      </c>
      <c r="K42" s="68" t="s">
        <v>462</v>
      </c>
      <c r="L42" s="68" t="s">
        <v>181</v>
      </c>
      <c r="M42" s="91"/>
    </row>
    <row r="43" spans="1:13" s="44" customFormat="1" ht="51" customHeight="1" x14ac:dyDescent="0.25">
      <c r="A43" s="282"/>
      <c r="B43" s="258"/>
      <c r="C43" s="260"/>
      <c r="D43" s="258"/>
      <c r="E43" s="402"/>
      <c r="F43" s="258"/>
      <c r="G43" s="258"/>
      <c r="H43" s="258"/>
      <c r="I43" s="68" t="s">
        <v>472</v>
      </c>
      <c r="J43" s="68" t="s">
        <v>463</v>
      </c>
      <c r="K43" s="68" t="s">
        <v>452</v>
      </c>
      <c r="L43" s="68" t="s">
        <v>359</v>
      </c>
      <c r="M43" s="91"/>
    </row>
    <row r="44" spans="1:13" s="44" customFormat="1" ht="51" customHeight="1" x14ac:dyDescent="0.25">
      <c r="A44" s="282"/>
      <c r="B44" s="258"/>
      <c r="C44" s="260"/>
      <c r="D44" s="68"/>
      <c r="E44" s="402"/>
      <c r="F44" s="258"/>
      <c r="G44" s="258"/>
      <c r="H44" s="75" t="s">
        <v>133</v>
      </c>
      <c r="I44" s="41" t="s">
        <v>473</v>
      </c>
      <c r="J44" s="68" t="s">
        <v>464</v>
      </c>
      <c r="K44" s="68" t="s">
        <v>452</v>
      </c>
      <c r="L44" s="68" t="s">
        <v>703</v>
      </c>
      <c r="M44" s="91"/>
    </row>
    <row r="45" spans="1:13" s="44" customFormat="1" ht="76.5" customHeight="1" x14ac:dyDescent="0.25">
      <c r="A45" s="282"/>
      <c r="B45" s="258" t="s">
        <v>439</v>
      </c>
      <c r="C45" s="260" t="s">
        <v>185</v>
      </c>
      <c r="D45" s="69" t="s">
        <v>704</v>
      </c>
      <c r="E45" s="260" t="s">
        <v>43</v>
      </c>
      <c r="F45" s="259" t="s">
        <v>46</v>
      </c>
      <c r="G45" s="260" t="s">
        <v>42</v>
      </c>
      <c r="H45" s="263" t="s">
        <v>158</v>
      </c>
      <c r="I45" s="68" t="s">
        <v>705</v>
      </c>
      <c r="J45" s="68" t="s">
        <v>440</v>
      </c>
      <c r="K45" s="68" t="s">
        <v>441</v>
      </c>
      <c r="L45" s="68" t="s">
        <v>442</v>
      </c>
      <c r="M45" s="91" t="s">
        <v>706</v>
      </c>
    </row>
    <row r="46" spans="1:13" s="44" customFormat="1" ht="63.75" customHeight="1" x14ac:dyDescent="0.25">
      <c r="A46" s="282"/>
      <c r="B46" s="258"/>
      <c r="C46" s="260"/>
      <c r="D46" s="258" t="s">
        <v>443</v>
      </c>
      <c r="E46" s="260"/>
      <c r="F46" s="259"/>
      <c r="G46" s="260"/>
      <c r="H46" s="263"/>
      <c r="I46" s="68" t="s">
        <v>444</v>
      </c>
      <c r="J46" s="68" t="s">
        <v>445</v>
      </c>
      <c r="K46" s="68"/>
      <c r="L46" s="68" t="s">
        <v>446</v>
      </c>
      <c r="M46" s="91"/>
    </row>
    <row r="47" spans="1:13" s="44" customFormat="1" ht="38.25" x14ac:dyDescent="0.25">
      <c r="A47" s="282"/>
      <c r="B47" s="258"/>
      <c r="C47" s="260"/>
      <c r="D47" s="258"/>
      <c r="E47" s="260"/>
      <c r="F47" s="259"/>
      <c r="G47" s="260"/>
      <c r="H47" s="75" t="s">
        <v>133</v>
      </c>
      <c r="I47" s="41" t="s">
        <v>447</v>
      </c>
      <c r="J47" s="68" t="s">
        <v>448</v>
      </c>
      <c r="K47" s="68" t="s">
        <v>441</v>
      </c>
      <c r="L47" s="68" t="s">
        <v>703</v>
      </c>
      <c r="M47" s="91"/>
    </row>
    <row r="48" spans="1:13" s="44" customFormat="1" ht="63.75" customHeight="1" x14ac:dyDescent="0.25">
      <c r="A48" s="282"/>
      <c r="B48" s="258" t="s">
        <v>449</v>
      </c>
      <c r="C48" s="260" t="s">
        <v>185</v>
      </c>
      <c r="D48" s="68" t="s">
        <v>450</v>
      </c>
      <c r="E48" s="260" t="s">
        <v>43</v>
      </c>
      <c r="F48" s="259" t="s">
        <v>47</v>
      </c>
      <c r="G48" s="260" t="s">
        <v>40</v>
      </c>
      <c r="H48" s="271" t="s">
        <v>158</v>
      </c>
      <c r="I48" s="67" t="s">
        <v>707</v>
      </c>
      <c r="J48" s="68" t="s">
        <v>451</v>
      </c>
      <c r="K48" s="68" t="s">
        <v>452</v>
      </c>
      <c r="L48" s="68" t="s">
        <v>708</v>
      </c>
      <c r="M48" s="91" t="s">
        <v>706</v>
      </c>
    </row>
    <row r="49" spans="1:13" s="44" customFormat="1" ht="76.5" customHeight="1" x14ac:dyDescent="0.25">
      <c r="A49" s="282"/>
      <c r="B49" s="258"/>
      <c r="C49" s="260"/>
      <c r="D49" s="69" t="s">
        <v>453</v>
      </c>
      <c r="E49" s="260"/>
      <c r="F49" s="259"/>
      <c r="G49" s="260"/>
      <c r="H49" s="271"/>
      <c r="I49" s="68" t="s">
        <v>709</v>
      </c>
      <c r="J49" s="47" t="s">
        <v>454</v>
      </c>
      <c r="K49" s="47" t="s">
        <v>452</v>
      </c>
      <c r="L49" s="47" t="s">
        <v>708</v>
      </c>
      <c r="M49" s="91"/>
    </row>
    <row r="50" spans="1:13" s="44" customFormat="1" ht="39" thickBot="1" x14ac:dyDescent="0.3">
      <c r="A50" s="349"/>
      <c r="B50" s="286"/>
      <c r="C50" s="261"/>
      <c r="D50" s="72"/>
      <c r="E50" s="93"/>
      <c r="F50" s="94"/>
      <c r="G50" s="93"/>
      <c r="H50" s="38" t="s">
        <v>133</v>
      </c>
      <c r="I50" s="40" t="s">
        <v>455</v>
      </c>
      <c r="J50" s="102" t="s">
        <v>456</v>
      </c>
      <c r="K50" s="102" t="s">
        <v>452</v>
      </c>
      <c r="L50" s="102" t="s">
        <v>703</v>
      </c>
      <c r="M50" s="95"/>
    </row>
    <row r="51" spans="1:13" ht="99.75" x14ac:dyDescent="0.25">
      <c r="A51" s="350" t="s">
        <v>169</v>
      </c>
      <c r="B51" s="415" t="str">
        <f>[2]DESCRIPCION!A10</f>
        <v>Posibilidad de la utilizacion de documentos obsoletos que no garanticen la trasabilidad adecuada en los diferentes procesos.</v>
      </c>
      <c r="C51" s="417" t="str">
        <f>'[2]IDENTIFICACION DE RIESGOS'!J10</f>
        <v>GESTION</v>
      </c>
      <c r="D51" s="206" t="str">
        <f>[2]DESCRIPCION!D10</f>
        <v>Ausencia de seguimiento a la publicación de las versiones de los documentos y formatos validados y aprobados por la Dirección de Fortalecimiento institucional y el comité de gestión y desempeño</v>
      </c>
      <c r="E51" s="417" t="str">
        <f>'[2]VALORACIÓN RIESGOS RESIDUAL'!E14:G14</f>
        <v>Improbable</v>
      </c>
      <c r="F51" s="418" t="str">
        <f>'[2]VALORACIÓN RIESGOS RESIDUAL'!J14</f>
        <v>Moderado</v>
      </c>
      <c r="G51" s="415" t="str">
        <f>'[2]VALORACIÓN RIESGOS RESIDUAL'!K11</f>
        <v>MODERADA</v>
      </c>
      <c r="H51" s="420" t="s">
        <v>158</v>
      </c>
      <c r="I51" s="205" t="str">
        <f>[2]DOFA!E33</f>
        <v>D3,12 O2,7 Elaborar un plan que contenga responsabilidad de personal de contrato en la implementación de los diferentes sistemas como apoyo al personal de planta.</v>
      </c>
      <c r="J51" s="204" t="s">
        <v>598</v>
      </c>
      <c r="K51" s="203" t="s">
        <v>599</v>
      </c>
      <c r="L51" s="202" t="s">
        <v>323</v>
      </c>
      <c r="M51" s="425" t="s">
        <v>197</v>
      </c>
    </row>
    <row r="52" spans="1:13" ht="29.25" customHeight="1" x14ac:dyDescent="0.25">
      <c r="A52" s="351"/>
      <c r="B52" s="416"/>
      <c r="C52" s="408"/>
      <c r="D52" s="197" t="str">
        <f>[2]DESCRIPCION!D11</f>
        <v xml:space="preserve">Constantes cambios normativos externos </v>
      </c>
      <c r="E52" s="408"/>
      <c r="F52" s="419"/>
      <c r="G52" s="416"/>
      <c r="H52" s="421"/>
      <c r="I52" s="201" t="str">
        <f>[2]DOFA!G44</f>
        <v>F10 A1 Seguimiento a la implementación de los normogramas institucionales a través de la columna denominada evidencia de cumplimiento</v>
      </c>
      <c r="J52" s="195" t="s">
        <v>600</v>
      </c>
      <c r="K52" s="195" t="s">
        <v>599</v>
      </c>
      <c r="L52" s="112" t="s">
        <v>295</v>
      </c>
      <c r="M52" s="413"/>
    </row>
    <row r="53" spans="1:13" ht="173.25" customHeight="1" x14ac:dyDescent="0.25">
      <c r="A53" s="352" t="s">
        <v>609</v>
      </c>
      <c r="B53" s="416"/>
      <c r="C53" s="408"/>
      <c r="D53" s="197" t="str">
        <f>[2]DESCRIPCION!D12</f>
        <v>Dificultad en la comunicación entre los diferentes funcionarios y dependencias de la Administración</v>
      </c>
      <c r="E53" s="408"/>
      <c r="F53" s="419"/>
      <c r="G53" s="416"/>
      <c r="H53" s="410"/>
      <c r="I53" s="200" t="str">
        <f>[2]DOFA!E29</f>
        <v>D4,10 O3 Realizar capacitaciones  para el fortalecimiento del SIGAMI</v>
      </c>
      <c r="J53" s="195" t="s">
        <v>601</v>
      </c>
      <c r="K53" s="195" t="s">
        <v>599</v>
      </c>
      <c r="L53" s="112" t="s">
        <v>204</v>
      </c>
      <c r="M53" s="413"/>
    </row>
    <row r="54" spans="1:13" ht="128.25" x14ac:dyDescent="0.25">
      <c r="A54" s="350"/>
      <c r="B54" s="416"/>
      <c r="C54" s="408"/>
      <c r="D54" s="195"/>
      <c r="E54" s="408"/>
      <c r="F54" s="419"/>
      <c r="G54" s="424"/>
      <c r="H54" s="199" t="s">
        <v>133</v>
      </c>
      <c r="I54" s="198" t="s">
        <v>907</v>
      </c>
      <c r="J54" s="195" t="s">
        <v>906</v>
      </c>
      <c r="K54" s="195" t="s">
        <v>599</v>
      </c>
      <c r="L54" s="112" t="s">
        <v>715</v>
      </c>
      <c r="M54" s="413"/>
    </row>
    <row r="55" spans="1:13" ht="128.25" x14ac:dyDescent="0.25">
      <c r="A55" s="350"/>
      <c r="B55" s="416" t="str">
        <f>[2]DESCRIPCION!A13</f>
        <v>Posibilidad de incumplimiento de la publicación de los productos requeridos por grupos de interes y / o partes interesadas internas o externas</v>
      </c>
      <c r="C55" s="408" t="str">
        <f>'[2]IDENTIFICACION DE RIESGOS'!J13</f>
        <v>GESTION</v>
      </c>
      <c r="D55" s="197" t="str">
        <f>[2]DESCRIPCION!D13</f>
        <v>Reportes de información no enviados a tiempo por los diferentes procesos</v>
      </c>
      <c r="E55" s="408" t="str">
        <f>'[2]VALORACIÓN RIESGOS RESIDUAL'!E35:G35</f>
        <v>Rara vez</v>
      </c>
      <c r="F55" s="419" t="str">
        <f>'[2]VALORACIÓN RIESGOS RESIDUAL'!J35</f>
        <v>Menor</v>
      </c>
      <c r="G55" s="408" t="str">
        <f>'[2]VALORACIÓN RIESGOS RESIDUAL'!K32</f>
        <v>BAJA</v>
      </c>
      <c r="H55" s="410" t="s">
        <v>158</v>
      </c>
      <c r="I55" s="196" t="s">
        <v>905</v>
      </c>
      <c r="J55" s="195" t="s">
        <v>602</v>
      </c>
      <c r="K55" s="195" t="s">
        <v>603</v>
      </c>
      <c r="L55" s="112" t="s">
        <v>323</v>
      </c>
      <c r="M55" s="413" t="s">
        <v>197</v>
      </c>
    </row>
    <row r="56" spans="1:13" ht="128.25" x14ac:dyDescent="0.25">
      <c r="A56" s="350"/>
      <c r="B56" s="416"/>
      <c r="C56" s="408"/>
      <c r="D56" s="197" t="str">
        <f>[2]DESCRIPCION!D14</f>
        <v>Declaratoria de emergencias</v>
      </c>
      <c r="E56" s="408"/>
      <c r="F56" s="419"/>
      <c r="G56" s="408"/>
      <c r="H56" s="411"/>
      <c r="I56" s="196" t="s">
        <v>905</v>
      </c>
      <c r="J56" s="195" t="s">
        <v>604</v>
      </c>
      <c r="K56" s="195" t="s">
        <v>603</v>
      </c>
      <c r="L56" s="112" t="s">
        <v>204</v>
      </c>
      <c r="M56" s="413"/>
    </row>
    <row r="57" spans="1:13" ht="129" thickBot="1" x14ac:dyDescent="0.3">
      <c r="A57" s="350"/>
      <c r="B57" s="416"/>
      <c r="C57" s="408"/>
      <c r="D57" s="197" t="str">
        <f>[2]DESCRIPCION!D15</f>
        <v>Falta de empoderamiento, compromiso y liderazgo por parte de la alta dirección o líderes de procesos ocasionando el no cumplimiento de las metas y afectación en el clima laboral</v>
      </c>
      <c r="E57" s="408"/>
      <c r="F57" s="419"/>
      <c r="G57" s="408"/>
      <c r="H57" s="412"/>
      <c r="I57" s="196" t="s">
        <v>905</v>
      </c>
      <c r="J57" s="195" t="s">
        <v>605</v>
      </c>
      <c r="K57" s="195" t="s">
        <v>606</v>
      </c>
      <c r="L57" s="112" t="s">
        <v>204</v>
      </c>
      <c r="M57" s="413"/>
    </row>
    <row r="58" spans="1:13" ht="82.5" customHeight="1" thickBot="1" x14ac:dyDescent="0.3">
      <c r="A58" s="353"/>
      <c r="B58" s="422"/>
      <c r="C58" s="409"/>
      <c r="D58" s="192"/>
      <c r="E58" s="409"/>
      <c r="F58" s="423"/>
      <c r="G58" s="409"/>
      <c r="H58" s="194" t="s">
        <v>133</v>
      </c>
      <c r="I58" s="193" t="s">
        <v>607</v>
      </c>
      <c r="J58" s="192" t="s">
        <v>904</v>
      </c>
      <c r="K58" s="191" t="s">
        <v>608</v>
      </c>
      <c r="L58" s="115" t="s">
        <v>903</v>
      </c>
      <c r="M58" s="414"/>
    </row>
    <row r="59" spans="1:13" ht="51" customHeight="1" x14ac:dyDescent="0.25">
      <c r="A59" s="348" t="s">
        <v>566</v>
      </c>
      <c r="B59" s="258" t="s">
        <v>184</v>
      </c>
      <c r="C59" s="260" t="s">
        <v>185</v>
      </c>
      <c r="D59" s="207" t="s">
        <v>186</v>
      </c>
      <c r="E59" s="260" t="s">
        <v>132</v>
      </c>
      <c r="F59" s="259" t="s">
        <v>46</v>
      </c>
      <c r="G59" s="258" t="s">
        <v>44</v>
      </c>
      <c r="H59" s="259" t="s">
        <v>158</v>
      </c>
      <c r="I59" s="215" t="s">
        <v>170</v>
      </c>
      <c r="J59" s="214" t="s">
        <v>171</v>
      </c>
      <c r="K59" s="214" t="s">
        <v>172</v>
      </c>
      <c r="L59" s="210" t="s">
        <v>173</v>
      </c>
      <c r="M59" s="258" t="s">
        <v>174</v>
      </c>
    </row>
    <row r="60" spans="1:13" ht="63.75" x14ac:dyDescent="0.25">
      <c r="A60" s="282"/>
      <c r="B60" s="258"/>
      <c r="C60" s="260"/>
      <c r="D60" s="207" t="s">
        <v>187</v>
      </c>
      <c r="E60" s="260"/>
      <c r="F60" s="259"/>
      <c r="G60" s="258"/>
      <c r="H60" s="259"/>
      <c r="I60" s="215" t="s">
        <v>916</v>
      </c>
      <c r="J60" s="214" t="s">
        <v>917</v>
      </c>
      <c r="K60" s="214" t="s">
        <v>172</v>
      </c>
      <c r="L60" s="210" t="s">
        <v>777</v>
      </c>
      <c r="M60" s="258"/>
    </row>
    <row r="61" spans="1:13" ht="51" x14ac:dyDescent="0.25">
      <c r="A61" s="282" t="s">
        <v>567</v>
      </c>
      <c r="B61" s="258"/>
      <c r="C61" s="260"/>
      <c r="D61" s="207" t="s">
        <v>188</v>
      </c>
      <c r="E61" s="260"/>
      <c r="F61" s="259"/>
      <c r="G61" s="258"/>
      <c r="H61" s="259"/>
      <c r="I61" s="215" t="s">
        <v>175</v>
      </c>
      <c r="J61" s="214" t="s">
        <v>918</v>
      </c>
      <c r="K61" s="214" t="s">
        <v>172</v>
      </c>
      <c r="L61" s="210" t="s">
        <v>777</v>
      </c>
      <c r="M61" s="258"/>
    </row>
    <row r="62" spans="1:13" ht="38.25" x14ac:dyDescent="0.25">
      <c r="A62" s="282"/>
      <c r="B62" s="258"/>
      <c r="C62" s="260"/>
      <c r="D62" s="213"/>
      <c r="E62" s="260"/>
      <c r="F62" s="259"/>
      <c r="G62" s="258"/>
      <c r="H62" s="208" t="s">
        <v>133</v>
      </c>
      <c r="I62" s="211" t="s">
        <v>176</v>
      </c>
      <c r="J62" s="214" t="s">
        <v>177</v>
      </c>
      <c r="K62" s="214" t="s">
        <v>172</v>
      </c>
      <c r="L62" s="210" t="s">
        <v>178</v>
      </c>
      <c r="M62" s="258"/>
    </row>
    <row r="63" spans="1:13" ht="38.25" x14ac:dyDescent="0.25">
      <c r="A63" s="282"/>
      <c r="B63" s="258" t="s">
        <v>189</v>
      </c>
      <c r="C63" s="260" t="s">
        <v>185</v>
      </c>
      <c r="D63" s="207" t="s">
        <v>190</v>
      </c>
      <c r="E63" s="260" t="s">
        <v>163</v>
      </c>
      <c r="F63" s="259" t="s">
        <v>46</v>
      </c>
      <c r="G63" s="260" t="s">
        <v>44</v>
      </c>
      <c r="H63" s="259" t="s">
        <v>158</v>
      </c>
      <c r="I63" s="215" t="s">
        <v>179</v>
      </c>
      <c r="J63" s="214" t="s">
        <v>180</v>
      </c>
      <c r="K63" s="214" t="s">
        <v>172</v>
      </c>
      <c r="L63" s="210" t="s">
        <v>178</v>
      </c>
      <c r="M63" s="258" t="s">
        <v>174</v>
      </c>
    </row>
    <row r="64" spans="1:13" ht="51" x14ac:dyDescent="0.25">
      <c r="A64" s="282"/>
      <c r="B64" s="258"/>
      <c r="C64" s="260"/>
      <c r="D64" s="207" t="s">
        <v>191</v>
      </c>
      <c r="E64" s="260"/>
      <c r="F64" s="259"/>
      <c r="G64" s="260"/>
      <c r="H64" s="259"/>
      <c r="I64" s="215" t="s">
        <v>175</v>
      </c>
      <c r="J64" s="214" t="s">
        <v>919</v>
      </c>
      <c r="K64" s="214" t="s">
        <v>172</v>
      </c>
      <c r="L64" s="210" t="s">
        <v>442</v>
      </c>
      <c r="M64" s="258"/>
    </row>
    <row r="65" spans="1:13" ht="63.75" x14ac:dyDescent="0.25">
      <c r="A65" s="282"/>
      <c r="B65" s="258"/>
      <c r="C65" s="260"/>
      <c r="D65" s="207" t="s">
        <v>192</v>
      </c>
      <c r="E65" s="260"/>
      <c r="F65" s="259"/>
      <c r="G65" s="260"/>
      <c r="H65" s="259"/>
      <c r="I65" s="215" t="s">
        <v>916</v>
      </c>
      <c r="J65" s="214" t="s">
        <v>917</v>
      </c>
      <c r="K65" s="214" t="s">
        <v>172</v>
      </c>
      <c r="L65" s="210" t="s">
        <v>777</v>
      </c>
      <c r="M65" s="258"/>
    </row>
    <row r="66" spans="1:13" ht="64.5" thickBot="1" x14ac:dyDescent="0.3">
      <c r="A66" s="349"/>
      <c r="B66" s="258"/>
      <c r="C66" s="260"/>
      <c r="D66" s="213"/>
      <c r="E66" s="260"/>
      <c r="F66" s="259"/>
      <c r="G66" s="260"/>
      <c r="H66" s="209" t="s">
        <v>133</v>
      </c>
      <c r="I66" s="212" t="s">
        <v>182</v>
      </c>
      <c r="J66" s="214" t="s">
        <v>183</v>
      </c>
      <c r="K66" s="214" t="s">
        <v>172</v>
      </c>
      <c r="L66" s="210" t="s">
        <v>178</v>
      </c>
      <c r="M66" s="258"/>
    </row>
    <row r="67" spans="1:13" ht="63.75" x14ac:dyDescent="0.25">
      <c r="A67" s="348" t="s">
        <v>568</v>
      </c>
      <c r="B67" s="284" t="s">
        <v>209</v>
      </c>
      <c r="C67" s="285" t="s">
        <v>185</v>
      </c>
      <c r="D67" s="55" t="s">
        <v>210</v>
      </c>
      <c r="E67" s="285" t="s">
        <v>43</v>
      </c>
      <c r="F67" s="283" t="s">
        <v>47</v>
      </c>
      <c r="G67" s="285" t="s">
        <v>40</v>
      </c>
      <c r="H67" s="332" t="s">
        <v>158</v>
      </c>
      <c r="I67" s="59" t="s">
        <v>193</v>
      </c>
      <c r="J67" s="61" t="s">
        <v>194</v>
      </c>
      <c r="K67" s="61" t="s">
        <v>195</v>
      </c>
      <c r="L67" s="61" t="s">
        <v>196</v>
      </c>
      <c r="M67" s="268" t="s">
        <v>197</v>
      </c>
    </row>
    <row r="68" spans="1:13" ht="63.75" x14ac:dyDescent="0.25">
      <c r="A68" s="282"/>
      <c r="B68" s="258"/>
      <c r="C68" s="260"/>
      <c r="D68" s="52" t="s">
        <v>211</v>
      </c>
      <c r="E68" s="260"/>
      <c r="F68" s="259"/>
      <c r="G68" s="260"/>
      <c r="H68" s="263"/>
      <c r="I68" s="51" t="s">
        <v>198</v>
      </c>
      <c r="J68" s="47" t="s">
        <v>199</v>
      </c>
      <c r="K68" s="47" t="s">
        <v>200</v>
      </c>
      <c r="L68" s="47" t="s">
        <v>201</v>
      </c>
      <c r="M68" s="254"/>
    </row>
    <row r="69" spans="1:13" ht="127.5" x14ac:dyDescent="0.25">
      <c r="A69" s="282" t="s">
        <v>569</v>
      </c>
      <c r="B69" s="258"/>
      <c r="C69" s="260"/>
      <c r="D69" s="52" t="s">
        <v>212</v>
      </c>
      <c r="E69" s="260"/>
      <c r="F69" s="259"/>
      <c r="G69" s="260"/>
      <c r="H69" s="263"/>
      <c r="I69" s="51" t="s">
        <v>202</v>
      </c>
      <c r="J69" s="47" t="s">
        <v>203</v>
      </c>
      <c r="K69" s="47" t="s">
        <v>195</v>
      </c>
      <c r="L69" s="47" t="s">
        <v>204</v>
      </c>
      <c r="M69" s="254"/>
    </row>
    <row r="70" spans="1:13" ht="63.75" x14ac:dyDescent="0.25">
      <c r="A70" s="354"/>
      <c r="B70" s="258"/>
      <c r="C70" s="260"/>
      <c r="D70" s="42"/>
      <c r="E70" s="260"/>
      <c r="F70" s="259"/>
      <c r="G70" s="260"/>
      <c r="H70" s="53" t="s">
        <v>133</v>
      </c>
      <c r="I70" s="41" t="s">
        <v>205</v>
      </c>
      <c r="J70" s="51" t="s">
        <v>206</v>
      </c>
      <c r="K70" s="51" t="s">
        <v>207</v>
      </c>
      <c r="L70" s="51" t="s">
        <v>208</v>
      </c>
      <c r="M70" s="254"/>
    </row>
    <row r="71" spans="1:13" ht="76.5" x14ac:dyDescent="0.25">
      <c r="A71" s="354"/>
      <c r="B71" s="258" t="s">
        <v>220</v>
      </c>
      <c r="C71" s="260" t="s">
        <v>221</v>
      </c>
      <c r="D71" s="52" t="s">
        <v>222</v>
      </c>
      <c r="E71" s="260" t="s">
        <v>132</v>
      </c>
      <c r="F71" s="259" t="s">
        <v>48</v>
      </c>
      <c r="G71" s="260" t="s">
        <v>40</v>
      </c>
      <c r="H71" s="263" t="s">
        <v>158</v>
      </c>
      <c r="I71" s="51" t="s">
        <v>213</v>
      </c>
      <c r="J71" s="47" t="s">
        <v>214</v>
      </c>
      <c r="K71" s="47" t="s">
        <v>195</v>
      </c>
      <c r="L71" s="47" t="s">
        <v>215</v>
      </c>
      <c r="M71" s="254" t="s">
        <v>197</v>
      </c>
    </row>
    <row r="72" spans="1:13" ht="89.25" x14ac:dyDescent="0.25">
      <c r="A72" s="354"/>
      <c r="B72" s="258"/>
      <c r="C72" s="260"/>
      <c r="D72" s="52" t="s">
        <v>223</v>
      </c>
      <c r="E72" s="260"/>
      <c r="F72" s="259"/>
      <c r="G72" s="260"/>
      <c r="H72" s="263"/>
      <c r="I72" s="51" t="s">
        <v>216</v>
      </c>
      <c r="J72" s="47" t="s">
        <v>217</v>
      </c>
      <c r="K72" s="47" t="s">
        <v>195</v>
      </c>
      <c r="L72" s="47" t="s">
        <v>204</v>
      </c>
      <c r="M72" s="254"/>
    </row>
    <row r="73" spans="1:13" ht="12.75" customHeight="1" x14ac:dyDescent="0.25">
      <c r="A73" s="354"/>
      <c r="B73" s="258"/>
      <c r="C73" s="260"/>
      <c r="D73" s="52">
        <v>0</v>
      </c>
      <c r="E73" s="260"/>
      <c r="F73" s="259"/>
      <c r="G73" s="260"/>
      <c r="H73" s="263"/>
      <c r="I73" s="51"/>
      <c r="J73" s="47"/>
      <c r="K73" s="47"/>
      <c r="L73" s="47"/>
      <c r="M73" s="254"/>
    </row>
    <row r="74" spans="1:13" ht="51" x14ac:dyDescent="0.25">
      <c r="A74" s="354"/>
      <c r="B74" s="258"/>
      <c r="C74" s="260"/>
      <c r="D74" s="42"/>
      <c r="E74" s="260"/>
      <c r="F74" s="259"/>
      <c r="G74" s="260"/>
      <c r="H74" s="53" t="s">
        <v>133</v>
      </c>
      <c r="I74" s="41" t="s">
        <v>218</v>
      </c>
      <c r="J74" s="51" t="s">
        <v>219</v>
      </c>
      <c r="K74" s="51" t="s">
        <v>195</v>
      </c>
      <c r="L74" s="51" t="s">
        <v>204</v>
      </c>
      <c r="M74" s="254"/>
    </row>
    <row r="75" spans="1:13" ht="127.5" x14ac:dyDescent="0.25">
      <c r="A75" s="354"/>
      <c r="B75" s="258" t="s">
        <v>224</v>
      </c>
      <c r="C75" s="260" t="s">
        <v>185</v>
      </c>
      <c r="D75" s="52" t="s">
        <v>225</v>
      </c>
      <c r="E75" s="260" t="s">
        <v>132</v>
      </c>
      <c r="F75" s="259" t="s">
        <v>46</v>
      </c>
      <c r="G75" s="258" t="s">
        <v>44</v>
      </c>
      <c r="H75" s="263" t="s">
        <v>158</v>
      </c>
      <c r="I75" s="51" t="s">
        <v>226</v>
      </c>
      <c r="J75" s="51" t="s">
        <v>227</v>
      </c>
      <c r="K75" s="51" t="s">
        <v>195</v>
      </c>
      <c r="L75" s="51" t="s">
        <v>228</v>
      </c>
      <c r="M75" s="254" t="s">
        <v>197</v>
      </c>
    </row>
    <row r="76" spans="1:13" ht="51" x14ac:dyDescent="0.25">
      <c r="A76" s="354"/>
      <c r="B76" s="258"/>
      <c r="C76" s="260"/>
      <c r="D76" s="52" t="s">
        <v>229</v>
      </c>
      <c r="E76" s="260"/>
      <c r="F76" s="259"/>
      <c r="G76" s="258"/>
      <c r="H76" s="263"/>
      <c r="I76" s="51" t="s">
        <v>230</v>
      </c>
      <c r="J76" s="51" t="s">
        <v>231</v>
      </c>
      <c r="K76" s="51" t="s">
        <v>195</v>
      </c>
      <c r="L76" s="51" t="s">
        <v>204</v>
      </c>
      <c r="M76" s="254"/>
    </row>
    <row r="77" spans="1:13" ht="12.75" customHeight="1" x14ac:dyDescent="0.25">
      <c r="A77" s="354"/>
      <c r="B77" s="258"/>
      <c r="C77" s="260"/>
      <c r="D77" s="52"/>
      <c r="E77" s="260"/>
      <c r="F77" s="259"/>
      <c r="G77" s="258"/>
      <c r="H77" s="263"/>
      <c r="I77" s="51"/>
      <c r="J77" s="51"/>
      <c r="K77" s="51"/>
      <c r="L77" s="51"/>
      <c r="M77" s="254"/>
    </row>
    <row r="78" spans="1:13" ht="102.75" thickBot="1" x14ac:dyDescent="0.3">
      <c r="A78" s="355"/>
      <c r="B78" s="286"/>
      <c r="C78" s="261"/>
      <c r="D78" s="48"/>
      <c r="E78" s="261"/>
      <c r="F78" s="262"/>
      <c r="G78" s="286"/>
      <c r="H78" s="38" t="s">
        <v>133</v>
      </c>
      <c r="I78" s="40" t="s">
        <v>232</v>
      </c>
      <c r="J78" s="48" t="s">
        <v>233</v>
      </c>
      <c r="K78" s="48" t="s">
        <v>195</v>
      </c>
      <c r="L78" s="48" t="s">
        <v>228</v>
      </c>
      <c r="M78" s="275"/>
    </row>
    <row r="79" spans="1:13" ht="63.75" x14ac:dyDescent="0.25">
      <c r="A79" s="348" t="s">
        <v>234</v>
      </c>
      <c r="B79" s="284" t="s">
        <v>498</v>
      </c>
      <c r="C79" s="285" t="s">
        <v>185</v>
      </c>
      <c r="D79" s="55" t="s">
        <v>499</v>
      </c>
      <c r="E79" s="285" t="s">
        <v>132</v>
      </c>
      <c r="F79" s="283" t="s">
        <v>46</v>
      </c>
      <c r="G79" s="285" t="s">
        <v>44</v>
      </c>
      <c r="H79" s="332" t="s">
        <v>158</v>
      </c>
      <c r="I79" s="59" t="s">
        <v>500</v>
      </c>
      <c r="J79" s="59" t="s">
        <v>491</v>
      </c>
      <c r="K79" s="59" t="s">
        <v>495</v>
      </c>
      <c r="L79" s="59" t="s">
        <v>302</v>
      </c>
      <c r="M79" s="268" t="s">
        <v>174</v>
      </c>
    </row>
    <row r="80" spans="1:13" ht="76.5" x14ac:dyDescent="0.25">
      <c r="A80" s="282"/>
      <c r="B80" s="258"/>
      <c r="C80" s="260"/>
      <c r="D80" s="52" t="s">
        <v>501</v>
      </c>
      <c r="E80" s="260"/>
      <c r="F80" s="259"/>
      <c r="G80" s="260"/>
      <c r="H80" s="263"/>
      <c r="I80" s="51" t="s">
        <v>502</v>
      </c>
      <c r="J80" s="51" t="s">
        <v>492</v>
      </c>
      <c r="K80" s="51" t="s">
        <v>496</v>
      </c>
      <c r="L80" s="51" t="s">
        <v>442</v>
      </c>
      <c r="M80" s="254"/>
    </row>
    <row r="81" spans="1:13" ht="76.5" x14ac:dyDescent="0.25">
      <c r="A81" s="282" t="s">
        <v>527</v>
      </c>
      <c r="B81" s="258"/>
      <c r="C81" s="260"/>
      <c r="D81" s="52" t="s">
        <v>503</v>
      </c>
      <c r="E81" s="260"/>
      <c r="F81" s="259"/>
      <c r="G81" s="260"/>
      <c r="H81" s="263"/>
      <c r="I81" s="50" t="s">
        <v>504</v>
      </c>
      <c r="J81" s="51" t="s">
        <v>493</v>
      </c>
      <c r="K81" s="51" t="s">
        <v>495</v>
      </c>
      <c r="L81" s="51" t="s">
        <v>302</v>
      </c>
      <c r="M81" s="254"/>
    </row>
    <row r="82" spans="1:13" ht="89.25" x14ac:dyDescent="0.25">
      <c r="A82" s="282"/>
      <c r="B82" s="258"/>
      <c r="C82" s="260"/>
      <c r="D82" s="51"/>
      <c r="E82" s="260"/>
      <c r="F82" s="259"/>
      <c r="G82" s="260"/>
      <c r="H82" s="53" t="s">
        <v>133</v>
      </c>
      <c r="I82" s="41" t="s">
        <v>505</v>
      </c>
      <c r="J82" s="51" t="s">
        <v>494</v>
      </c>
      <c r="K82" s="51" t="s">
        <v>495</v>
      </c>
      <c r="L82" s="51" t="s">
        <v>442</v>
      </c>
      <c r="M82" s="254"/>
    </row>
    <row r="83" spans="1:13" ht="63.75" customHeight="1" x14ac:dyDescent="0.25">
      <c r="A83" s="282"/>
      <c r="B83" s="258" t="s">
        <v>506</v>
      </c>
      <c r="C83" s="260" t="s">
        <v>185</v>
      </c>
      <c r="D83" s="52" t="s">
        <v>507</v>
      </c>
      <c r="E83" s="260" t="s">
        <v>132</v>
      </c>
      <c r="F83" s="259" t="s">
        <v>48</v>
      </c>
      <c r="G83" s="260" t="s">
        <v>40</v>
      </c>
      <c r="H83" s="263"/>
      <c r="I83" s="51" t="s">
        <v>508</v>
      </c>
      <c r="J83" s="263" t="s">
        <v>494</v>
      </c>
      <c r="K83" s="263" t="s">
        <v>495</v>
      </c>
      <c r="L83" s="263" t="s">
        <v>442</v>
      </c>
      <c r="M83" s="254" t="s">
        <v>174</v>
      </c>
    </row>
    <row r="84" spans="1:13" ht="76.5" x14ac:dyDescent="0.25">
      <c r="A84" s="282"/>
      <c r="B84" s="258"/>
      <c r="C84" s="260"/>
      <c r="D84" s="52" t="s">
        <v>509</v>
      </c>
      <c r="E84" s="260"/>
      <c r="F84" s="259"/>
      <c r="G84" s="260"/>
      <c r="H84" s="263"/>
      <c r="I84" s="51" t="s">
        <v>510</v>
      </c>
      <c r="J84" s="263" t="s">
        <v>494</v>
      </c>
      <c r="K84" s="263" t="s">
        <v>495</v>
      </c>
      <c r="L84" s="263" t="s">
        <v>497</v>
      </c>
      <c r="M84" s="254"/>
    </row>
    <row r="85" spans="1:13" ht="51" x14ac:dyDescent="0.25">
      <c r="A85" s="282"/>
      <c r="B85" s="258"/>
      <c r="C85" s="260"/>
      <c r="D85" s="42"/>
      <c r="E85" s="260"/>
      <c r="F85" s="259"/>
      <c r="G85" s="260"/>
      <c r="H85" s="53" t="s">
        <v>133</v>
      </c>
      <c r="I85" s="41" t="s">
        <v>511</v>
      </c>
      <c r="J85" s="51" t="s">
        <v>494</v>
      </c>
      <c r="K85" s="51" t="s">
        <v>495</v>
      </c>
      <c r="L85" s="51" t="s">
        <v>442</v>
      </c>
      <c r="M85" s="254"/>
    </row>
    <row r="86" spans="1:13" ht="51" x14ac:dyDescent="0.25">
      <c r="A86" s="282"/>
      <c r="B86" s="258" t="s">
        <v>517</v>
      </c>
      <c r="C86" s="260" t="s">
        <v>221</v>
      </c>
      <c r="D86" s="52" t="s">
        <v>518</v>
      </c>
      <c r="E86" s="260">
        <v>0</v>
      </c>
      <c r="F86" s="259" t="s">
        <v>49</v>
      </c>
      <c r="G86" s="260" t="s">
        <v>39</v>
      </c>
      <c r="H86" s="263"/>
      <c r="I86" s="51" t="s">
        <v>519</v>
      </c>
      <c r="J86" s="263" t="s">
        <v>494</v>
      </c>
      <c r="K86" s="263" t="s">
        <v>495</v>
      </c>
      <c r="L86" s="263" t="s">
        <v>442</v>
      </c>
      <c r="M86" s="254" t="s">
        <v>174</v>
      </c>
    </row>
    <row r="87" spans="1:13" ht="63.75" x14ac:dyDescent="0.25">
      <c r="A87" s="282"/>
      <c r="B87" s="258"/>
      <c r="C87" s="260"/>
      <c r="D87" s="52" t="s">
        <v>520</v>
      </c>
      <c r="E87" s="260"/>
      <c r="F87" s="259"/>
      <c r="G87" s="260"/>
      <c r="H87" s="263"/>
      <c r="I87" s="51" t="s">
        <v>521</v>
      </c>
      <c r="J87" s="263" t="s">
        <v>512</v>
      </c>
      <c r="K87" s="263" t="s">
        <v>495</v>
      </c>
      <c r="L87" s="263" t="s">
        <v>181</v>
      </c>
      <c r="M87" s="254"/>
    </row>
    <row r="88" spans="1:13" ht="25.5" x14ac:dyDescent="0.25">
      <c r="A88" s="282"/>
      <c r="B88" s="258"/>
      <c r="C88" s="260"/>
      <c r="D88" s="258" t="s">
        <v>522</v>
      </c>
      <c r="E88" s="260"/>
      <c r="F88" s="259"/>
      <c r="G88" s="260"/>
      <c r="H88" s="263"/>
      <c r="I88" s="51" t="s">
        <v>523</v>
      </c>
      <c r="J88" s="263" t="s">
        <v>513</v>
      </c>
      <c r="K88" s="263" t="s">
        <v>514</v>
      </c>
      <c r="L88" s="263" t="s">
        <v>442</v>
      </c>
      <c r="M88" s="254"/>
    </row>
    <row r="89" spans="1:13" ht="63.75" x14ac:dyDescent="0.25">
      <c r="A89" s="282"/>
      <c r="B89" s="258"/>
      <c r="C89" s="260"/>
      <c r="D89" s="258"/>
      <c r="E89" s="260"/>
      <c r="F89" s="259"/>
      <c r="G89" s="260"/>
      <c r="H89" s="263"/>
      <c r="I89" s="51" t="s">
        <v>524</v>
      </c>
      <c r="J89" s="263" t="s">
        <v>515</v>
      </c>
      <c r="K89" s="263" t="s">
        <v>496</v>
      </c>
      <c r="L89" s="263" t="s">
        <v>442</v>
      </c>
      <c r="M89" s="254"/>
    </row>
    <row r="90" spans="1:13" ht="63.75" x14ac:dyDescent="0.25">
      <c r="A90" s="282"/>
      <c r="B90" s="258"/>
      <c r="C90" s="260"/>
      <c r="D90" s="258"/>
      <c r="E90" s="260"/>
      <c r="F90" s="259"/>
      <c r="G90" s="260"/>
      <c r="H90" s="263"/>
      <c r="I90" s="51" t="s">
        <v>525</v>
      </c>
      <c r="J90" s="263" t="s">
        <v>515</v>
      </c>
      <c r="K90" s="263" t="s">
        <v>496</v>
      </c>
      <c r="L90" s="263" t="s">
        <v>302</v>
      </c>
      <c r="M90" s="254"/>
    </row>
    <row r="91" spans="1:13" ht="51.75" thickBot="1" x14ac:dyDescent="0.3">
      <c r="A91" s="255"/>
      <c r="B91" s="276"/>
      <c r="C91" s="287"/>
      <c r="D91" s="66"/>
      <c r="E91" s="287"/>
      <c r="F91" s="288"/>
      <c r="G91" s="287"/>
      <c r="H91" s="63" t="s">
        <v>133</v>
      </c>
      <c r="I91" s="64" t="s">
        <v>526</v>
      </c>
      <c r="J91" s="76" t="s">
        <v>494</v>
      </c>
      <c r="K91" s="76" t="s">
        <v>495</v>
      </c>
      <c r="L91" s="76" t="s">
        <v>516</v>
      </c>
      <c r="M91" s="343"/>
    </row>
    <row r="92" spans="1:13" ht="90" customHeight="1" x14ac:dyDescent="0.25">
      <c r="A92" s="348" t="s">
        <v>570</v>
      </c>
      <c r="B92" s="390" t="s">
        <v>241</v>
      </c>
      <c r="C92" s="391" t="s">
        <v>185</v>
      </c>
      <c r="D92" s="99" t="s">
        <v>721</v>
      </c>
      <c r="E92" s="391" t="s">
        <v>163</v>
      </c>
      <c r="F92" s="391" t="s">
        <v>45</v>
      </c>
      <c r="G92" s="391" t="s">
        <v>44</v>
      </c>
      <c r="H92" s="104" t="s">
        <v>160</v>
      </c>
      <c r="I92" s="98" t="s">
        <v>710</v>
      </c>
      <c r="J92" s="104" t="s">
        <v>711</v>
      </c>
      <c r="K92" s="104" t="s">
        <v>712</v>
      </c>
      <c r="L92" s="104" t="s">
        <v>237</v>
      </c>
      <c r="M92" s="389" t="s">
        <v>174</v>
      </c>
    </row>
    <row r="93" spans="1:13" ht="65.25" customHeight="1" x14ac:dyDescent="0.25">
      <c r="A93" s="282"/>
      <c r="B93" s="387"/>
      <c r="C93" s="392"/>
      <c r="D93" s="97" t="s">
        <v>242</v>
      </c>
      <c r="E93" s="392"/>
      <c r="F93" s="392"/>
      <c r="G93" s="392"/>
      <c r="H93" s="107"/>
      <c r="I93" s="67" t="s">
        <v>710</v>
      </c>
      <c r="J93" s="107" t="s">
        <v>713</v>
      </c>
      <c r="K93" s="107" t="s">
        <v>712</v>
      </c>
      <c r="L93" s="107" t="s">
        <v>237</v>
      </c>
      <c r="M93" s="385"/>
    </row>
    <row r="94" spans="1:13" ht="86.25" customHeight="1" x14ac:dyDescent="0.25">
      <c r="A94" s="282" t="s">
        <v>571</v>
      </c>
      <c r="B94" s="387"/>
      <c r="C94" s="392"/>
      <c r="D94" s="97"/>
      <c r="E94" s="105"/>
      <c r="F94" s="106"/>
      <c r="G94" s="105"/>
      <c r="H94" s="75" t="s">
        <v>133</v>
      </c>
      <c r="I94" s="41" t="s">
        <v>714</v>
      </c>
      <c r="J94" s="107" t="s">
        <v>238</v>
      </c>
      <c r="K94" s="107" t="s">
        <v>235</v>
      </c>
      <c r="L94" s="107" t="s">
        <v>715</v>
      </c>
      <c r="M94" s="385"/>
    </row>
    <row r="95" spans="1:13" ht="141.75" customHeight="1" x14ac:dyDescent="0.25">
      <c r="A95" s="282"/>
      <c r="B95" s="387" t="s">
        <v>243</v>
      </c>
      <c r="C95" s="387" t="s">
        <v>221</v>
      </c>
      <c r="D95" s="103" t="s">
        <v>244</v>
      </c>
      <c r="E95" s="387" t="s">
        <v>163</v>
      </c>
      <c r="F95" s="387" t="s">
        <v>49</v>
      </c>
      <c r="G95" s="387" t="s">
        <v>40</v>
      </c>
      <c r="H95" s="377" t="s">
        <v>158</v>
      </c>
      <c r="I95" s="67" t="s">
        <v>716</v>
      </c>
      <c r="J95" s="67" t="s">
        <v>717</v>
      </c>
      <c r="K95" s="67" t="s">
        <v>235</v>
      </c>
      <c r="L95" s="67" t="s">
        <v>237</v>
      </c>
      <c r="M95" s="385"/>
    </row>
    <row r="96" spans="1:13" ht="93" customHeight="1" x14ac:dyDescent="0.25">
      <c r="A96" s="282"/>
      <c r="B96" s="387"/>
      <c r="C96" s="387"/>
      <c r="D96" s="97" t="s">
        <v>245</v>
      </c>
      <c r="E96" s="387"/>
      <c r="F96" s="387"/>
      <c r="G96" s="387"/>
      <c r="H96" s="377"/>
      <c r="I96" s="67" t="s">
        <v>718</v>
      </c>
      <c r="J96" s="107" t="s">
        <v>719</v>
      </c>
      <c r="K96" s="107" t="s">
        <v>235</v>
      </c>
      <c r="L96" s="107" t="s">
        <v>237</v>
      </c>
      <c r="M96" s="385" t="s">
        <v>174</v>
      </c>
    </row>
    <row r="97" spans="1:13" ht="111" customHeight="1" thickBot="1" x14ac:dyDescent="0.3">
      <c r="A97" s="349"/>
      <c r="B97" s="388"/>
      <c r="C97" s="388"/>
      <c r="D97" s="117"/>
      <c r="E97" s="388"/>
      <c r="F97" s="388"/>
      <c r="G97" s="388"/>
      <c r="H97" s="38" t="s">
        <v>133</v>
      </c>
      <c r="I97" s="40" t="s">
        <v>720</v>
      </c>
      <c r="J97" s="118" t="s">
        <v>240</v>
      </c>
      <c r="K97" s="118" t="s">
        <v>235</v>
      </c>
      <c r="L97" s="118" t="s">
        <v>715</v>
      </c>
      <c r="M97" s="386"/>
    </row>
    <row r="98" spans="1:13" s="121" customFormat="1" ht="51" x14ac:dyDescent="0.2">
      <c r="A98" s="130" t="s">
        <v>743</v>
      </c>
      <c r="B98" s="284" t="s">
        <v>483</v>
      </c>
      <c r="C98" s="285" t="s">
        <v>221</v>
      </c>
      <c r="D98" s="108" t="s">
        <v>484</v>
      </c>
      <c r="E98" s="285" t="s">
        <v>475</v>
      </c>
      <c r="F98" s="283" t="s">
        <v>47</v>
      </c>
      <c r="G98" s="284" t="s">
        <v>476</v>
      </c>
      <c r="H98" s="332" t="s">
        <v>158</v>
      </c>
      <c r="I98" s="129" t="s">
        <v>477</v>
      </c>
      <c r="J98" s="79" t="s">
        <v>478</v>
      </c>
      <c r="K98" s="79" t="s">
        <v>479</v>
      </c>
      <c r="L98" s="80" t="s">
        <v>480</v>
      </c>
      <c r="M98" s="333" t="s">
        <v>759</v>
      </c>
    </row>
    <row r="99" spans="1:13" s="121" customFormat="1" ht="51" x14ac:dyDescent="0.2">
      <c r="A99" s="256" t="s">
        <v>744</v>
      </c>
      <c r="B99" s="258"/>
      <c r="C99" s="260"/>
      <c r="D99" s="83" t="s">
        <v>742</v>
      </c>
      <c r="E99" s="260"/>
      <c r="F99" s="259"/>
      <c r="G99" s="258"/>
      <c r="H99" s="263"/>
      <c r="I99" s="119" t="s">
        <v>722</v>
      </c>
      <c r="J99" s="81" t="s">
        <v>723</v>
      </c>
      <c r="K99" s="81" t="s">
        <v>724</v>
      </c>
      <c r="L99" s="82" t="s">
        <v>480</v>
      </c>
      <c r="M99" s="334"/>
    </row>
    <row r="100" spans="1:13" s="121" customFormat="1" ht="51" x14ac:dyDescent="0.2">
      <c r="A100" s="256"/>
      <c r="B100" s="258"/>
      <c r="C100" s="260"/>
      <c r="D100" s="83" t="s">
        <v>485</v>
      </c>
      <c r="E100" s="260"/>
      <c r="F100" s="259"/>
      <c r="G100" s="258"/>
      <c r="H100" s="278"/>
      <c r="I100" s="119" t="s">
        <v>481</v>
      </c>
      <c r="J100" s="82" t="s">
        <v>725</v>
      </c>
      <c r="K100" s="82" t="s">
        <v>726</v>
      </c>
      <c r="L100" s="82" t="s">
        <v>480</v>
      </c>
      <c r="M100" s="334"/>
    </row>
    <row r="101" spans="1:13" s="121" customFormat="1" ht="75" customHeight="1" thickBot="1" x14ac:dyDescent="0.25">
      <c r="A101" s="256"/>
      <c r="B101" s="258"/>
      <c r="C101" s="260"/>
      <c r="D101" s="110"/>
      <c r="E101" s="260"/>
      <c r="F101" s="259"/>
      <c r="G101" s="312"/>
      <c r="H101" s="114" t="s">
        <v>133</v>
      </c>
      <c r="I101" s="114" t="s">
        <v>727</v>
      </c>
      <c r="J101" s="122" t="s">
        <v>482</v>
      </c>
      <c r="K101" s="81" t="s">
        <v>479</v>
      </c>
      <c r="L101" s="47"/>
      <c r="M101" s="334"/>
    </row>
    <row r="102" spans="1:13" s="121" customFormat="1" ht="51" x14ac:dyDescent="0.2">
      <c r="A102" s="256"/>
      <c r="B102" s="258" t="s">
        <v>584</v>
      </c>
      <c r="C102" s="260" t="s">
        <v>185</v>
      </c>
      <c r="D102" s="276" t="s">
        <v>572</v>
      </c>
      <c r="E102" s="260" t="s">
        <v>43</v>
      </c>
      <c r="F102" s="260" t="s">
        <v>48</v>
      </c>
      <c r="G102" s="260" t="s">
        <v>585</v>
      </c>
      <c r="H102" s="278" t="s">
        <v>158</v>
      </c>
      <c r="I102" s="123" t="s">
        <v>728</v>
      </c>
      <c r="J102" s="124" t="s">
        <v>729</v>
      </c>
      <c r="K102" s="81" t="s">
        <v>479</v>
      </c>
      <c r="L102" s="82" t="s">
        <v>577</v>
      </c>
      <c r="M102" s="335" t="s">
        <v>174</v>
      </c>
    </row>
    <row r="103" spans="1:13" s="121" customFormat="1" ht="76.5" x14ac:dyDescent="0.2">
      <c r="A103" s="256"/>
      <c r="B103" s="258"/>
      <c r="C103" s="260"/>
      <c r="D103" s="277"/>
      <c r="E103" s="260"/>
      <c r="F103" s="260"/>
      <c r="G103" s="260"/>
      <c r="H103" s="279"/>
      <c r="I103" s="123" t="s">
        <v>730</v>
      </c>
      <c r="J103" s="124" t="s">
        <v>731</v>
      </c>
      <c r="K103" s="81" t="s">
        <v>479</v>
      </c>
      <c r="L103" s="82" t="s">
        <v>578</v>
      </c>
      <c r="M103" s="335"/>
    </row>
    <row r="104" spans="1:13" s="121" customFormat="1" ht="140.25" x14ac:dyDescent="0.2">
      <c r="A104" s="256"/>
      <c r="B104" s="258"/>
      <c r="C104" s="260"/>
      <c r="D104" s="83" t="s">
        <v>573</v>
      </c>
      <c r="E104" s="260"/>
      <c r="F104" s="260"/>
      <c r="G104" s="260"/>
      <c r="H104" s="279"/>
      <c r="I104" s="110" t="s">
        <v>579</v>
      </c>
      <c r="J104" s="125" t="s">
        <v>732</v>
      </c>
      <c r="K104" s="125" t="s">
        <v>733</v>
      </c>
      <c r="L104" s="126" t="s">
        <v>577</v>
      </c>
      <c r="M104" s="334"/>
    </row>
    <row r="105" spans="1:13" s="121" customFormat="1" ht="102" x14ac:dyDescent="0.2">
      <c r="A105" s="256"/>
      <c r="B105" s="258"/>
      <c r="C105" s="260"/>
      <c r="D105" s="83" t="s">
        <v>734</v>
      </c>
      <c r="E105" s="260"/>
      <c r="F105" s="260"/>
      <c r="G105" s="260"/>
      <c r="H105" s="279"/>
      <c r="I105" s="109" t="s">
        <v>580</v>
      </c>
      <c r="J105" s="125" t="s">
        <v>581</v>
      </c>
      <c r="K105" s="125" t="s">
        <v>733</v>
      </c>
      <c r="L105" s="126" t="s">
        <v>577</v>
      </c>
      <c r="M105" s="334"/>
    </row>
    <row r="106" spans="1:13" s="121" customFormat="1" ht="77.25" customHeight="1" x14ac:dyDescent="0.2">
      <c r="A106" s="256"/>
      <c r="B106" s="258"/>
      <c r="C106" s="260"/>
      <c r="D106" s="83" t="s">
        <v>555</v>
      </c>
      <c r="E106" s="260"/>
      <c r="F106" s="260"/>
      <c r="G106" s="260"/>
      <c r="H106" s="279"/>
      <c r="I106" s="345" t="s">
        <v>735</v>
      </c>
      <c r="J106" s="340" t="s">
        <v>582</v>
      </c>
      <c r="K106" s="340" t="s">
        <v>736</v>
      </c>
      <c r="L106" s="340" t="s">
        <v>583</v>
      </c>
      <c r="M106" s="334"/>
    </row>
    <row r="107" spans="1:13" s="121" customFormat="1" ht="66.75" customHeight="1" x14ac:dyDescent="0.2">
      <c r="A107" s="256"/>
      <c r="B107" s="258"/>
      <c r="C107" s="260"/>
      <c r="D107" s="83" t="s">
        <v>574</v>
      </c>
      <c r="E107" s="260"/>
      <c r="F107" s="260"/>
      <c r="G107" s="260"/>
      <c r="H107" s="279"/>
      <c r="I107" s="346"/>
      <c r="J107" s="341"/>
      <c r="K107" s="341"/>
      <c r="L107" s="341"/>
      <c r="M107" s="334"/>
    </row>
    <row r="108" spans="1:13" s="121" customFormat="1" ht="82.5" customHeight="1" x14ac:dyDescent="0.2">
      <c r="A108" s="256"/>
      <c r="B108" s="258"/>
      <c r="C108" s="260"/>
      <c r="D108" s="83" t="s">
        <v>575</v>
      </c>
      <c r="E108" s="260"/>
      <c r="F108" s="260"/>
      <c r="G108" s="260"/>
      <c r="H108" s="279"/>
      <c r="I108" s="346"/>
      <c r="J108" s="341"/>
      <c r="K108" s="341"/>
      <c r="L108" s="341"/>
      <c r="M108" s="334"/>
    </row>
    <row r="109" spans="1:13" s="121" customFormat="1" ht="127.5" x14ac:dyDescent="0.2">
      <c r="A109" s="256"/>
      <c r="B109" s="258"/>
      <c r="C109" s="260"/>
      <c r="D109" s="83" t="s">
        <v>737</v>
      </c>
      <c r="E109" s="260"/>
      <c r="F109" s="260"/>
      <c r="G109" s="260"/>
      <c r="H109" s="280"/>
      <c r="I109" s="347"/>
      <c r="J109" s="342"/>
      <c r="K109" s="342"/>
      <c r="L109" s="342"/>
      <c r="M109" s="334"/>
    </row>
    <row r="110" spans="1:13" s="121" customFormat="1" ht="75.75" customHeight="1" x14ac:dyDescent="0.2">
      <c r="A110" s="256"/>
      <c r="B110" s="276"/>
      <c r="C110" s="287"/>
      <c r="D110" s="83" t="s">
        <v>555</v>
      </c>
      <c r="E110" s="287"/>
      <c r="F110" s="287"/>
      <c r="G110" s="287"/>
      <c r="H110" s="288" t="s">
        <v>158</v>
      </c>
      <c r="I110" s="340" t="s">
        <v>738</v>
      </c>
      <c r="J110" s="340" t="s">
        <v>739</v>
      </c>
      <c r="K110" s="340" t="s">
        <v>733</v>
      </c>
      <c r="L110" s="340" t="s">
        <v>310</v>
      </c>
      <c r="M110" s="336"/>
    </row>
    <row r="111" spans="1:13" s="121" customFormat="1" ht="51" customHeight="1" x14ac:dyDescent="0.2">
      <c r="A111" s="256"/>
      <c r="B111" s="276"/>
      <c r="C111" s="287"/>
      <c r="D111" s="83" t="s">
        <v>574</v>
      </c>
      <c r="E111" s="287"/>
      <c r="F111" s="287"/>
      <c r="G111" s="287"/>
      <c r="H111" s="327"/>
      <c r="I111" s="341"/>
      <c r="J111" s="341"/>
      <c r="K111" s="341"/>
      <c r="L111" s="341"/>
      <c r="M111" s="336"/>
    </row>
    <row r="112" spans="1:13" s="121" customFormat="1" ht="38.25" x14ac:dyDescent="0.2">
      <c r="A112" s="256"/>
      <c r="B112" s="276"/>
      <c r="C112" s="287"/>
      <c r="D112" s="83" t="s">
        <v>576</v>
      </c>
      <c r="E112" s="287"/>
      <c r="F112" s="287"/>
      <c r="G112" s="287"/>
      <c r="H112" s="327"/>
      <c r="I112" s="341"/>
      <c r="J112" s="341"/>
      <c r="K112" s="341"/>
      <c r="L112" s="341"/>
      <c r="M112" s="336"/>
    </row>
    <row r="113" spans="1:13" s="121" customFormat="1" ht="127.5" x14ac:dyDescent="0.2">
      <c r="A113" s="256"/>
      <c r="B113" s="276"/>
      <c r="C113" s="287"/>
      <c r="D113" s="83" t="s">
        <v>737</v>
      </c>
      <c r="E113" s="287"/>
      <c r="F113" s="287"/>
      <c r="G113" s="287"/>
      <c r="H113" s="328"/>
      <c r="I113" s="342"/>
      <c r="J113" s="342"/>
      <c r="K113" s="342"/>
      <c r="L113" s="342"/>
      <c r="M113" s="336"/>
    </row>
    <row r="114" spans="1:13" s="121" customFormat="1" ht="58.5" customHeight="1" thickBot="1" x14ac:dyDescent="0.25">
      <c r="A114" s="257"/>
      <c r="B114" s="286"/>
      <c r="C114" s="261"/>
      <c r="D114" s="113"/>
      <c r="E114" s="261"/>
      <c r="F114" s="261"/>
      <c r="G114" s="261"/>
      <c r="H114" s="114" t="s">
        <v>133</v>
      </c>
      <c r="I114" s="114" t="s">
        <v>740</v>
      </c>
      <c r="J114" s="62" t="s">
        <v>741</v>
      </c>
      <c r="K114" s="62"/>
      <c r="L114" s="102"/>
      <c r="M114" s="337"/>
    </row>
    <row r="115" spans="1:13" s="121" customFormat="1" ht="125.25" customHeight="1" thickBot="1" x14ac:dyDescent="0.25">
      <c r="A115" s="131" t="s">
        <v>246</v>
      </c>
      <c r="B115" s="284" t="s">
        <v>647</v>
      </c>
      <c r="C115" s="285" t="s">
        <v>185</v>
      </c>
      <c r="D115" s="108" t="s">
        <v>648</v>
      </c>
      <c r="E115" s="285" t="s">
        <v>132</v>
      </c>
      <c r="F115" s="283" t="s">
        <v>46</v>
      </c>
      <c r="G115" s="284" t="s">
        <v>39</v>
      </c>
      <c r="H115" s="332" t="s">
        <v>158</v>
      </c>
      <c r="I115" s="139" t="s">
        <v>745</v>
      </c>
      <c r="J115" s="71" t="s">
        <v>630</v>
      </c>
      <c r="K115" s="71" t="s">
        <v>631</v>
      </c>
      <c r="L115" s="71" t="s">
        <v>746</v>
      </c>
      <c r="M115" s="338" t="s">
        <v>174</v>
      </c>
    </row>
    <row r="116" spans="1:13" s="121" customFormat="1" ht="141" customHeight="1" x14ac:dyDescent="0.2">
      <c r="A116" s="329" t="s">
        <v>649</v>
      </c>
      <c r="B116" s="258"/>
      <c r="C116" s="260"/>
      <c r="D116" s="83" t="s">
        <v>650</v>
      </c>
      <c r="E116" s="260"/>
      <c r="F116" s="259"/>
      <c r="G116" s="258"/>
      <c r="H116" s="263"/>
      <c r="I116" s="133" t="s">
        <v>632</v>
      </c>
      <c r="J116" s="96" t="s">
        <v>633</v>
      </c>
      <c r="K116" s="69" t="s">
        <v>631</v>
      </c>
      <c r="L116" s="69" t="s">
        <v>746</v>
      </c>
      <c r="M116" s="339"/>
    </row>
    <row r="117" spans="1:13" s="121" customFormat="1" ht="123" customHeight="1" x14ac:dyDescent="0.2">
      <c r="A117" s="330"/>
      <c r="B117" s="258"/>
      <c r="C117" s="260"/>
      <c r="D117" s="83" t="s">
        <v>651</v>
      </c>
      <c r="E117" s="260"/>
      <c r="F117" s="259"/>
      <c r="G117" s="258"/>
      <c r="H117" s="278"/>
      <c r="I117" s="133" t="s">
        <v>634</v>
      </c>
      <c r="J117" s="96" t="s">
        <v>635</v>
      </c>
      <c r="K117" s="69" t="s">
        <v>636</v>
      </c>
      <c r="L117" s="68" t="s">
        <v>746</v>
      </c>
      <c r="M117" s="339"/>
    </row>
    <row r="118" spans="1:13" s="121" customFormat="1" ht="104.25" customHeight="1" x14ac:dyDescent="0.2">
      <c r="A118" s="330"/>
      <c r="B118" s="258"/>
      <c r="C118" s="260"/>
      <c r="D118" s="110"/>
      <c r="E118" s="260"/>
      <c r="F118" s="259"/>
      <c r="G118" s="312"/>
      <c r="H118" s="134" t="s">
        <v>133</v>
      </c>
      <c r="I118" s="132" t="s">
        <v>652</v>
      </c>
      <c r="J118" s="133" t="s">
        <v>637</v>
      </c>
      <c r="K118" s="69" t="s">
        <v>638</v>
      </c>
      <c r="L118" s="68" t="s">
        <v>639</v>
      </c>
      <c r="M118" s="339"/>
    </row>
    <row r="119" spans="1:13" s="121" customFormat="1" ht="91.5" customHeight="1" x14ac:dyDescent="0.2">
      <c r="A119" s="330"/>
      <c r="B119" s="324" t="s">
        <v>653</v>
      </c>
      <c r="C119" s="325" t="s">
        <v>221</v>
      </c>
      <c r="D119" s="83" t="s">
        <v>654</v>
      </c>
      <c r="E119" s="325" t="s">
        <v>132</v>
      </c>
      <c r="F119" s="326" t="s">
        <v>48</v>
      </c>
      <c r="G119" s="325" t="s">
        <v>39</v>
      </c>
      <c r="H119" s="288" t="s">
        <v>158</v>
      </c>
      <c r="I119" s="135" t="s">
        <v>640</v>
      </c>
      <c r="J119" s="68" t="s">
        <v>641</v>
      </c>
      <c r="K119" s="68" t="s">
        <v>642</v>
      </c>
      <c r="L119" s="47" t="s">
        <v>746</v>
      </c>
      <c r="M119" s="339"/>
    </row>
    <row r="120" spans="1:13" s="121" customFormat="1" ht="84.75" customHeight="1" x14ac:dyDescent="0.2">
      <c r="A120" s="330"/>
      <c r="B120" s="324"/>
      <c r="C120" s="325"/>
      <c r="D120" s="83" t="s">
        <v>655</v>
      </c>
      <c r="E120" s="325"/>
      <c r="F120" s="326"/>
      <c r="G120" s="325"/>
      <c r="H120" s="327"/>
      <c r="I120" s="110" t="s">
        <v>643</v>
      </c>
      <c r="J120" s="68" t="s">
        <v>644</v>
      </c>
      <c r="K120" s="68" t="s">
        <v>645</v>
      </c>
      <c r="L120" s="47" t="s">
        <v>747</v>
      </c>
      <c r="M120" s="339"/>
    </row>
    <row r="121" spans="1:13" s="121" customFormat="1" ht="87" customHeight="1" x14ac:dyDescent="0.2">
      <c r="A121" s="330"/>
      <c r="B121" s="324"/>
      <c r="C121" s="325"/>
      <c r="D121" s="83">
        <v>0</v>
      </c>
      <c r="E121" s="325"/>
      <c r="F121" s="326"/>
      <c r="G121" s="325"/>
      <c r="H121" s="328"/>
      <c r="I121" s="109"/>
      <c r="J121" s="68"/>
      <c r="K121" s="68"/>
      <c r="L121" s="47"/>
      <c r="M121" s="339"/>
    </row>
    <row r="122" spans="1:13" s="121" customFormat="1" ht="95.25" customHeight="1" x14ac:dyDescent="0.2">
      <c r="A122" s="330"/>
      <c r="B122" s="324"/>
      <c r="C122" s="325"/>
      <c r="D122" s="110"/>
      <c r="E122" s="325"/>
      <c r="F122" s="326"/>
      <c r="G122" s="325"/>
      <c r="H122" s="136" t="s">
        <v>133</v>
      </c>
      <c r="I122" s="111" t="s">
        <v>656</v>
      </c>
      <c r="J122" s="68" t="s">
        <v>646</v>
      </c>
      <c r="K122" s="68" t="s">
        <v>642</v>
      </c>
      <c r="L122" s="47" t="s">
        <v>746</v>
      </c>
      <c r="M122" s="339"/>
    </row>
    <row r="123" spans="1:13" s="121" customFormat="1" ht="76.5" x14ac:dyDescent="0.2">
      <c r="A123" s="330"/>
      <c r="B123" s="258" t="s">
        <v>755</v>
      </c>
      <c r="C123" s="260" t="s">
        <v>185</v>
      </c>
      <c r="D123" s="83" t="s">
        <v>756</v>
      </c>
      <c r="E123" s="260">
        <v>0</v>
      </c>
      <c r="F123" s="259" t="s">
        <v>49</v>
      </c>
      <c r="G123" s="260" t="s">
        <v>40</v>
      </c>
      <c r="H123" s="259"/>
      <c r="I123" s="47" t="s">
        <v>748</v>
      </c>
      <c r="J123" s="47" t="s">
        <v>749</v>
      </c>
      <c r="K123" s="47" t="s">
        <v>750</v>
      </c>
      <c r="L123" s="47" t="s">
        <v>746</v>
      </c>
      <c r="M123" s="339"/>
    </row>
    <row r="124" spans="1:13" s="121" customFormat="1" ht="102" customHeight="1" x14ac:dyDescent="0.2">
      <c r="A124" s="330"/>
      <c r="B124" s="258"/>
      <c r="C124" s="260"/>
      <c r="D124" s="83" t="s">
        <v>757</v>
      </c>
      <c r="E124" s="260"/>
      <c r="F124" s="259"/>
      <c r="G124" s="260"/>
      <c r="H124" s="259"/>
      <c r="I124" s="47" t="s">
        <v>751</v>
      </c>
      <c r="J124" s="47" t="s">
        <v>752</v>
      </c>
      <c r="K124" s="47" t="s">
        <v>750</v>
      </c>
      <c r="L124" s="47" t="s">
        <v>746</v>
      </c>
      <c r="M124" s="339"/>
    </row>
    <row r="125" spans="1:13" s="121" customFormat="1" ht="76.5" customHeight="1" x14ac:dyDescent="0.2">
      <c r="A125" s="330"/>
      <c r="B125" s="258"/>
      <c r="C125" s="260"/>
      <c r="D125" s="83">
        <v>0</v>
      </c>
      <c r="E125" s="260"/>
      <c r="F125" s="259"/>
      <c r="G125" s="260"/>
      <c r="H125" s="259"/>
      <c r="I125" s="47"/>
      <c r="J125" s="47"/>
      <c r="K125" s="120"/>
      <c r="L125" s="47"/>
      <c r="M125" s="339"/>
    </row>
    <row r="126" spans="1:13" s="121" customFormat="1" ht="86.25" customHeight="1" thickBot="1" x14ac:dyDescent="0.25">
      <c r="A126" s="331"/>
      <c r="B126" s="286"/>
      <c r="C126" s="261"/>
      <c r="D126" s="137"/>
      <c r="E126" s="261"/>
      <c r="F126" s="262"/>
      <c r="G126" s="261"/>
      <c r="H126" s="138" t="s">
        <v>133</v>
      </c>
      <c r="I126" s="85" t="s">
        <v>758</v>
      </c>
      <c r="J126" s="48" t="s">
        <v>637</v>
      </c>
      <c r="K126" s="48" t="s">
        <v>753</v>
      </c>
      <c r="L126" s="48" t="s">
        <v>754</v>
      </c>
      <c r="M126" s="140"/>
    </row>
    <row r="127" spans="1:13" ht="51" x14ac:dyDescent="0.25">
      <c r="A127" s="348" t="s">
        <v>586</v>
      </c>
      <c r="B127" s="284" t="s">
        <v>247</v>
      </c>
      <c r="C127" s="285" t="s">
        <v>185</v>
      </c>
      <c r="D127" s="55" t="s">
        <v>248</v>
      </c>
      <c r="E127" s="285" t="s">
        <v>164</v>
      </c>
      <c r="F127" s="283" t="s">
        <v>47</v>
      </c>
      <c r="G127" s="285" t="s">
        <v>39</v>
      </c>
      <c r="H127" s="332"/>
      <c r="I127" s="59" t="s">
        <v>249</v>
      </c>
      <c r="J127" s="59" t="s">
        <v>250</v>
      </c>
      <c r="K127" s="59" t="s">
        <v>251</v>
      </c>
      <c r="L127" s="59" t="s">
        <v>252</v>
      </c>
      <c r="M127" s="268" t="s">
        <v>236</v>
      </c>
    </row>
    <row r="128" spans="1:13" ht="25.5" x14ac:dyDescent="0.25">
      <c r="A128" s="282"/>
      <c r="B128" s="258"/>
      <c r="C128" s="260"/>
      <c r="D128" s="52" t="s">
        <v>253</v>
      </c>
      <c r="E128" s="260"/>
      <c r="F128" s="259"/>
      <c r="G128" s="260"/>
      <c r="H128" s="263"/>
      <c r="I128" s="51" t="s">
        <v>254</v>
      </c>
      <c r="J128" s="51" t="s">
        <v>255</v>
      </c>
      <c r="K128" s="51" t="s">
        <v>251</v>
      </c>
      <c r="L128" s="51" t="s">
        <v>252</v>
      </c>
      <c r="M128" s="254"/>
    </row>
    <row r="129" spans="1:13" ht="12.75" customHeight="1" x14ac:dyDescent="0.25">
      <c r="A129" s="282" t="s">
        <v>587</v>
      </c>
      <c r="B129" s="258"/>
      <c r="C129" s="260"/>
      <c r="D129" s="52">
        <v>0</v>
      </c>
      <c r="E129" s="260"/>
      <c r="F129" s="259"/>
      <c r="G129" s="260"/>
      <c r="H129" s="263"/>
      <c r="I129" s="50"/>
      <c r="J129" s="51"/>
      <c r="K129" s="51"/>
      <c r="L129" s="51"/>
      <c r="M129" s="254"/>
    </row>
    <row r="130" spans="1:13" ht="51" x14ac:dyDescent="0.25">
      <c r="A130" s="282"/>
      <c r="B130" s="258"/>
      <c r="C130" s="260"/>
      <c r="D130" s="51"/>
      <c r="E130" s="260"/>
      <c r="F130" s="259"/>
      <c r="G130" s="260"/>
      <c r="H130" s="53" t="s">
        <v>133</v>
      </c>
      <c r="I130" s="41" t="s">
        <v>256</v>
      </c>
      <c r="J130" s="51" t="s">
        <v>257</v>
      </c>
      <c r="K130" s="51" t="s">
        <v>251</v>
      </c>
      <c r="L130" s="51"/>
      <c r="M130" s="254"/>
    </row>
    <row r="131" spans="1:13" ht="38.25" x14ac:dyDescent="0.25">
      <c r="A131" s="282"/>
      <c r="B131" s="258" t="s">
        <v>258</v>
      </c>
      <c r="C131" s="260" t="s">
        <v>185</v>
      </c>
      <c r="D131" s="52" t="s">
        <v>259</v>
      </c>
      <c r="E131" s="260" t="s">
        <v>132</v>
      </c>
      <c r="F131" s="259" t="s">
        <v>46</v>
      </c>
      <c r="G131" s="260" t="s">
        <v>44</v>
      </c>
      <c r="H131" s="263"/>
      <c r="I131" s="51" t="s">
        <v>260</v>
      </c>
      <c r="J131" s="263" t="s">
        <v>261</v>
      </c>
      <c r="K131" s="263" t="s">
        <v>262</v>
      </c>
      <c r="L131" s="263" t="s">
        <v>252</v>
      </c>
      <c r="M131" s="254" t="s">
        <v>236</v>
      </c>
    </row>
    <row r="132" spans="1:13" ht="51" x14ac:dyDescent="0.25">
      <c r="A132" s="282"/>
      <c r="B132" s="258"/>
      <c r="C132" s="260"/>
      <c r="D132" s="52" t="s">
        <v>263</v>
      </c>
      <c r="E132" s="260"/>
      <c r="F132" s="259"/>
      <c r="G132" s="260"/>
      <c r="H132" s="263"/>
      <c r="I132" s="51" t="s">
        <v>264</v>
      </c>
      <c r="J132" s="263" t="s">
        <v>265</v>
      </c>
      <c r="K132" s="263" t="s">
        <v>251</v>
      </c>
      <c r="L132" s="263" t="s">
        <v>266</v>
      </c>
      <c r="M132" s="254"/>
    </row>
    <row r="133" spans="1:13" ht="15.75" customHeight="1" x14ac:dyDescent="0.25">
      <c r="A133" s="282"/>
      <c r="B133" s="258"/>
      <c r="C133" s="260"/>
      <c r="D133" s="52">
        <v>0</v>
      </c>
      <c r="E133" s="260"/>
      <c r="F133" s="259"/>
      <c r="G133" s="260"/>
      <c r="H133" s="263"/>
      <c r="I133" s="51"/>
      <c r="J133" s="263"/>
      <c r="K133" s="263"/>
      <c r="L133" s="263"/>
      <c r="M133" s="254"/>
    </row>
    <row r="134" spans="1:13" ht="51" x14ac:dyDescent="0.25">
      <c r="A134" s="282"/>
      <c r="B134" s="258"/>
      <c r="C134" s="260"/>
      <c r="D134" s="42"/>
      <c r="E134" s="260"/>
      <c r="F134" s="259"/>
      <c r="G134" s="260"/>
      <c r="H134" s="53" t="s">
        <v>133</v>
      </c>
      <c r="I134" s="41" t="s">
        <v>267</v>
      </c>
      <c r="J134" s="51" t="s">
        <v>265</v>
      </c>
      <c r="K134" s="51" t="s">
        <v>251</v>
      </c>
      <c r="L134" s="51"/>
      <c r="M134" s="254"/>
    </row>
    <row r="135" spans="1:13" ht="38.25" x14ac:dyDescent="0.25">
      <c r="A135" s="282"/>
      <c r="B135" s="258" t="s">
        <v>268</v>
      </c>
      <c r="C135" s="260" t="s">
        <v>221</v>
      </c>
      <c r="D135" s="52" t="s">
        <v>269</v>
      </c>
      <c r="E135" s="260" t="s">
        <v>41</v>
      </c>
      <c r="F135" s="259" t="s">
        <v>49</v>
      </c>
      <c r="G135" s="260" t="s">
        <v>39</v>
      </c>
      <c r="H135" s="263"/>
      <c r="I135" s="51" t="s">
        <v>270</v>
      </c>
      <c r="J135" s="263" t="s">
        <v>271</v>
      </c>
      <c r="K135" s="263" t="s">
        <v>251</v>
      </c>
      <c r="L135" s="263" t="s">
        <v>252</v>
      </c>
      <c r="M135" s="254" t="s">
        <v>236</v>
      </c>
    </row>
    <row r="136" spans="1:13" ht="63.75" x14ac:dyDescent="0.25">
      <c r="A136" s="282"/>
      <c r="B136" s="258"/>
      <c r="C136" s="260"/>
      <c r="D136" s="52" t="s">
        <v>272</v>
      </c>
      <c r="E136" s="260"/>
      <c r="F136" s="259"/>
      <c r="G136" s="260"/>
      <c r="H136" s="263"/>
      <c r="I136" s="51" t="s">
        <v>254</v>
      </c>
      <c r="J136" s="263" t="s">
        <v>255</v>
      </c>
      <c r="K136" s="263" t="s">
        <v>251</v>
      </c>
      <c r="L136" s="263" t="s">
        <v>252</v>
      </c>
      <c r="M136" s="254"/>
    </row>
    <row r="137" spans="1:13" ht="51" x14ac:dyDescent="0.25">
      <c r="A137" s="282"/>
      <c r="B137" s="258"/>
      <c r="C137" s="260"/>
      <c r="D137" s="52" t="s">
        <v>273</v>
      </c>
      <c r="E137" s="260"/>
      <c r="F137" s="259"/>
      <c r="G137" s="260"/>
      <c r="H137" s="263"/>
      <c r="I137" s="51" t="s">
        <v>274</v>
      </c>
      <c r="J137" s="263" t="s">
        <v>265</v>
      </c>
      <c r="K137" s="263" t="s">
        <v>251</v>
      </c>
      <c r="L137" s="263" t="s">
        <v>252</v>
      </c>
      <c r="M137" s="254"/>
    </row>
    <row r="138" spans="1:13" ht="25.5" x14ac:dyDescent="0.25">
      <c r="A138" s="282"/>
      <c r="B138" s="258"/>
      <c r="C138" s="260"/>
      <c r="D138" s="42"/>
      <c r="E138" s="260"/>
      <c r="F138" s="259"/>
      <c r="G138" s="260"/>
      <c r="H138" s="53" t="s">
        <v>133</v>
      </c>
      <c r="I138" s="41" t="s">
        <v>275</v>
      </c>
      <c r="J138" s="51" t="s">
        <v>276</v>
      </c>
      <c r="K138" s="51" t="s">
        <v>251</v>
      </c>
      <c r="L138" s="51"/>
      <c r="M138" s="254"/>
    </row>
    <row r="139" spans="1:13" ht="38.25" x14ac:dyDescent="0.25">
      <c r="A139" s="282"/>
      <c r="B139" s="258" t="s">
        <v>277</v>
      </c>
      <c r="C139" s="260" t="s">
        <v>185</v>
      </c>
      <c r="D139" s="52" t="s">
        <v>278</v>
      </c>
      <c r="E139" s="260" t="s">
        <v>41</v>
      </c>
      <c r="F139" s="259" t="s">
        <v>47</v>
      </c>
      <c r="G139" s="260" t="s">
        <v>40</v>
      </c>
      <c r="H139" s="263"/>
      <c r="I139" s="51" t="s">
        <v>279</v>
      </c>
      <c r="J139" s="263" t="s">
        <v>280</v>
      </c>
      <c r="K139" s="263" t="s">
        <v>251</v>
      </c>
      <c r="L139" s="263" t="s">
        <v>252</v>
      </c>
      <c r="M139" s="254" t="s">
        <v>236</v>
      </c>
    </row>
    <row r="140" spans="1:13" ht="51" x14ac:dyDescent="0.25">
      <c r="A140" s="282"/>
      <c r="B140" s="258"/>
      <c r="C140" s="260"/>
      <c r="D140" s="52" t="s">
        <v>281</v>
      </c>
      <c r="E140" s="260"/>
      <c r="F140" s="259"/>
      <c r="G140" s="260"/>
      <c r="H140" s="263"/>
      <c r="I140" s="51" t="s">
        <v>282</v>
      </c>
      <c r="J140" s="263" t="s">
        <v>271</v>
      </c>
      <c r="K140" s="263" t="s">
        <v>251</v>
      </c>
      <c r="L140" s="263" t="s">
        <v>252</v>
      </c>
      <c r="M140" s="254"/>
    </row>
    <row r="141" spans="1:13" x14ac:dyDescent="0.25">
      <c r="A141" s="282"/>
      <c r="B141" s="258"/>
      <c r="C141" s="260"/>
      <c r="D141" s="52"/>
      <c r="E141" s="260"/>
      <c r="F141" s="259"/>
      <c r="G141" s="260"/>
      <c r="H141" s="263"/>
      <c r="I141" s="51"/>
      <c r="J141" s="263"/>
      <c r="K141" s="263"/>
      <c r="L141" s="263"/>
      <c r="M141" s="254"/>
    </row>
    <row r="142" spans="1:13" ht="51.75" thickBot="1" x14ac:dyDescent="0.3">
      <c r="A142" s="255"/>
      <c r="B142" s="276"/>
      <c r="C142" s="287"/>
      <c r="D142" s="66"/>
      <c r="E142" s="287"/>
      <c r="F142" s="288"/>
      <c r="G142" s="287"/>
      <c r="H142" s="63" t="s">
        <v>133</v>
      </c>
      <c r="I142" s="64" t="s">
        <v>283</v>
      </c>
      <c r="J142" s="76" t="s">
        <v>284</v>
      </c>
      <c r="K142" s="76" t="s">
        <v>251</v>
      </c>
      <c r="L142" s="76"/>
      <c r="M142" s="343"/>
    </row>
    <row r="143" spans="1:13" ht="76.5" x14ac:dyDescent="0.25">
      <c r="A143" s="143" t="s">
        <v>285</v>
      </c>
      <c r="B143" s="284" t="s">
        <v>421</v>
      </c>
      <c r="C143" s="285" t="s">
        <v>185</v>
      </c>
      <c r="D143" s="108" t="s">
        <v>422</v>
      </c>
      <c r="E143" s="285" t="s">
        <v>41</v>
      </c>
      <c r="F143" s="283" t="s">
        <v>47</v>
      </c>
      <c r="G143" s="284" t="s">
        <v>40</v>
      </c>
      <c r="H143" s="313" t="s">
        <v>158</v>
      </c>
      <c r="I143" s="141" t="s">
        <v>763</v>
      </c>
      <c r="J143" s="74" t="s">
        <v>760</v>
      </c>
      <c r="K143" s="74" t="s">
        <v>423</v>
      </c>
      <c r="L143" s="61" t="s">
        <v>424</v>
      </c>
      <c r="M143" s="268" t="s">
        <v>425</v>
      </c>
    </row>
    <row r="144" spans="1:13" ht="38.25" x14ac:dyDescent="0.25">
      <c r="A144" s="316" t="s">
        <v>438</v>
      </c>
      <c r="B144" s="258"/>
      <c r="C144" s="260"/>
      <c r="D144" s="83" t="s">
        <v>426</v>
      </c>
      <c r="E144" s="260"/>
      <c r="F144" s="259"/>
      <c r="G144" s="258"/>
      <c r="H144" s="314"/>
      <c r="I144" s="318" t="s">
        <v>764</v>
      </c>
      <c r="J144" s="278" t="s">
        <v>761</v>
      </c>
      <c r="K144" s="278" t="s">
        <v>427</v>
      </c>
      <c r="L144" s="320" t="s">
        <v>424</v>
      </c>
      <c r="M144" s="254"/>
    </row>
    <row r="145" spans="1:16" ht="38.25" x14ac:dyDescent="0.25">
      <c r="A145" s="316"/>
      <c r="B145" s="258"/>
      <c r="C145" s="260"/>
      <c r="D145" s="83" t="s">
        <v>428</v>
      </c>
      <c r="E145" s="260"/>
      <c r="F145" s="259"/>
      <c r="G145" s="258"/>
      <c r="H145" s="315"/>
      <c r="I145" s="319"/>
      <c r="J145" s="280"/>
      <c r="K145" s="280"/>
      <c r="L145" s="321"/>
      <c r="M145" s="254"/>
    </row>
    <row r="146" spans="1:16" ht="76.5" x14ac:dyDescent="0.25">
      <c r="A146" s="316"/>
      <c r="B146" s="258"/>
      <c r="C146" s="260"/>
      <c r="D146" s="110"/>
      <c r="E146" s="260"/>
      <c r="F146" s="259"/>
      <c r="G146" s="312"/>
      <c r="H146" s="75" t="s">
        <v>133</v>
      </c>
      <c r="I146" s="111" t="s">
        <v>429</v>
      </c>
      <c r="J146" s="142" t="s">
        <v>408</v>
      </c>
      <c r="K146" s="68" t="s">
        <v>423</v>
      </c>
      <c r="L146" s="47"/>
      <c r="M146" s="254"/>
    </row>
    <row r="147" spans="1:16" ht="51" x14ac:dyDescent="0.25">
      <c r="A147" s="316"/>
      <c r="B147" s="258" t="s">
        <v>430</v>
      </c>
      <c r="C147" s="260" t="s">
        <v>185</v>
      </c>
      <c r="D147" s="83" t="s">
        <v>431</v>
      </c>
      <c r="E147" s="260" t="s">
        <v>164</v>
      </c>
      <c r="F147" s="259" t="s">
        <v>46</v>
      </c>
      <c r="G147" s="260" t="s">
        <v>40</v>
      </c>
      <c r="H147" s="315" t="s">
        <v>158</v>
      </c>
      <c r="I147" s="107" t="s">
        <v>432</v>
      </c>
      <c r="J147" s="68" t="s">
        <v>433</v>
      </c>
      <c r="K147" s="278" t="s">
        <v>434</v>
      </c>
      <c r="L147" s="107" t="s">
        <v>237</v>
      </c>
      <c r="M147" s="254"/>
    </row>
    <row r="148" spans="1:16" ht="51" x14ac:dyDescent="0.25">
      <c r="A148" s="316"/>
      <c r="B148" s="258"/>
      <c r="C148" s="260"/>
      <c r="D148" s="83" t="s">
        <v>435</v>
      </c>
      <c r="E148" s="260"/>
      <c r="F148" s="259"/>
      <c r="G148" s="260"/>
      <c r="H148" s="322"/>
      <c r="I148" s="116" t="s">
        <v>765</v>
      </c>
      <c r="J148" s="78" t="s">
        <v>762</v>
      </c>
      <c r="K148" s="280"/>
      <c r="L148" s="116" t="s">
        <v>409</v>
      </c>
      <c r="M148" s="254"/>
    </row>
    <row r="149" spans="1:16" x14ac:dyDescent="0.25">
      <c r="A149" s="316"/>
      <c r="B149" s="258"/>
      <c r="C149" s="260"/>
      <c r="D149" s="83">
        <v>0</v>
      </c>
      <c r="E149" s="260"/>
      <c r="F149" s="259"/>
      <c r="G149" s="260"/>
      <c r="H149" s="323"/>
      <c r="I149" s="109"/>
      <c r="J149" s="68"/>
      <c r="K149" s="68"/>
      <c r="L149" s="47"/>
      <c r="M149" s="254"/>
    </row>
    <row r="150" spans="1:16" ht="64.5" thickBot="1" x14ac:dyDescent="0.3">
      <c r="A150" s="317"/>
      <c r="B150" s="286"/>
      <c r="C150" s="261"/>
      <c r="D150" s="113"/>
      <c r="E150" s="261"/>
      <c r="F150" s="262"/>
      <c r="G150" s="261"/>
      <c r="H150" s="114" t="s">
        <v>133</v>
      </c>
      <c r="I150" s="85" t="s">
        <v>436</v>
      </c>
      <c r="J150" s="48" t="s">
        <v>415</v>
      </c>
      <c r="K150" s="48" t="s">
        <v>437</v>
      </c>
      <c r="L150" s="102"/>
      <c r="M150" s="275"/>
    </row>
    <row r="151" spans="1:16" ht="63.75" customHeight="1" x14ac:dyDescent="0.25">
      <c r="A151" s="144" t="s">
        <v>588</v>
      </c>
      <c r="B151" s="284" t="s">
        <v>286</v>
      </c>
      <c r="C151" s="285" t="s">
        <v>221</v>
      </c>
      <c r="D151" s="108" t="s">
        <v>287</v>
      </c>
      <c r="E151" s="285" t="s">
        <v>132</v>
      </c>
      <c r="F151" s="283" t="s">
        <v>49</v>
      </c>
      <c r="G151" s="284" t="s">
        <v>39</v>
      </c>
      <c r="H151" s="332" t="s">
        <v>158</v>
      </c>
      <c r="I151" s="74" t="s">
        <v>766</v>
      </c>
      <c r="J151" s="74" t="s">
        <v>288</v>
      </c>
      <c r="K151" s="74" t="s">
        <v>289</v>
      </c>
      <c r="L151" s="74" t="s">
        <v>228</v>
      </c>
      <c r="M151" s="268" t="s">
        <v>290</v>
      </c>
    </row>
    <row r="152" spans="1:16" ht="78.75" customHeight="1" x14ac:dyDescent="0.25">
      <c r="A152" s="255" t="s">
        <v>589</v>
      </c>
      <c r="B152" s="258"/>
      <c r="C152" s="260"/>
      <c r="D152" s="83" t="s">
        <v>291</v>
      </c>
      <c r="E152" s="260"/>
      <c r="F152" s="259"/>
      <c r="G152" s="258"/>
      <c r="H152" s="263"/>
      <c r="I152" s="68" t="s">
        <v>292</v>
      </c>
      <c r="J152" s="68" t="s">
        <v>293</v>
      </c>
      <c r="K152" s="68" t="s">
        <v>294</v>
      </c>
      <c r="L152" s="47" t="s">
        <v>295</v>
      </c>
      <c r="M152" s="254"/>
    </row>
    <row r="153" spans="1:16" ht="115.5" customHeight="1" thickBot="1" x14ac:dyDescent="0.3">
      <c r="A153" s="256"/>
      <c r="B153" s="258"/>
      <c r="C153" s="260"/>
      <c r="D153" s="83" t="s">
        <v>296</v>
      </c>
      <c r="E153" s="260"/>
      <c r="F153" s="259"/>
      <c r="G153" s="258"/>
      <c r="H153" s="278"/>
      <c r="I153" s="76" t="s">
        <v>297</v>
      </c>
      <c r="J153" s="68" t="s">
        <v>298</v>
      </c>
      <c r="K153" s="68" t="s">
        <v>299</v>
      </c>
      <c r="L153" s="47" t="s">
        <v>228</v>
      </c>
      <c r="M153" s="254"/>
    </row>
    <row r="154" spans="1:16" ht="100.5" customHeight="1" thickBot="1" x14ac:dyDescent="0.3">
      <c r="A154" s="256"/>
      <c r="B154" s="276"/>
      <c r="C154" s="287"/>
      <c r="D154" s="127"/>
      <c r="E154" s="287"/>
      <c r="F154" s="288"/>
      <c r="G154" s="426"/>
      <c r="H154" s="63" t="s">
        <v>133</v>
      </c>
      <c r="I154" s="64" t="s">
        <v>300</v>
      </c>
      <c r="J154" s="149" t="s">
        <v>301</v>
      </c>
      <c r="K154" s="87" t="s">
        <v>289</v>
      </c>
      <c r="L154" s="76" t="s">
        <v>204</v>
      </c>
      <c r="M154" s="343"/>
    </row>
    <row r="155" spans="1:16" s="121" customFormat="1" ht="63.75" x14ac:dyDescent="0.2">
      <c r="A155" s="144" t="s">
        <v>792</v>
      </c>
      <c r="B155" s="284" t="s">
        <v>767</v>
      </c>
      <c r="C155" s="284" t="s">
        <v>221</v>
      </c>
      <c r="D155" s="108" t="s">
        <v>781</v>
      </c>
      <c r="E155" s="284" t="s">
        <v>132</v>
      </c>
      <c r="F155" s="283" t="s">
        <v>49</v>
      </c>
      <c r="G155" s="284" t="s">
        <v>768</v>
      </c>
      <c r="H155" s="283" t="s">
        <v>157</v>
      </c>
      <c r="I155" s="141" t="s">
        <v>303</v>
      </c>
      <c r="J155" s="74" t="s">
        <v>769</v>
      </c>
      <c r="K155" s="74" t="s">
        <v>304</v>
      </c>
      <c r="L155" s="61" t="s">
        <v>305</v>
      </c>
      <c r="M155" s="302" t="s">
        <v>290</v>
      </c>
      <c r="P155" s="12"/>
    </row>
    <row r="156" spans="1:16" s="121" customFormat="1" ht="51" customHeight="1" x14ac:dyDescent="0.2">
      <c r="A156" s="255" t="s">
        <v>793</v>
      </c>
      <c r="B156" s="258"/>
      <c r="C156" s="258"/>
      <c r="D156" s="83" t="s">
        <v>306</v>
      </c>
      <c r="E156" s="258"/>
      <c r="F156" s="259"/>
      <c r="G156" s="258"/>
      <c r="H156" s="259"/>
      <c r="I156" s="110" t="s">
        <v>770</v>
      </c>
      <c r="J156" s="68" t="s">
        <v>307</v>
      </c>
      <c r="K156" s="68" t="s">
        <v>304</v>
      </c>
      <c r="L156" s="47" t="s">
        <v>266</v>
      </c>
      <c r="M156" s="303"/>
    </row>
    <row r="157" spans="1:16" s="19" customFormat="1" ht="63.75" x14ac:dyDescent="0.2">
      <c r="A157" s="256"/>
      <c r="B157" s="258"/>
      <c r="C157" s="258"/>
      <c r="D157" s="145"/>
      <c r="E157" s="258"/>
      <c r="F157" s="259"/>
      <c r="G157" s="258"/>
      <c r="H157" s="75" t="s">
        <v>133</v>
      </c>
      <c r="I157" s="111" t="s">
        <v>791</v>
      </c>
      <c r="J157" s="68" t="s">
        <v>308</v>
      </c>
      <c r="K157" s="68" t="s">
        <v>304</v>
      </c>
      <c r="L157" s="47"/>
      <c r="M157" s="303"/>
    </row>
    <row r="158" spans="1:16" s="19" customFormat="1" ht="63.75" x14ac:dyDescent="0.2">
      <c r="A158" s="256"/>
      <c r="B158" s="258" t="s">
        <v>771</v>
      </c>
      <c r="C158" s="260" t="s">
        <v>185</v>
      </c>
      <c r="D158" s="83" t="s">
        <v>781</v>
      </c>
      <c r="E158" s="260" t="s">
        <v>41</v>
      </c>
      <c r="F158" s="259" t="s">
        <v>47</v>
      </c>
      <c r="G158" s="260" t="s">
        <v>772</v>
      </c>
      <c r="H158" s="259" t="s">
        <v>773</v>
      </c>
      <c r="I158" s="47" t="s">
        <v>774</v>
      </c>
      <c r="J158" s="47" t="s">
        <v>775</v>
      </c>
      <c r="K158" s="68" t="s">
        <v>304</v>
      </c>
      <c r="L158" s="47" t="s">
        <v>311</v>
      </c>
      <c r="M158" s="303"/>
    </row>
    <row r="159" spans="1:16" s="19" customFormat="1" ht="38.25" x14ac:dyDescent="0.2">
      <c r="A159" s="256"/>
      <c r="B159" s="258"/>
      <c r="C159" s="260"/>
      <c r="D159" s="83" t="s">
        <v>309</v>
      </c>
      <c r="E159" s="260"/>
      <c r="F159" s="259"/>
      <c r="G159" s="260"/>
      <c r="H159" s="259"/>
      <c r="I159" s="47" t="s">
        <v>776</v>
      </c>
      <c r="J159" s="47" t="s">
        <v>315</v>
      </c>
      <c r="K159" s="68" t="s">
        <v>304</v>
      </c>
      <c r="L159" s="47" t="s">
        <v>777</v>
      </c>
      <c r="M159" s="303"/>
    </row>
    <row r="160" spans="1:16" s="19" customFormat="1" ht="51" x14ac:dyDescent="0.2">
      <c r="A160" s="256"/>
      <c r="B160" s="258"/>
      <c r="C160" s="260"/>
      <c r="D160" s="83" t="s">
        <v>306</v>
      </c>
      <c r="E160" s="260"/>
      <c r="F160" s="259"/>
      <c r="G160" s="260"/>
      <c r="H160" s="259"/>
      <c r="I160" s="47" t="s">
        <v>778</v>
      </c>
      <c r="J160" s="68" t="s">
        <v>307</v>
      </c>
      <c r="K160" s="68" t="s">
        <v>304</v>
      </c>
      <c r="L160" s="47" t="s">
        <v>266</v>
      </c>
      <c r="M160" s="303"/>
    </row>
    <row r="161" spans="1:13" s="19" customFormat="1" ht="129.75" customHeight="1" x14ac:dyDescent="0.2">
      <c r="A161" s="256"/>
      <c r="B161" s="258"/>
      <c r="C161" s="260"/>
      <c r="D161" s="83" t="s">
        <v>779</v>
      </c>
      <c r="E161" s="260"/>
      <c r="F161" s="259"/>
      <c r="G161" s="260"/>
      <c r="H161" s="259"/>
      <c r="I161" s="47" t="s">
        <v>780</v>
      </c>
      <c r="J161" s="47" t="s">
        <v>315</v>
      </c>
      <c r="K161" s="47" t="s">
        <v>304</v>
      </c>
      <c r="L161" s="47" t="s">
        <v>497</v>
      </c>
      <c r="M161" s="303"/>
    </row>
    <row r="162" spans="1:13" s="19" customFormat="1" ht="103.5" customHeight="1" x14ac:dyDescent="0.2">
      <c r="A162" s="256"/>
      <c r="B162" s="258"/>
      <c r="C162" s="260"/>
      <c r="D162" s="146" t="s">
        <v>781</v>
      </c>
      <c r="E162" s="260"/>
      <c r="F162" s="259"/>
      <c r="G162" s="260"/>
      <c r="H162" s="75" t="s">
        <v>133</v>
      </c>
      <c r="I162" s="111" t="s">
        <v>782</v>
      </c>
      <c r="J162" s="68" t="s">
        <v>312</v>
      </c>
      <c r="K162" s="68" t="s">
        <v>304</v>
      </c>
      <c r="L162" s="68"/>
      <c r="M162" s="303"/>
    </row>
    <row r="163" spans="1:13" s="19" customFormat="1" ht="76.5" x14ac:dyDescent="0.2">
      <c r="A163" s="256"/>
      <c r="B163" s="258" t="s">
        <v>783</v>
      </c>
      <c r="C163" s="260" t="s">
        <v>185</v>
      </c>
      <c r="D163" s="83" t="s">
        <v>784</v>
      </c>
      <c r="E163" s="260" t="s">
        <v>41</v>
      </c>
      <c r="F163" s="259"/>
      <c r="G163" s="260"/>
      <c r="H163" s="259" t="s">
        <v>773</v>
      </c>
      <c r="I163" s="47" t="s">
        <v>785</v>
      </c>
      <c r="J163" s="47" t="s">
        <v>786</v>
      </c>
      <c r="K163" s="68" t="s">
        <v>304</v>
      </c>
      <c r="L163" s="47" t="s">
        <v>311</v>
      </c>
      <c r="M163" s="303"/>
    </row>
    <row r="164" spans="1:13" s="19" customFormat="1" ht="99" customHeight="1" x14ac:dyDescent="0.2">
      <c r="A164" s="256"/>
      <c r="B164" s="258"/>
      <c r="C164" s="260"/>
      <c r="D164" s="83" t="s">
        <v>309</v>
      </c>
      <c r="E164" s="260"/>
      <c r="F164" s="259"/>
      <c r="G164" s="260"/>
      <c r="H164" s="259"/>
      <c r="I164" s="47" t="s">
        <v>787</v>
      </c>
      <c r="J164" s="47" t="s">
        <v>313</v>
      </c>
      <c r="K164" s="68" t="s">
        <v>304</v>
      </c>
      <c r="L164" s="47" t="s">
        <v>311</v>
      </c>
      <c r="M164" s="303"/>
    </row>
    <row r="165" spans="1:13" s="19" customFormat="1" ht="105.75" customHeight="1" x14ac:dyDescent="0.2">
      <c r="A165" s="256"/>
      <c r="B165" s="258"/>
      <c r="C165" s="260"/>
      <c r="D165" s="83" t="s">
        <v>788</v>
      </c>
      <c r="E165" s="260"/>
      <c r="F165" s="259"/>
      <c r="G165" s="260"/>
      <c r="H165" s="259"/>
      <c r="I165" s="47" t="s">
        <v>789</v>
      </c>
      <c r="J165" s="47" t="s">
        <v>314</v>
      </c>
      <c r="K165" s="68" t="s">
        <v>304</v>
      </c>
      <c r="L165" s="47" t="s">
        <v>311</v>
      </c>
      <c r="M165" s="303"/>
    </row>
    <row r="166" spans="1:13" s="19" customFormat="1" ht="77.25" customHeight="1" thickBot="1" x14ac:dyDescent="0.25">
      <c r="A166" s="257"/>
      <c r="B166" s="286"/>
      <c r="C166" s="261"/>
      <c r="D166" s="84"/>
      <c r="E166" s="261"/>
      <c r="F166" s="262"/>
      <c r="G166" s="261"/>
      <c r="H166" s="38" t="s">
        <v>133</v>
      </c>
      <c r="I166" s="85" t="s">
        <v>790</v>
      </c>
      <c r="J166" s="48" t="s">
        <v>315</v>
      </c>
      <c r="K166" s="48" t="s">
        <v>304</v>
      </c>
      <c r="L166" s="48" t="s">
        <v>311</v>
      </c>
      <c r="M166" s="304"/>
    </row>
    <row r="167" spans="1:13" s="121" customFormat="1" ht="77.25" customHeight="1" x14ac:dyDescent="0.2">
      <c r="A167" s="70" t="s">
        <v>316</v>
      </c>
      <c r="B167" s="258" t="str">
        <f>[3]DESCRIPCION!A10</f>
        <v>Ausencia de acciones estratégicas de la administración para  la transformación social, productiva y competitiva de la comunidad Ibaguereña mediante el uso y apropiación de las TIC</v>
      </c>
      <c r="C167" s="260" t="str">
        <f>'[3]IDENTIFICACION DE RIESGOS'!J10</f>
        <v>GESTION</v>
      </c>
      <c r="D167" s="69" t="str">
        <f>[3]DESCRIPCION!D10</f>
        <v>Recursos economicos insuficientes para el Cumplimiento metas  Plan Desarrollo Municipal. (sostenimiento PVD o VIVELAB, Zonas WFI; Inversión en proyectos de CTeI)</v>
      </c>
      <c r="E167" s="260" t="str">
        <f>'[3]VALORACIÓN RIESGOS RESIDUAL'!E14:G14</f>
        <v>Posible</v>
      </c>
      <c r="F167" s="259" t="str">
        <f>'[3]VALORACIÓN RIESGOS RESIDUAL'!J14</f>
        <v>Moderado</v>
      </c>
      <c r="G167" s="258" t="str">
        <f>'[3]VALORACIÓN RIESGOS RESIDUAL'!K11</f>
        <v>ALTA</v>
      </c>
      <c r="H167" s="259" t="s">
        <v>157</v>
      </c>
      <c r="I167" s="68" t="s">
        <v>486</v>
      </c>
      <c r="J167" s="68" t="s">
        <v>802</v>
      </c>
      <c r="K167" s="68" t="s">
        <v>487</v>
      </c>
      <c r="L167" s="68" t="s">
        <v>746</v>
      </c>
      <c r="M167" s="254" t="s">
        <v>801</v>
      </c>
    </row>
    <row r="168" spans="1:13" s="121" customFormat="1" ht="77.25" customHeight="1" x14ac:dyDescent="0.2">
      <c r="A168" s="255" t="s">
        <v>490</v>
      </c>
      <c r="B168" s="258"/>
      <c r="C168" s="260"/>
      <c r="D168" s="69" t="str">
        <f>[3]DESCRIPCION!D11</f>
        <v>Ausencia de Personal y personal sin la debida experiencia para el desarrollo de actividades en el PVD y/o VIVELAB o manejo y  gestion de proyectos de ciencia tecnologia e  inovacion</v>
      </c>
      <c r="E168" s="260"/>
      <c r="F168" s="259"/>
      <c r="G168" s="258"/>
      <c r="H168" s="259"/>
      <c r="I168" s="68" t="s">
        <v>488</v>
      </c>
      <c r="J168" s="68" t="s">
        <v>804</v>
      </c>
      <c r="K168" s="68" t="s">
        <v>487</v>
      </c>
      <c r="L168" s="68" t="s">
        <v>746</v>
      </c>
      <c r="M168" s="254"/>
    </row>
    <row r="169" spans="1:13" s="121" customFormat="1" ht="77.25" customHeight="1" x14ac:dyDescent="0.2">
      <c r="A169" s="256"/>
      <c r="B169" s="258"/>
      <c r="C169" s="260"/>
      <c r="D169" s="68"/>
      <c r="E169" s="260"/>
      <c r="F169" s="259"/>
      <c r="G169" s="258"/>
      <c r="H169" s="75" t="s">
        <v>133</v>
      </c>
      <c r="I169" s="41" t="s">
        <v>798</v>
      </c>
      <c r="J169" s="68"/>
      <c r="K169" s="68"/>
      <c r="L169" s="68"/>
      <c r="M169" s="254"/>
    </row>
    <row r="170" spans="1:13" s="121" customFormat="1" ht="77.25" customHeight="1" x14ac:dyDescent="0.2">
      <c r="A170" s="256"/>
      <c r="B170" s="258" t="str">
        <f>[3]DESCRIPCION!A13</f>
        <v>Rezago tecnologico para las poblaciones vulnerables</v>
      </c>
      <c r="C170" s="260" t="str">
        <f>'[3]IDENTIFICACION DE RIESGOS'!J13</f>
        <v>GESTION</v>
      </c>
      <c r="D170" s="69" t="str">
        <f>[3]DESCRIPCION!D13</f>
        <v>Obsolescencia tecnológica que impacten los programas de masificación y apropiación de TIC</v>
      </c>
      <c r="E170" s="260" t="str">
        <f>'[3]VALORACIÓN RIESGOS RESIDUAL'!E35:G35</f>
        <v>Improbable</v>
      </c>
      <c r="F170" s="259" t="str">
        <f>'[3]VALORACIÓN RIESGOS RESIDUAL'!J35</f>
        <v>Mayor</v>
      </c>
      <c r="G170" s="260" t="str">
        <f>'[3]VALORACIÓN RIESGOS RESIDUAL'!K32</f>
        <v>ALTA</v>
      </c>
      <c r="H170" s="259" t="s">
        <v>157</v>
      </c>
      <c r="I170" s="68" t="s">
        <v>803</v>
      </c>
      <c r="J170" s="68" t="s">
        <v>802</v>
      </c>
      <c r="K170" s="68" t="s">
        <v>487</v>
      </c>
      <c r="L170" s="68" t="s">
        <v>746</v>
      </c>
      <c r="M170" s="254" t="s">
        <v>801</v>
      </c>
    </row>
    <row r="171" spans="1:13" s="121" customFormat="1" ht="77.25" customHeight="1" x14ac:dyDescent="0.2">
      <c r="A171" s="256"/>
      <c r="B171" s="258"/>
      <c r="C171" s="260"/>
      <c r="D171" s="69" t="str">
        <f>[3]DESCRIPCION!D14</f>
        <v>Deterioro en la infraestructura de los centros tecnológicos provocado por el ambiente.</v>
      </c>
      <c r="E171" s="260"/>
      <c r="F171" s="259"/>
      <c r="G171" s="260"/>
      <c r="H171" s="259"/>
      <c r="I171" s="263" t="s">
        <v>800</v>
      </c>
      <c r="J171" s="263" t="s">
        <v>799</v>
      </c>
      <c r="K171" s="263" t="s">
        <v>487</v>
      </c>
      <c r="L171" s="263" t="s">
        <v>746</v>
      </c>
      <c r="M171" s="254"/>
    </row>
    <row r="172" spans="1:13" s="121" customFormat="1" ht="77.25" customHeight="1" x14ac:dyDescent="0.2">
      <c r="A172" s="256"/>
      <c r="B172" s="258"/>
      <c r="C172" s="260"/>
      <c r="D172" s="69" t="str">
        <f>[3]DESCRIPCION!D15</f>
        <v>Recursos economicos insuficientes para el Cumplimiento metas  Plan Desarrollo Municipal. (sostenimiento PVD o VIVELAB, Zonas WFI; Inversión en proyectos de CTeI)</v>
      </c>
      <c r="E172" s="260"/>
      <c r="F172" s="259"/>
      <c r="G172" s="260"/>
      <c r="H172" s="259"/>
      <c r="I172" s="263"/>
      <c r="J172" s="263"/>
      <c r="K172" s="263"/>
      <c r="L172" s="263"/>
      <c r="M172" s="254"/>
    </row>
    <row r="173" spans="1:13" s="121" customFormat="1" ht="77.25" customHeight="1" x14ac:dyDescent="0.2">
      <c r="A173" s="256"/>
      <c r="B173" s="258"/>
      <c r="C173" s="260"/>
      <c r="D173" s="68"/>
      <c r="E173" s="260"/>
      <c r="F173" s="259"/>
      <c r="G173" s="260"/>
      <c r="H173" s="75" t="s">
        <v>133</v>
      </c>
      <c r="I173" s="41" t="s">
        <v>798</v>
      </c>
      <c r="J173" s="68"/>
      <c r="K173" s="68"/>
      <c r="L173" s="68"/>
      <c r="M173" s="254"/>
    </row>
    <row r="174" spans="1:13" s="19" customFormat="1" ht="77.25" customHeight="1" x14ac:dyDescent="0.2">
      <c r="A174" s="256"/>
      <c r="B174" s="258" t="str">
        <f>+[3]DESCRIPCION!A16</f>
        <v>Cierre temporal de los centros digitlaes que impactan el programa de masificación y apropiación de las TIC.</v>
      </c>
      <c r="C174" s="427" t="s">
        <v>185</v>
      </c>
      <c r="D174" s="69" t="str">
        <f>[3]DESCRIPCION!D16</f>
        <v>Aislamientos preventivos obligatorios, establecidos por los oganismos oficiales para mitigar la propagación de epidemias y/o pandemias.</v>
      </c>
      <c r="E174" s="260" t="str">
        <f>+'[3]VALORACIÓN RIESGOS RESIDUAL'!E56:G56</f>
        <v>Casi seguro</v>
      </c>
      <c r="F174" s="429" t="str">
        <f>+'[3]VALORACIÓN RIESGOS RESIDUAL'!J56</f>
        <v>Catastrófico</v>
      </c>
      <c r="G174" s="260" t="str">
        <f>+'[3]VALORACIÓN RIESGOS RESIDUAL'!K54</f>
        <v>EXTREMA</v>
      </c>
      <c r="H174" s="259" t="s">
        <v>158</v>
      </c>
      <c r="I174" s="68" t="s">
        <v>797</v>
      </c>
      <c r="J174" s="263" t="s">
        <v>489</v>
      </c>
      <c r="K174" s="263" t="s">
        <v>487</v>
      </c>
      <c r="L174" s="263" t="s">
        <v>746</v>
      </c>
      <c r="M174" s="254" t="s">
        <v>796</v>
      </c>
    </row>
    <row r="175" spans="1:13" s="19" customFormat="1" ht="77.25" customHeight="1" x14ac:dyDescent="0.2">
      <c r="A175" s="256"/>
      <c r="B175" s="258"/>
      <c r="C175" s="427"/>
      <c r="D175" s="69" t="str">
        <f>[3]DESCRIPCION!D17</f>
        <v>Desinteres de la comunidad  para capacitarse en apropiación de las TIC;
Dificultades de orden público o de dificil acceso</v>
      </c>
      <c r="E175" s="260"/>
      <c r="F175" s="429"/>
      <c r="G175" s="260"/>
      <c r="H175" s="259"/>
      <c r="I175" s="68" t="s">
        <v>795</v>
      </c>
      <c r="J175" s="263"/>
      <c r="K175" s="263"/>
      <c r="L175" s="263"/>
      <c r="M175" s="254"/>
    </row>
    <row r="176" spans="1:13" s="19" customFormat="1" ht="77.25" customHeight="1" x14ac:dyDescent="0.2">
      <c r="A176" s="256"/>
      <c r="B176" s="258"/>
      <c r="C176" s="427"/>
      <c r="D176" s="69"/>
      <c r="E176" s="260"/>
      <c r="F176" s="429"/>
      <c r="G176" s="260"/>
      <c r="H176" s="259"/>
      <c r="I176" s="67"/>
      <c r="J176" s="68"/>
      <c r="K176" s="68"/>
      <c r="L176" s="68"/>
      <c r="M176" s="254"/>
    </row>
    <row r="177" spans="1:13" s="19" customFormat="1" ht="77.25" customHeight="1" thickBot="1" x14ac:dyDescent="0.25">
      <c r="A177" s="257"/>
      <c r="B177" s="286"/>
      <c r="C177" s="428"/>
      <c r="D177" s="48"/>
      <c r="E177" s="261"/>
      <c r="F177" s="430"/>
      <c r="G177" s="261"/>
      <c r="H177" s="38" t="s">
        <v>133</v>
      </c>
      <c r="I177" s="40" t="s">
        <v>794</v>
      </c>
      <c r="J177" s="48"/>
      <c r="K177" s="48"/>
      <c r="L177" s="48"/>
      <c r="M177" s="275"/>
    </row>
    <row r="178" spans="1:13" ht="84" x14ac:dyDescent="0.25">
      <c r="A178" s="305" t="s">
        <v>815</v>
      </c>
      <c r="B178" s="299" t="str">
        <f>[4]DESCRIPCION!A10</f>
        <v>Posibilidad de recibir o solicitar cualquier dadiva para modificar y/o alterar los datos existentes en los distintos sistemas de información</v>
      </c>
      <c r="C178" s="301" t="str">
        <f>'[4]IDENTIFICACION DE RIESGOS'!J10</f>
        <v>CORRUPCION</v>
      </c>
      <c r="D178" s="161" t="str">
        <f>[4]DESCRIPCION!D10</f>
        <v>Falta de capacidad de liderazgo</v>
      </c>
      <c r="E178" s="301" t="str">
        <f>+[4]PROBABILIDAD!T11</f>
        <v>Casi Seguro</v>
      </c>
      <c r="F178" s="297" t="str">
        <f>'[4]VALORACIÓN RIESGOS RESIDUAL'!J14</f>
        <v>Catastrófico</v>
      </c>
      <c r="G178" s="299" t="str">
        <f>'[4]VALORACIÓN RIESGOS RESIDUAL'!K11</f>
        <v>EXTREMA</v>
      </c>
      <c r="H178" s="297" t="s">
        <v>157</v>
      </c>
      <c r="I178" s="160" t="s">
        <v>814</v>
      </c>
      <c r="J178" s="160" t="s">
        <v>317</v>
      </c>
      <c r="K178" s="159" t="s">
        <v>318</v>
      </c>
      <c r="L178" s="159" t="s">
        <v>319</v>
      </c>
      <c r="M178" s="311" t="s">
        <v>322</v>
      </c>
    </row>
    <row r="179" spans="1:13" ht="156" x14ac:dyDescent="0.25">
      <c r="A179" s="306"/>
      <c r="B179" s="295"/>
      <c r="C179" s="291"/>
      <c r="D179" s="158" t="str">
        <f>[4]DESCRIPCION!D11</f>
        <v xml:space="preserve">Falta de ética profesional y compromiso en el desarrollo de las actividades del procesos </v>
      </c>
      <c r="E179" s="291"/>
      <c r="F179" s="293"/>
      <c r="G179" s="295"/>
      <c r="H179" s="293"/>
      <c r="I179" s="151" t="s">
        <v>813</v>
      </c>
      <c r="J179" s="151" t="s">
        <v>320</v>
      </c>
      <c r="K179" s="150" t="s">
        <v>318</v>
      </c>
      <c r="L179" s="150" t="s">
        <v>321</v>
      </c>
      <c r="M179" s="309"/>
    </row>
    <row r="180" spans="1:13" ht="48" x14ac:dyDescent="0.25">
      <c r="A180" s="306"/>
      <c r="B180" s="295"/>
      <c r="C180" s="291"/>
      <c r="D180" s="151"/>
      <c r="E180" s="291"/>
      <c r="F180" s="293"/>
      <c r="G180" s="295"/>
      <c r="H180" s="75" t="s">
        <v>133</v>
      </c>
      <c r="I180" s="155" t="s">
        <v>326</v>
      </c>
      <c r="J180" s="151" t="s">
        <v>327</v>
      </c>
      <c r="K180" s="150" t="s">
        <v>328</v>
      </c>
      <c r="L180" s="150" t="s">
        <v>329</v>
      </c>
      <c r="M180" s="309"/>
    </row>
    <row r="181" spans="1:13" ht="84" x14ac:dyDescent="0.25">
      <c r="A181" s="306"/>
      <c r="B181" s="295" t="str">
        <f xml:space="preserve">
[4]DESCRIPCION!A13</f>
        <v>Posibilidad de recibir o solicitar cualquier dadiva para omitir requisitos en el desarrollo de los trámites y servicios del proceso de gestión de Hacienda Pública</v>
      </c>
      <c r="C181" s="291" t="str">
        <f>'[4]IDENTIFICACION DE RIESGOS'!J13</f>
        <v>CORRUPCION</v>
      </c>
      <c r="D181" s="157" t="str">
        <f>[4]DESCRIPCION!D13</f>
        <v>Falta de información clara y debilidad en canales de acceso a la publicidad de las condiciones del trámite</v>
      </c>
      <c r="E181" s="291" t="str">
        <f>+[4]PROBABILIDAD!T12</f>
        <v>Casi Seguro</v>
      </c>
      <c r="F181" s="293" t="str">
        <f>'[4]VALORACIÓN RIESGOS RESIDUAL'!J35</f>
        <v>Mayor</v>
      </c>
      <c r="G181" s="291" t="str">
        <f>'[4]VALORACIÓN RIESGOS RESIDUAL'!K32</f>
        <v>EXTREMA</v>
      </c>
      <c r="H181" s="300" t="s">
        <v>157</v>
      </c>
      <c r="I181" s="151" t="s">
        <v>812</v>
      </c>
      <c r="J181" s="151" t="s">
        <v>811</v>
      </c>
      <c r="K181" s="150" t="s">
        <v>810</v>
      </c>
      <c r="L181" s="154" t="s">
        <v>323</v>
      </c>
      <c r="M181" s="308" t="s">
        <v>322</v>
      </c>
    </row>
    <row r="182" spans="1:13" ht="132" x14ac:dyDescent="0.25">
      <c r="A182" s="306"/>
      <c r="B182" s="295"/>
      <c r="C182" s="291"/>
      <c r="D182" s="157" t="str">
        <f>[4]DESCRIPCION!D14</f>
        <v xml:space="preserve">Falta de controles de la gestión de trámites </v>
      </c>
      <c r="E182" s="291"/>
      <c r="F182" s="293"/>
      <c r="G182" s="291"/>
      <c r="H182" s="300"/>
      <c r="I182" s="151" t="s">
        <v>809</v>
      </c>
      <c r="J182" s="151" t="s">
        <v>808</v>
      </c>
      <c r="K182" s="150" t="s">
        <v>324</v>
      </c>
      <c r="L182" s="154" t="s">
        <v>325</v>
      </c>
      <c r="M182" s="308"/>
    </row>
    <row r="183" spans="1:13" ht="48" x14ac:dyDescent="0.25">
      <c r="A183" s="306"/>
      <c r="B183" s="295"/>
      <c r="C183" s="291"/>
      <c r="D183" s="151"/>
      <c r="E183" s="291"/>
      <c r="F183" s="293"/>
      <c r="G183" s="291"/>
      <c r="H183" s="128" t="s">
        <v>133</v>
      </c>
      <c r="I183" s="155" t="s">
        <v>326</v>
      </c>
      <c r="J183" s="151" t="s">
        <v>327</v>
      </c>
      <c r="K183" s="150" t="s">
        <v>328</v>
      </c>
      <c r="L183" s="150" t="s">
        <v>329</v>
      </c>
      <c r="M183" s="308"/>
    </row>
    <row r="184" spans="1:13" ht="108" x14ac:dyDescent="0.25">
      <c r="A184" s="306"/>
      <c r="B184" s="298" t="str">
        <f>[4]DESCRIPCION!A16</f>
        <v>Posibilidad de pérdida de información en los expedientes de los procesos de Gestión de Hacienda pública</v>
      </c>
      <c r="C184" s="291" t="str">
        <f>'[4]IDENTIFICACION DE RIESGOS'!J16</f>
        <v>GESTION</v>
      </c>
      <c r="D184" s="157" t="str">
        <f>[4]DESCRIPCION!D16</f>
        <v>Falta de personal de planta para asumir las responsabilidades en la operación y continuidad de los procesos.</v>
      </c>
      <c r="E184" s="291" t="str">
        <f>+[4]PROBABILIDAD!T13</f>
        <v>Probable</v>
      </c>
      <c r="F184" s="293" t="str">
        <f>'[4]VALORACIÓN RIESGOS RESIDUAL'!J56</f>
        <v>Menor</v>
      </c>
      <c r="G184" s="291" t="str">
        <f>'[4]VALORACIÓN RIESGOS RESIDUAL'!K53</f>
        <v>ALTA</v>
      </c>
      <c r="H184" s="293" t="s">
        <v>158</v>
      </c>
      <c r="I184" s="151" t="s">
        <v>807</v>
      </c>
      <c r="J184" s="150" t="s">
        <v>330</v>
      </c>
      <c r="K184" s="150" t="s">
        <v>331</v>
      </c>
      <c r="L184" s="154" t="s">
        <v>323</v>
      </c>
      <c r="M184" s="309" t="s">
        <v>322</v>
      </c>
    </row>
    <row r="185" spans="1:13" ht="156" x14ac:dyDescent="0.25">
      <c r="A185" s="306"/>
      <c r="B185" s="298"/>
      <c r="C185" s="291"/>
      <c r="D185" s="157" t="str">
        <f>[4]DESCRIPCION!D17</f>
        <v>Falta de digitalización de la totalidad de los expedientes que reposan en las diferentes direcciones.</v>
      </c>
      <c r="E185" s="291"/>
      <c r="F185" s="293"/>
      <c r="G185" s="291"/>
      <c r="H185" s="293"/>
      <c r="I185" s="151" t="s">
        <v>806</v>
      </c>
      <c r="J185" s="150" t="s">
        <v>332</v>
      </c>
      <c r="K185" s="154" t="s">
        <v>333</v>
      </c>
      <c r="L185" s="154" t="s">
        <v>319</v>
      </c>
      <c r="M185" s="309"/>
    </row>
    <row r="186" spans="1:13" ht="60" x14ac:dyDescent="0.25">
      <c r="A186" s="306"/>
      <c r="B186" s="298"/>
      <c r="C186" s="291"/>
      <c r="D186" s="156"/>
      <c r="E186" s="291"/>
      <c r="F186" s="293"/>
      <c r="G186" s="291"/>
      <c r="H186" s="75" t="s">
        <v>133</v>
      </c>
      <c r="I186" s="155" t="s">
        <v>334</v>
      </c>
      <c r="J186" s="151" t="s">
        <v>335</v>
      </c>
      <c r="K186" s="154" t="s">
        <v>336</v>
      </c>
      <c r="L186" s="150" t="s">
        <v>329</v>
      </c>
      <c r="M186" s="309"/>
    </row>
    <row r="187" spans="1:13" ht="120" x14ac:dyDescent="0.25">
      <c r="A187" s="306"/>
      <c r="B187" s="295" t="str">
        <f>[4]DESCRIPCION!A19</f>
        <v xml:space="preserve">Posibilidad de incumplimiento de recolección de información para reportes internos o externos </v>
      </c>
      <c r="C187" s="291" t="str">
        <f>+'[4]IDENTIFICACION DE RIESGOS'!J19</f>
        <v>GESTION</v>
      </c>
      <c r="D187" s="289" t="str">
        <f>+[4]DESCRIPCION!D22</f>
        <v>Falta de seguimiento y gestión al proceso de peticiones, quejas y reclamos y/o tramites de gestión de Hacienda Pública.</v>
      </c>
      <c r="E187" s="291" t="str">
        <f>+[4]PROBABILIDAD!T14</f>
        <v>Probable</v>
      </c>
      <c r="F187" s="293" t="str">
        <f>+'[4]VALORACIÓN RIESGOS RESIDUAL'!J77</f>
        <v>Menor</v>
      </c>
      <c r="G187" s="291" t="str">
        <f>+'[4]VALORACIÓN RIESGOS RESIDUAL'!K74</f>
        <v>ALTA</v>
      </c>
      <c r="H187" s="153" t="s">
        <v>158</v>
      </c>
      <c r="I187" s="152" t="s">
        <v>805</v>
      </c>
      <c r="J187" s="151" t="s">
        <v>337</v>
      </c>
      <c r="K187" s="150" t="s">
        <v>318</v>
      </c>
      <c r="L187" s="150" t="s">
        <v>319</v>
      </c>
      <c r="M187" s="309" t="s">
        <v>322</v>
      </c>
    </row>
    <row r="188" spans="1:13" ht="72.75" thickBot="1" x14ac:dyDescent="0.3">
      <c r="A188" s="307"/>
      <c r="B188" s="296"/>
      <c r="C188" s="292"/>
      <c r="D188" s="290"/>
      <c r="E188" s="292"/>
      <c r="F188" s="294"/>
      <c r="G188" s="292"/>
      <c r="H188" s="63" t="s">
        <v>133</v>
      </c>
      <c r="I188" s="162" t="s">
        <v>338</v>
      </c>
      <c r="J188" s="163" t="s">
        <v>335</v>
      </c>
      <c r="K188" s="164" t="s">
        <v>339</v>
      </c>
      <c r="L188" s="165" t="s">
        <v>329</v>
      </c>
      <c r="M188" s="310"/>
    </row>
    <row r="189" spans="1:13" ht="89.25" customHeight="1" x14ac:dyDescent="0.25">
      <c r="A189" s="365" t="s">
        <v>590</v>
      </c>
      <c r="B189" s="284" t="s">
        <v>340</v>
      </c>
      <c r="C189" s="285" t="s">
        <v>221</v>
      </c>
      <c r="D189" s="108" t="s">
        <v>341</v>
      </c>
      <c r="E189" s="285" t="s">
        <v>164</v>
      </c>
      <c r="F189" s="285" t="s">
        <v>48</v>
      </c>
      <c r="G189" s="284" t="s">
        <v>39</v>
      </c>
      <c r="H189" s="285" t="s">
        <v>157</v>
      </c>
      <c r="I189" s="383" t="s">
        <v>342</v>
      </c>
      <c r="J189" s="284" t="s">
        <v>816</v>
      </c>
      <c r="K189" s="284" t="s">
        <v>344</v>
      </c>
      <c r="L189" s="384" t="s">
        <v>817</v>
      </c>
      <c r="M189" s="333" t="s">
        <v>290</v>
      </c>
    </row>
    <row r="190" spans="1:13" ht="38.25" x14ac:dyDescent="0.25">
      <c r="A190" s="366"/>
      <c r="B190" s="356"/>
      <c r="C190" s="356"/>
      <c r="D190" s="83" t="s">
        <v>345</v>
      </c>
      <c r="E190" s="356"/>
      <c r="F190" s="356"/>
      <c r="G190" s="356"/>
      <c r="H190" s="356"/>
      <c r="I190" s="356"/>
      <c r="J190" s="356"/>
      <c r="K190" s="356"/>
      <c r="L190" s="356"/>
      <c r="M190" s="380"/>
    </row>
    <row r="191" spans="1:13" ht="76.5" customHeight="1" x14ac:dyDescent="0.25">
      <c r="A191" s="282" t="s">
        <v>591</v>
      </c>
      <c r="B191" s="356"/>
      <c r="C191" s="356"/>
      <c r="D191" s="83" t="s">
        <v>346</v>
      </c>
      <c r="E191" s="356"/>
      <c r="F191" s="356"/>
      <c r="G191" s="356"/>
      <c r="H191" s="356"/>
      <c r="I191" s="83" t="s">
        <v>347</v>
      </c>
      <c r="J191" s="69" t="s">
        <v>818</v>
      </c>
      <c r="K191" s="69" t="s">
        <v>349</v>
      </c>
      <c r="L191" s="90" t="s">
        <v>817</v>
      </c>
      <c r="M191" s="380"/>
    </row>
    <row r="192" spans="1:13" ht="76.5" customHeight="1" x14ac:dyDescent="0.25">
      <c r="A192" s="282"/>
      <c r="B192" s="356"/>
      <c r="C192" s="356"/>
      <c r="D192" s="83" t="s">
        <v>350</v>
      </c>
      <c r="E192" s="356"/>
      <c r="F192" s="356"/>
      <c r="G192" s="356"/>
      <c r="H192" s="356"/>
      <c r="I192" s="83" t="s">
        <v>351</v>
      </c>
      <c r="J192" s="69" t="s">
        <v>819</v>
      </c>
      <c r="K192" s="69" t="s">
        <v>349</v>
      </c>
      <c r="L192" s="90" t="s">
        <v>817</v>
      </c>
      <c r="M192" s="380"/>
    </row>
    <row r="193" spans="1:13" ht="191.25" customHeight="1" x14ac:dyDescent="0.25">
      <c r="A193" s="282"/>
      <c r="B193" s="356"/>
      <c r="C193" s="356"/>
      <c r="D193" s="83"/>
      <c r="E193" s="356"/>
      <c r="F193" s="356"/>
      <c r="G193" s="356"/>
      <c r="H193" s="166" t="s">
        <v>133</v>
      </c>
      <c r="I193" s="167" t="s">
        <v>352</v>
      </c>
      <c r="J193" s="69" t="s">
        <v>353</v>
      </c>
      <c r="K193" s="69" t="s">
        <v>354</v>
      </c>
      <c r="L193" s="90" t="s">
        <v>817</v>
      </c>
      <c r="M193" s="169" t="s">
        <v>355</v>
      </c>
    </row>
    <row r="194" spans="1:13" ht="89.25" x14ac:dyDescent="0.25">
      <c r="A194" s="282"/>
      <c r="B194" s="258" t="s">
        <v>356</v>
      </c>
      <c r="C194" s="260" t="s">
        <v>185</v>
      </c>
      <c r="D194" s="83" t="s">
        <v>341</v>
      </c>
      <c r="E194" s="260" t="s">
        <v>164</v>
      </c>
      <c r="F194" s="260" t="s">
        <v>48</v>
      </c>
      <c r="G194" s="260" t="s">
        <v>39</v>
      </c>
      <c r="H194" s="260" t="s">
        <v>157</v>
      </c>
      <c r="I194" s="381" t="s">
        <v>342</v>
      </c>
      <c r="J194" s="258" t="s">
        <v>343</v>
      </c>
      <c r="K194" s="258" t="s">
        <v>344</v>
      </c>
      <c r="L194" s="382" t="s">
        <v>817</v>
      </c>
      <c r="M194" s="334" t="s">
        <v>290</v>
      </c>
    </row>
    <row r="195" spans="1:13" ht="38.25" x14ac:dyDescent="0.25">
      <c r="A195" s="282"/>
      <c r="B195" s="356"/>
      <c r="C195" s="356"/>
      <c r="D195" s="83" t="s">
        <v>345</v>
      </c>
      <c r="E195" s="356"/>
      <c r="F195" s="356"/>
      <c r="G195" s="356"/>
      <c r="H195" s="356"/>
      <c r="I195" s="356"/>
      <c r="J195" s="356"/>
      <c r="K195" s="356"/>
      <c r="L195" s="356"/>
      <c r="M195" s="380"/>
    </row>
    <row r="196" spans="1:13" ht="76.5" customHeight="1" x14ac:dyDescent="0.25">
      <c r="A196" s="282"/>
      <c r="B196" s="356"/>
      <c r="C196" s="356"/>
      <c r="D196" s="83" t="s">
        <v>346</v>
      </c>
      <c r="E196" s="356"/>
      <c r="F196" s="356"/>
      <c r="G196" s="356"/>
      <c r="H196" s="356"/>
      <c r="I196" s="168" t="s">
        <v>347</v>
      </c>
      <c r="J196" s="69" t="s">
        <v>348</v>
      </c>
      <c r="K196" s="69" t="s">
        <v>349</v>
      </c>
      <c r="L196" s="90" t="s">
        <v>817</v>
      </c>
      <c r="M196" s="380"/>
    </row>
    <row r="197" spans="1:13" ht="179.25" thickBot="1" x14ac:dyDescent="0.3">
      <c r="A197" s="349"/>
      <c r="B197" s="431"/>
      <c r="C197" s="431"/>
      <c r="D197" s="170"/>
      <c r="E197" s="431"/>
      <c r="F197" s="431"/>
      <c r="G197" s="431"/>
      <c r="H197" s="171" t="s">
        <v>133</v>
      </c>
      <c r="I197" s="172" t="s">
        <v>352</v>
      </c>
      <c r="J197" s="72" t="s">
        <v>353</v>
      </c>
      <c r="K197" s="72" t="s">
        <v>354</v>
      </c>
      <c r="L197" s="92" t="s">
        <v>820</v>
      </c>
      <c r="M197" s="173" t="s">
        <v>357</v>
      </c>
    </row>
    <row r="198" spans="1:13" s="121" customFormat="1" ht="51" customHeight="1" x14ac:dyDescent="0.2">
      <c r="A198" s="281" t="s">
        <v>592</v>
      </c>
      <c r="B198" s="258" t="str">
        <f>[5]DESCRIPCION!A10</f>
        <v>Posibilidad  en la demora  de los procesos contractuales para la adquisición de los bienes y servicios requeridos por la entidad.</v>
      </c>
      <c r="C198" s="260" t="str">
        <f>'[5]IDENTIFICACION DE RIESGOS'!J10</f>
        <v>GESTION</v>
      </c>
      <c r="D198" s="83" t="str">
        <f>[5]DESCRIPCION!D10</f>
        <v xml:space="preserve">Dificultad en la unificación de criterios para la realización de los procesos contractuales </v>
      </c>
      <c r="E198" s="260" t="str">
        <f>'[5]VALORACIÓN RIESGOS RESIDUAL'!E14:G14</f>
        <v>Posible</v>
      </c>
      <c r="F198" s="259" t="str">
        <f>'[5]VALORACIÓN RIESGOS RESIDUAL'!J14</f>
        <v>Moderado</v>
      </c>
      <c r="G198" s="258" t="str">
        <f>'[5]VALORACIÓN RIESGOS RESIDUAL'!K11</f>
        <v>ALTA</v>
      </c>
      <c r="H198" s="259" t="s">
        <v>158</v>
      </c>
      <c r="I198" s="110" t="str">
        <f>+[5]DOFA!F33</f>
        <v>D11O2 Realizar una capacitación anual con los lideres de los procesos, para el fortalecimiento y la toma de conciencia del proceso gestión contractual.</v>
      </c>
      <c r="J198" s="68" t="s">
        <v>827</v>
      </c>
      <c r="K198" s="68" t="s">
        <v>358</v>
      </c>
      <c r="L198" s="47" t="s">
        <v>446</v>
      </c>
      <c r="M198" s="266" t="s">
        <v>290</v>
      </c>
    </row>
    <row r="199" spans="1:13" s="121" customFormat="1" ht="12.75" customHeight="1" x14ac:dyDescent="0.2">
      <c r="A199" s="282"/>
      <c r="B199" s="258"/>
      <c r="C199" s="260"/>
      <c r="D199" s="258" t="str">
        <f>[5]DESCRIPCION!D11</f>
        <v>Demoras en la recepción de la información contractual por parte de las secretarias ejecutoras.</v>
      </c>
      <c r="E199" s="260"/>
      <c r="F199" s="259"/>
      <c r="G199" s="258"/>
      <c r="H199" s="259"/>
      <c r="I199" s="263" t="str">
        <f>+[5]DOFA!H45</f>
        <v>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v>
      </c>
      <c r="J199" s="263" t="s">
        <v>826</v>
      </c>
      <c r="K199" s="263" t="s">
        <v>358</v>
      </c>
      <c r="L199" s="263" t="s">
        <v>446</v>
      </c>
      <c r="M199" s="267"/>
    </row>
    <row r="200" spans="1:13" s="121" customFormat="1" ht="12.75" customHeight="1" x14ac:dyDescent="0.2">
      <c r="A200" s="282" t="s">
        <v>593</v>
      </c>
      <c r="B200" s="258"/>
      <c r="C200" s="260"/>
      <c r="D200" s="258"/>
      <c r="E200" s="260"/>
      <c r="F200" s="259"/>
      <c r="G200" s="258"/>
      <c r="H200" s="259"/>
      <c r="I200" s="263"/>
      <c r="J200" s="263"/>
      <c r="K200" s="263"/>
      <c r="L200" s="263"/>
      <c r="M200" s="267"/>
    </row>
    <row r="201" spans="1:13" s="121" customFormat="1" ht="63.75" x14ac:dyDescent="0.2">
      <c r="A201" s="282"/>
      <c r="B201" s="258"/>
      <c r="C201" s="260"/>
      <c r="D201" s="110"/>
      <c r="E201" s="260"/>
      <c r="F201" s="259"/>
      <c r="G201" s="258"/>
      <c r="H201" s="75" t="s">
        <v>133</v>
      </c>
      <c r="I201" s="111" t="str">
        <f>+[5]DOFA!F46</f>
        <v>A3 D11Envío de comunicación a los ordenadores del gasto que hayan tenido dificultad en el desarrollo del proceso para que elaboren y radiquen el acto administrativo por el cual se da de baja el proceso en la plataforma SECOP</v>
      </c>
      <c r="J201" s="68" t="s">
        <v>360</v>
      </c>
      <c r="K201" s="68" t="s">
        <v>361</v>
      </c>
      <c r="L201" s="47"/>
      <c r="M201" s="267"/>
    </row>
    <row r="202" spans="1:13" s="121" customFormat="1" ht="12.75" customHeight="1" x14ac:dyDescent="0.2">
      <c r="A202" s="282"/>
      <c r="B202" s="258" t="str">
        <f>[5]DESCRIPCION!A13</f>
        <v>Posibilidad de recibir o solicitar cualquier dádiva a nombre propio o de terceros con el fin de beneficiar a un proponente que no cumple con los requisitos contractuales</v>
      </c>
      <c r="C202" s="260" t="str">
        <f>'[5]IDENTIFICACION DE RIESGOS'!J13</f>
        <v>CORRUPCION</v>
      </c>
      <c r="D202" s="258" t="str">
        <f>[5]DESCRIPCION!D13</f>
        <v xml:space="preserve">Falta de Etica y valores  y de aplicación del código de integridad y buen gobierno. </v>
      </c>
      <c r="E202" s="260" t="str">
        <f>+'[5]VALORACIÓN RIESGOS RESIDUAL'!E35:G35</f>
        <v>Probable</v>
      </c>
      <c r="F202" s="259" t="str">
        <f>+'[5]VALORACIÓN RIESGOS RESIDUAL'!J35</f>
        <v>Catastrófico</v>
      </c>
      <c r="G202" s="260" t="str">
        <f>+'[5]VALORACIÓN RIESGOS RESIDUAL'!K39</f>
        <v>EXTREMA</v>
      </c>
      <c r="H202" s="259" t="s">
        <v>158</v>
      </c>
      <c r="I202" s="263" t="str">
        <f>+[5]DOFA!F32</f>
        <v xml:space="preserve">D2O10 Realizar una capacitación anual con el equipo de trabajo de la oficina de contratación con el fin de  fortalecer el trabajo en equipo, y los valores institucionales </v>
      </c>
      <c r="J202" s="263" t="s">
        <v>825</v>
      </c>
      <c r="K202" s="263" t="s">
        <v>358</v>
      </c>
      <c r="L202" s="263" t="s">
        <v>446</v>
      </c>
      <c r="M202" s="267"/>
    </row>
    <row r="203" spans="1:13" s="121" customFormat="1" ht="12.75" customHeight="1" x14ac:dyDescent="0.2">
      <c r="A203" s="282"/>
      <c r="B203" s="258"/>
      <c r="C203" s="260"/>
      <c r="D203" s="258"/>
      <c r="E203" s="260"/>
      <c r="F203" s="259"/>
      <c r="G203" s="260"/>
      <c r="H203" s="259"/>
      <c r="I203" s="263"/>
      <c r="J203" s="263"/>
      <c r="K203" s="263"/>
      <c r="L203" s="263"/>
      <c r="M203" s="267"/>
    </row>
    <row r="204" spans="1:13" s="121" customFormat="1" ht="12.75" customHeight="1" x14ac:dyDescent="0.2">
      <c r="A204" s="282"/>
      <c r="B204" s="258"/>
      <c r="C204" s="260"/>
      <c r="D204" s="258"/>
      <c r="E204" s="260"/>
      <c r="F204" s="259"/>
      <c r="G204" s="260"/>
      <c r="H204" s="259"/>
      <c r="I204" s="263"/>
      <c r="J204" s="263"/>
      <c r="K204" s="263"/>
      <c r="L204" s="263"/>
      <c r="M204" s="267"/>
    </row>
    <row r="205" spans="1:13" s="121" customFormat="1" ht="38.25" x14ac:dyDescent="0.2">
      <c r="A205" s="282"/>
      <c r="B205" s="258"/>
      <c r="C205" s="260"/>
      <c r="D205" s="258"/>
      <c r="E205" s="260"/>
      <c r="F205" s="259"/>
      <c r="G205" s="260"/>
      <c r="H205" s="128" t="s">
        <v>133</v>
      </c>
      <c r="I205" s="111" t="str">
        <f>+[5]DOFA!F47</f>
        <v>A1 D2 Reporte para Inicio de procesos Disciplinarios, penales, Fiscales, administrativo según corresponda</v>
      </c>
      <c r="J205" s="68" t="s">
        <v>362</v>
      </c>
      <c r="K205" s="68" t="s">
        <v>358</v>
      </c>
      <c r="L205" s="263"/>
      <c r="M205" s="267"/>
    </row>
    <row r="206" spans="1:13" s="121" customFormat="1" ht="12.75" customHeight="1" x14ac:dyDescent="0.2">
      <c r="A206" s="282"/>
      <c r="B206" s="258" t="str">
        <f>[5]DESCRIPCION!A16</f>
        <v>Indebida utilización de la figura de urgencia manifiesta para la atención de la emergencia por la pandemia de coronavirus covid 19 en el marco de la ley 80 de 1993 y sus normas concordantes</v>
      </c>
      <c r="C206" s="260" t="str">
        <f>'[5]IDENTIFICACION DE RIESGOS'!J16</f>
        <v>CORRUPCION</v>
      </c>
      <c r="D206" s="258" t="str">
        <f>[5]DESCRIPCION!D17</f>
        <v xml:space="preserve">Desconocimiento del estatuto contractual y sus decretos reglamentarios </v>
      </c>
      <c r="E206" s="260" t="str">
        <f>'[5]VALORACIÓN RIESGOS RESIDUAL'!E56:G56</f>
        <v>Posible</v>
      </c>
      <c r="F206" s="259" t="str">
        <f>'[5]VALORACIÓN RIESGOS RESIDUAL'!J56</f>
        <v>Catastrófico</v>
      </c>
      <c r="G206" s="260" t="str">
        <f>'[5]VALORACIÓN RIESGOS RESIDUAL'!K53</f>
        <v>EXTREMA</v>
      </c>
      <c r="H206" s="259" t="s">
        <v>158</v>
      </c>
      <c r="I206" s="263" t="str">
        <f>+[5]DOFA!F29</f>
        <v xml:space="preserve">O3D3 Realizar una capacitación semestral  para la unificación de criterios en los procesos contractuales, con el personal adscrito a la oficina de contratación. </v>
      </c>
      <c r="J206" s="263" t="s">
        <v>824</v>
      </c>
      <c r="K206" s="263" t="s">
        <v>358</v>
      </c>
      <c r="L206" s="263" t="s">
        <v>359</v>
      </c>
      <c r="M206" s="267"/>
    </row>
    <row r="207" spans="1:13" s="121" customFormat="1" ht="12.75" customHeight="1" x14ac:dyDescent="0.2">
      <c r="A207" s="282"/>
      <c r="B207" s="258"/>
      <c r="C207" s="260"/>
      <c r="D207" s="258"/>
      <c r="E207" s="260"/>
      <c r="F207" s="259"/>
      <c r="G207" s="260"/>
      <c r="H207" s="259"/>
      <c r="I207" s="263"/>
      <c r="J207" s="263"/>
      <c r="K207" s="263"/>
      <c r="L207" s="263"/>
      <c r="M207" s="267"/>
    </row>
    <row r="208" spans="1:13" s="121" customFormat="1" ht="114.75" x14ac:dyDescent="0.2">
      <c r="A208" s="282"/>
      <c r="B208" s="258"/>
      <c r="C208" s="260"/>
      <c r="D208" s="83" t="str">
        <f>[5]DESCRIPCION!D18</f>
        <v>Contratar bienes, obras y servicios no relacionados ni vinculados con la emergencia y/o justificándose en ella.</v>
      </c>
      <c r="E208" s="260"/>
      <c r="F208" s="259"/>
      <c r="G208" s="260"/>
      <c r="H208" s="259"/>
      <c r="I208" s="47" t="str">
        <f>+[5]DOFA!F38</f>
        <v>O7 D13 Verificar el objeto contractual tenga estrecha relacion entre  la urgencia manifiesta  (covid-19), con lo proferido en la resolución de declaración de la misma</v>
      </c>
      <c r="J208" s="68" t="s">
        <v>823</v>
      </c>
      <c r="K208" s="47" t="s">
        <v>363</v>
      </c>
      <c r="L208" s="47" t="s">
        <v>821</v>
      </c>
      <c r="M208" s="267"/>
    </row>
    <row r="209" spans="1:13" s="19" customFormat="1" ht="114.75" x14ac:dyDescent="0.2">
      <c r="A209" s="282"/>
      <c r="B209" s="258"/>
      <c r="C209" s="260"/>
      <c r="D209" s="83" t="str">
        <f>[5]DESCRIPCION!D19</f>
        <v>Falta de claridad en la justificación previa de la necesidad para adquisición del bien o servicio contratado que impida atender, mitigar o contener la emergencia sanitaria por efecto de la pandemia</v>
      </c>
      <c r="E209" s="260"/>
      <c r="F209" s="259"/>
      <c r="G209" s="260"/>
      <c r="H209" s="259"/>
      <c r="I209" s="47" t="str">
        <f>+[5]DOFA!F36</f>
        <v xml:space="preserve">O7D14 Convocar a mesa de trabajo por medios virtuales a las secretarías ejecutoras, a la oficina de jurídica y  oficina de contratación, para  hacer enfasis que en los procesos debe haber claridad de la necesidad y en la identificación del beneficiario. </v>
      </c>
      <c r="J209" s="47" t="s">
        <v>365</v>
      </c>
      <c r="K209" s="47" t="s">
        <v>358</v>
      </c>
      <c r="L209" s="47" t="s">
        <v>821</v>
      </c>
      <c r="M209" s="267"/>
    </row>
    <row r="210" spans="1:13" s="19" customFormat="1" ht="114.75" x14ac:dyDescent="0.2">
      <c r="A210" s="282"/>
      <c r="B210" s="258"/>
      <c r="C210" s="260"/>
      <c r="D210" s="83" t="str">
        <f>[5]DESCRIPCION!D20</f>
        <v>Adjudicación de contratos a proveedores sin idoneidad, o sin adecuada capacidad financiera o experiencia necesaria en detrimento de la ejecución del contrato</v>
      </c>
      <c r="E210" s="260"/>
      <c r="F210" s="259"/>
      <c r="G210" s="260"/>
      <c r="H210" s="259"/>
      <c r="I210" s="47" t="str">
        <f>+[5]DOFA!F39</f>
        <v xml:space="preserve">O1 D15 Verificar que los proponentes sean empresas formalmente constituidas, y que estén registrados en la Cámara de Comercio </v>
      </c>
      <c r="J210" s="68" t="s">
        <v>822</v>
      </c>
      <c r="K210" s="47" t="s">
        <v>363</v>
      </c>
      <c r="L210" s="47" t="s">
        <v>821</v>
      </c>
      <c r="M210" s="267"/>
    </row>
    <row r="211" spans="1:13" s="19" customFormat="1" ht="89.25" x14ac:dyDescent="0.2">
      <c r="A211" s="282"/>
      <c r="B211" s="258"/>
      <c r="C211" s="260"/>
      <c r="D211" s="83" t="str">
        <f>[5]DESCRIPCION!D21</f>
        <v>Sobrecostos en los contratos de bienes, obras o servicios independiente de posibles distorsiones del mercado</v>
      </c>
      <c r="E211" s="260"/>
      <c r="F211" s="259"/>
      <c r="G211" s="260"/>
      <c r="H211" s="259"/>
      <c r="I211" s="47" t="str">
        <f>+[5]DOFA!F40</f>
        <v>07 O1 D16 Uso de las plataformas, herramientas y demás instrumentos de la Agencia Nacional de Contratación por parte de las Secretarias Ejecutoras, de tal manera que se garanticen precios del mercado justos y razonables</v>
      </c>
      <c r="J211" s="68" t="s">
        <v>366</v>
      </c>
      <c r="K211" s="47" t="s">
        <v>363</v>
      </c>
      <c r="L211" s="263" t="s">
        <v>821</v>
      </c>
      <c r="M211" s="267"/>
    </row>
    <row r="212" spans="1:13" s="19" customFormat="1" ht="38.25" x14ac:dyDescent="0.2">
      <c r="A212" s="282"/>
      <c r="B212" s="258"/>
      <c r="C212" s="260"/>
      <c r="D212" s="147"/>
      <c r="E212" s="260"/>
      <c r="F212" s="259"/>
      <c r="G212" s="260"/>
      <c r="H212" s="75" t="s">
        <v>133</v>
      </c>
      <c r="I212" s="111" t="str">
        <f>+[5]DOFA!F47</f>
        <v>A1 D2 Reporte para Inicio de procesos Disciplinarios, penales, Fiscales, administrativo según corresponda</v>
      </c>
      <c r="J212" s="68" t="s">
        <v>367</v>
      </c>
      <c r="K212" s="68" t="s">
        <v>358</v>
      </c>
      <c r="L212" s="263"/>
      <c r="M212" s="267"/>
    </row>
    <row r="213" spans="1:13" s="19" customFormat="1" ht="12.75" customHeight="1" x14ac:dyDescent="0.2">
      <c r="A213" s="282"/>
      <c r="B213" s="258" t="str">
        <f>[5]DESCRIPCION!A22</f>
        <v>Posibilidad de Incumplimiento en el envío oportuno del Acto Administrativo de declaratoria de Emergencia al Tribunal de lo Contencioso Administrativo  y los reportes de los contratos a la Contraloría Municipal y/o otros entes control</v>
      </c>
      <c r="C213" s="260" t="str">
        <f>+'[5]IDENTIFICACION DE RIESGOS'!J22</f>
        <v>GESTION</v>
      </c>
      <c r="D213" s="258" t="str">
        <f>[5]DESCRIPCION!D22</f>
        <v>Demoras en la recepción de la información contractual por parte de las secretarias ejecutoras.</v>
      </c>
      <c r="E213" s="260" t="str">
        <f>+'[5]VALORACIÓN RIESGOS RESIDUAL'!E77:G77</f>
        <v>Rara vez</v>
      </c>
      <c r="F213" s="259" t="str">
        <f>+'[5]VALORACIÓN RIESGOS RESIDUAL'!J77</f>
        <v>Insignificante</v>
      </c>
      <c r="G213" s="260" t="str">
        <f>+'[5]VALORACIÓN RIESGOS RESIDUAL'!K87</f>
        <v>BAJA</v>
      </c>
      <c r="H213" s="259" t="s">
        <v>158</v>
      </c>
      <c r="I213" s="263" t="str">
        <f>[5]DOFA!F41</f>
        <v>O9 D17 Remitir por correo electrónico a los Entes de Control los documentos requeridos para facilitar el control fiscal</v>
      </c>
      <c r="J213" s="263" t="s">
        <v>368</v>
      </c>
      <c r="K213" s="263" t="s">
        <v>358</v>
      </c>
      <c r="L213" s="263" t="s">
        <v>364</v>
      </c>
      <c r="M213" s="267"/>
    </row>
    <row r="214" spans="1:13" s="19" customFormat="1" ht="12.75" customHeight="1" x14ac:dyDescent="0.2">
      <c r="A214" s="282"/>
      <c r="B214" s="258"/>
      <c r="C214" s="260"/>
      <c r="D214" s="258"/>
      <c r="E214" s="260"/>
      <c r="F214" s="259"/>
      <c r="G214" s="260"/>
      <c r="H214" s="259"/>
      <c r="I214" s="263"/>
      <c r="J214" s="263"/>
      <c r="K214" s="263"/>
      <c r="L214" s="263"/>
      <c r="M214" s="267"/>
    </row>
    <row r="215" spans="1:13" s="19" customFormat="1" ht="12.75" customHeight="1" x14ac:dyDescent="0.2">
      <c r="A215" s="282"/>
      <c r="B215" s="258"/>
      <c r="C215" s="260"/>
      <c r="D215" s="258"/>
      <c r="E215" s="260"/>
      <c r="F215" s="259"/>
      <c r="G215" s="260"/>
      <c r="H215" s="259"/>
      <c r="I215" s="263"/>
      <c r="J215" s="263"/>
      <c r="K215" s="263"/>
      <c r="L215" s="263"/>
      <c r="M215" s="267"/>
    </row>
    <row r="216" spans="1:13" s="19" customFormat="1" ht="36.75" customHeight="1" thickBot="1" x14ac:dyDescent="0.25">
      <c r="A216" s="255"/>
      <c r="B216" s="276"/>
      <c r="C216" s="287"/>
      <c r="D216" s="276"/>
      <c r="E216" s="287"/>
      <c r="F216" s="288"/>
      <c r="G216" s="287"/>
      <c r="H216" s="63" t="s">
        <v>133</v>
      </c>
      <c r="I216" s="181" t="str">
        <f>+[5]DOFA!F47</f>
        <v>A1 D2 Reporte para Inicio de procesos Disciplinarios, penales, Fiscales, administrativo según corresponda</v>
      </c>
      <c r="J216" s="76" t="s">
        <v>367</v>
      </c>
      <c r="K216" s="76" t="s">
        <v>358</v>
      </c>
      <c r="L216" s="278"/>
      <c r="M216" s="267"/>
    </row>
    <row r="217" spans="1:13" s="121" customFormat="1" ht="280.5" x14ac:dyDescent="0.2">
      <c r="A217" s="73" t="s">
        <v>369</v>
      </c>
      <c r="B217" s="284" t="str">
        <f>[6]DESCRIPCION!A10</f>
        <v xml:space="preserve">Probabilidad de Providencias condenatorias incumplidas </v>
      </c>
      <c r="C217" s="285" t="str">
        <f>'[6]IDENTIFICACION DE RIESGOS'!J10</f>
        <v>GESTION</v>
      </c>
      <c r="D217" s="108" t="str">
        <f>[6]DESCRIPCION!D10</f>
        <v>Gestión inoportuna para dar cumplimiento a las providencias  por parte de los Secretarios de Despacho</v>
      </c>
      <c r="E217" s="285" t="str">
        <f>'[6]VALORACIÓN RIESGOS RESIDUAL'!E14:G14</f>
        <v>Casi seguro</v>
      </c>
      <c r="F217" s="283" t="str">
        <f>'[6]VALORACIÓN RIESGOS RESIDUAL'!J14</f>
        <v>Menor</v>
      </c>
      <c r="G217" s="284" t="str">
        <f>'[6]VALORACIÓN RIESGOS RESIDUAL'!K11</f>
        <v>ALTA</v>
      </c>
      <c r="H217" s="283" t="s">
        <v>158</v>
      </c>
      <c r="I217" s="180" t="str">
        <f>[6]DOFA!G51</f>
        <v>D7 O4.6 Que el Jefe  de la Oficina Juridica, medainte memorando,  exhorte a el cumplimiento a los servidores publicos, que tengan a su cargo  las actividades especificas de cumplimiento de fallos en contra y en los cuales se genere compromisos para contribuir al cumplimiento del fallo                                                                                      F1,7 A1 La jefe de la Oficina Jurídica lleva al Comité de Coordinación de Control Interno los fallos vencidos, con el propósito que sea conocido por la alta Dirección y por el Señor Alcalde y así tomar las decisiones necesarias</v>
      </c>
      <c r="J217" s="74" t="s">
        <v>839</v>
      </c>
      <c r="K217" s="74" t="s">
        <v>837</v>
      </c>
      <c r="L217" s="61" t="s">
        <v>838</v>
      </c>
      <c r="M217" s="268" t="s">
        <v>290</v>
      </c>
    </row>
    <row r="218" spans="1:13" s="121" customFormat="1" ht="89.25" x14ac:dyDescent="0.2">
      <c r="A218" s="264" t="s">
        <v>660</v>
      </c>
      <c r="B218" s="258"/>
      <c r="C218" s="260"/>
      <c r="D218" s="83" t="str">
        <f>[6]DESCRIPCION!D11</f>
        <v>Insuficiencia o inoportunidad en la entrega de informes y/o elementos materiales probatorios que se deban presentar en la actuaciones procesales por parte de las dependencias ejecutoras</v>
      </c>
      <c r="E218" s="260"/>
      <c r="F218" s="259"/>
      <c r="G218" s="258"/>
      <c r="H218" s="259"/>
      <c r="I218" s="182" t="str">
        <f>[6]DOFA!E32</f>
        <v xml:space="preserve">D3  O4,6 EL JEFE DE OFICINA JURIDICA REQUIERA mediante memorando Cuando se evidencie la no entrega de informes requerida  para el cumplimiento a las providencias condenatorias de procesos judiciales por  parte de  los Secretarios de Despacho, Directores de Grupo o dependencias ejecutoras,    </v>
      </c>
      <c r="J218" s="68" t="s">
        <v>836</v>
      </c>
      <c r="K218" s="68" t="s">
        <v>837</v>
      </c>
      <c r="L218" s="47" t="s">
        <v>657</v>
      </c>
      <c r="M218" s="269"/>
    </row>
    <row r="219" spans="1:13" s="121" customFormat="1" ht="38.25" x14ac:dyDescent="0.2">
      <c r="A219" s="264"/>
      <c r="B219" s="258"/>
      <c r="C219" s="260"/>
      <c r="D219" s="110"/>
      <c r="E219" s="260"/>
      <c r="F219" s="259"/>
      <c r="G219" s="258"/>
      <c r="H219" s="75" t="s">
        <v>133</v>
      </c>
      <c r="I219" s="178" t="str">
        <f>+[6]DOFA!E46</f>
        <v>D8 A1 Reportar a la Oficina de Control Disciplinario cuando se materialicen sanciones por incumplimiento a las ordenes judiciales</v>
      </c>
      <c r="J219" s="68" t="s">
        <v>658</v>
      </c>
      <c r="K219" s="68" t="s">
        <v>659</v>
      </c>
      <c r="L219" s="68" t="s">
        <v>715</v>
      </c>
      <c r="M219" s="269"/>
    </row>
    <row r="220" spans="1:13" s="121" customFormat="1" ht="140.25" x14ac:dyDescent="0.2">
      <c r="A220" s="264"/>
      <c r="B220" s="258" t="str">
        <f>[6]DESCRIPCION!A13</f>
        <v>Posibilidad de omitir, retardar, negar o rehusarse a realizar actos propios que le corresponden de las funciones de servidor público y/o de apoderado para beneficio propio o de un tercero en las acciones legales</v>
      </c>
      <c r="C220" s="260" t="str">
        <f>'[6]IDENTIFICACION DE RIESGOS'!J13</f>
        <v>CORRUPCION</v>
      </c>
      <c r="D220" s="83" t="str">
        <f>[6]DESCRIPCION!D13</f>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
      <c r="E220" s="260" t="str">
        <f>'[6]VALORACIÓN RIESGOS RESIDUAL'!E35:G35</f>
        <v>Rara vez</v>
      </c>
      <c r="F220" s="259" t="str">
        <f>'[6]VALORACIÓN RIESGOS RESIDUAL'!J35</f>
        <v>Mayor</v>
      </c>
      <c r="G220" s="260" t="str">
        <f>'[6]VALORACIÓN RIESGOS RESIDUAL'!K32</f>
        <v>ALTA</v>
      </c>
      <c r="H220" s="259" t="s">
        <v>158</v>
      </c>
      <c r="I220" s="182" t="str">
        <f>+[6]DOFA!G50</f>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
      <c r="J220" s="68" t="s">
        <v>836</v>
      </c>
      <c r="K220" s="68" t="s">
        <v>358</v>
      </c>
      <c r="L220" s="68" t="s">
        <v>835</v>
      </c>
      <c r="M220" s="269"/>
    </row>
    <row r="221" spans="1:13" s="121" customFormat="1" ht="89.25" x14ac:dyDescent="0.2">
      <c r="A221" s="264"/>
      <c r="B221" s="258"/>
      <c r="C221" s="260"/>
      <c r="D221" s="83" t="str">
        <f>[6]DESCRIPCION!D14</f>
        <v>No proyectar la adopción de las providencias por parte de los apoderados que ejercen la representación judicial y legal del municipio</v>
      </c>
      <c r="E221" s="260"/>
      <c r="F221" s="259"/>
      <c r="G221" s="260"/>
      <c r="H221" s="259"/>
      <c r="I221" s="179" t="str">
        <f>[6]DOFA!G49</f>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
      <c r="J221" s="68" t="s">
        <v>834</v>
      </c>
      <c r="K221" s="68" t="s">
        <v>358</v>
      </c>
      <c r="L221" s="68" t="s">
        <v>833</v>
      </c>
      <c r="M221" s="269"/>
    </row>
    <row r="222" spans="1:13" s="121" customFormat="1" ht="38.25" x14ac:dyDescent="0.2">
      <c r="A222" s="264"/>
      <c r="B222" s="258"/>
      <c r="C222" s="260"/>
      <c r="D222" s="110"/>
      <c r="E222" s="260"/>
      <c r="F222" s="259"/>
      <c r="G222" s="260"/>
      <c r="H222" s="128" t="s">
        <v>133</v>
      </c>
      <c r="I222" s="178" t="str">
        <f>+[6]DOFA!E46</f>
        <v>D8 A1 Reportar a la Oficina de Control Disciplinario cuando se materialicen sanciones por incumplimiento a las ordenes judiciales</v>
      </c>
      <c r="J222" s="68" t="s">
        <v>284</v>
      </c>
      <c r="K222" s="68" t="s">
        <v>358</v>
      </c>
      <c r="L222" s="68" t="s">
        <v>715</v>
      </c>
      <c r="M222" s="269"/>
    </row>
    <row r="223" spans="1:13" s="175" customFormat="1" ht="51" x14ac:dyDescent="0.2">
      <c r="A223" s="264"/>
      <c r="B223" s="258" t="str">
        <f>[6]DESCRIPCION!A16</f>
        <v>Posibilidad de presentar una defensa debil en las diferentes instancias del proceso</v>
      </c>
      <c r="C223" s="260" t="str">
        <f>'[6]IDENTIFICACION DE RIESGOS'!J16</f>
        <v>GESTION</v>
      </c>
      <c r="D223" s="177" t="str">
        <f>[6]DESCRIPCION!D16</f>
        <v xml:space="preserve">Inexistencia de unificación de criterios normativos aplicables a la administración municipal </v>
      </c>
      <c r="E223" s="260" t="str">
        <f>'[6]VALORACIÓN RIESGOS RESIDUAL'!E56:G56</f>
        <v>Probable</v>
      </c>
      <c r="F223" s="259" t="str">
        <f>'[6]VALORACIÓN RIESGOS RESIDUAL'!J56</f>
        <v>Menor</v>
      </c>
      <c r="G223" s="260" t="str">
        <f>'[6]VALORACIÓN RIESGOS RESIDUAL'!K53</f>
        <v>BAJA</v>
      </c>
      <c r="H223" s="259" t="s">
        <v>157</v>
      </c>
      <c r="I223" s="176" t="str">
        <f>[6]DOFA!E33</f>
        <v>D1 O4,6 el Jefe de Oficina Juridica una vez al mes convoca a comités jurídicos y/o mesas de trabajo de los  temas que involucren las actuaciones e la Oficina Juridica.</v>
      </c>
      <c r="J223" s="68" t="s">
        <v>284</v>
      </c>
      <c r="K223" s="68" t="s">
        <v>358</v>
      </c>
      <c r="L223" s="47" t="s">
        <v>832</v>
      </c>
      <c r="M223" s="269"/>
    </row>
    <row r="224" spans="1:13" s="121" customFormat="1" ht="76.5" x14ac:dyDescent="0.2">
      <c r="A224" s="264"/>
      <c r="B224" s="258"/>
      <c r="C224" s="260"/>
      <c r="D224" s="83" t="str">
        <f>[6]DESCRIPCION!D17</f>
        <v xml:space="preserve">Incumplimiento a los criterios definidos para la selección de los abogados externos que garantice su idoneidad y experiencia para la defensa de los interes públicos </v>
      </c>
      <c r="E224" s="260"/>
      <c r="F224" s="259"/>
      <c r="G224" s="260"/>
      <c r="H224" s="259"/>
      <c r="I224" s="126" t="str">
        <f>[6]DOFA!E34</f>
        <v>D11 O6,8 el Jefe de oficina juridica  emita cada vez que se requiera certificacion de idoneidad, en la que se acredite la experiencia profesional para desempeñar las labores propias del cargo</v>
      </c>
      <c r="J224" s="68" t="s">
        <v>831</v>
      </c>
      <c r="K224" s="68" t="s">
        <v>358</v>
      </c>
      <c r="L224" s="47" t="s">
        <v>830</v>
      </c>
      <c r="M224" s="269"/>
    </row>
    <row r="225" spans="1:13" s="121" customFormat="1" ht="76.5" x14ac:dyDescent="0.2">
      <c r="A225" s="264"/>
      <c r="B225" s="258"/>
      <c r="C225" s="260"/>
      <c r="D225" s="83" t="str">
        <f>[6]DESCRIPCION!D18</f>
        <v>Insuficiente personal de planta para el cumplimiento de las funciones del proceso Gestión Jurídica</v>
      </c>
      <c r="E225" s="260"/>
      <c r="F225" s="259"/>
      <c r="G225" s="260"/>
      <c r="H225" s="259"/>
      <c r="I225" s="126" t="str">
        <f>[6]DOFA!E35</f>
        <v>D2 O6  el Jefe de oficina juridica, solicita mediante memorando como minimo una vez al año, a la Scretaria Administrativa - Direccion de Talento Humano, de acuerdo a la necesidad del servicio la contratacion de personal idoneo para la defensa del Municipio</v>
      </c>
      <c r="J225" s="47" t="s">
        <v>829</v>
      </c>
      <c r="K225" s="68" t="s">
        <v>358</v>
      </c>
      <c r="L225" s="47" t="s">
        <v>828</v>
      </c>
      <c r="M225" s="269"/>
    </row>
    <row r="226" spans="1:13" s="19" customFormat="1" ht="36.75" customHeight="1" thickBot="1" x14ac:dyDescent="0.25">
      <c r="A226" s="265"/>
      <c r="B226" s="286"/>
      <c r="C226" s="261"/>
      <c r="D226" s="84"/>
      <c r="E226" s="261"/>
      <c r="F226" s="262"/>
      <c r="G226" s="261"/>
      <c r="H226" s="38" t="s">
        <v>133</v>
      </c>
      <c r="I226" s="174" t="str">
        <f>+[6]DOFA!E47</f>
        <v xml:space="preserve">D9 A1 Convocar en forma extraordinaria Comité Jurídico de estudio para analizar y aplicar medidas inmediatas que dentro de la legalidad, permitan la unificación de criteros normativos aplicables a la Administración Municipal.  </v>
      </c>
      <c r="J226" s="48" t="s">
        <v>284</v>
      </c>
      <c r="K226" s="48" t="s">
        <v>358</v>
      </c>
      <c r="L226" s="48" t="s">
        <v>204</v>
      </c>
      <c r="M226" s="270"/>
    </row>
    <row r="227" spans="1:13" ht="63" x14ac:dyDescent="0.25">
      <c r="A227" s="65" t="s">
        <v>594</v>
      </c>
      <c r="B227" s="284" t="s">
        <v>370</v>
      </c>
      <c r="C227" s="285" t="s">
        <v>221</v>
      </c>
      <c r="D227" s="55" t="s">
        <v>371</v>
      </c>
      <c r="E227" s="285" t="s">
        <v>163</v>
      </c>
      <c r="F227" s="283" t="s">
        <v>46</v>
      </c>
      <c r="G227" s="285" t="s">
        <v>44</v>
      </c>
      <c r="H227" s="332" t="s">
        <v>158</v>
      </c>
      <c r="I227" s="59" t="s">
        <v>372</v>
      </c>
      <c r="J227" s="59" t="s">
        <v>373</v>
      </c>
      <c r="K227" s="59" t="s">
        <v>374</v>
      </c>
      <c r="L227" s="59" t="s">
        <v>204</v>
      </c>
      <c r="M227" s="268" t="s">
        <v>375</v>
      </c>
    </row>
    <row r="228" spans="1:13" ht="51" x14ac:dyDescent="0.25">
      <c r="A228" s="282" t="s">
        <v>595</v>
      </c>
      <c r="B228" s="258"/>
      <c r="C228" s="260"/>
      <c r="D228" s="52" t="s">
        <v>376</v>
      </c>
      <c r="E228" s="260"/>
      <c r="F228" s="259"/>
      <c r="G228" s="260"/>
      <c r="H228" s="263"/>
      <c r="I228" s="51" t="s">
        <v>377</v>
      </c>
      <c r="J228" s="51" t="s">
        <v>373</v>
      </c>
      <c r="K228" s="51" t="s">
        <v>374</v>
      </c>
      <c r="L228" s="51" t="s">
        <v>359</v>
      </c>
      <c r="M228" s="254"/>
    </row>
    <row r="229" spans="1:13" x14ac:dyDescent="0.25">
      <c r="A229" s="282"/>
      <c r="B229" s="258"/>
      <c r="C229" s="260"/>
      <c r="D229" s="52"/>
      <c r="E229" s="260"/>
      <c r="F229" s="259"/>
      <c r="G229" s="260"/>
      <c r="H229" s="263"/>
      <c r="I229" s="51"/>
      <c r="J229" s="51"/>
      <c r="K229" s="51"/>
      <c r="L229" s="51"/>
      <c r="M229" s="254"/>
    </row>
    <row r="230" spans="1:13" ht="38.25" x14ac:dyDescent="0.25">
      <c r="A230" s="282"/>
      <c r="B230" s="258"/>
      <c r="C230" s="260"/>
      <c r="D230" s="42"/>
      <c r="E230" s="260"/>
      <c r="F230" s="259"/>
      <c r="G230" s="260"/>
      <c r="H230" s="53" t="s">
        <v>133</v>
      </c>
      <c r="I230" s="41" t="s">
        <v>378</v>
      </c>
      <c r="J230" s="51" t="s">
        <v>379</v>
      </c>
      <c r="K230" s="51" t="s">
        <v>374</v>
      </c>
      <c r="L230" s="51"/>
      <c r="M230" s="254"/>
    </row>
    <row r="231" spans="1:13" ht="89.25" x14ac:dyDescent="0.25">
      <c r="A231" s="282"/>
      <c r="B231" s="258" t="s">
        <v>380</v>
      </c>
      <c r="C231" s="260" t="s">
        <v>185</v>
      </c>
      <c r="D231" s="52" t="s">
        <v>381</v>
      </c>
      <c r="E231" s="260" t="s">
        <v>132</v>
      </c>
      <c r="F231" s="259" t="s">
        <v>47</v>
      </c>
      <c r="G231" s="260" t="s">
        <v>42</v>
      </c>
      <c r="H231" s="263" t="s">
        <v>158</v>
      </c>
      <c r="I231" s="51" t="s">
        <v>382</v>
      </c>
      <c r="J231" s="51" t="s">
        <v>383</v>
      </c>
      <c r="K231" s="51" t="s">
        <v>374</v>
      </c>
      <c r="L231" s="51" t="s">
        <v>384</v>
      </c>
      <c r="M231" s="254" t="s">
        <v>375</v>
      </c>
    </row>
    <row r="232" spans="1:13" ht="51" x14ac:dyDescent="0.25">
      <c r="A232" s="282"/>
      <c r="B232" s="258"/>
      <c r="C232" s="260"/>
      <c r="D232" s="52" t="s">
        <v>385</v>
      </c>
      <c r="E232" s="260"/>
      <c r="F232" s="259"/>
      <c r="G232" s="260"/>
      <c r="H232" s="263"/>
      <c r="I232" s="51" t="s">
        <v>386</v>
      </c>
      <c r="J232" s="51" t="s">
        <v>373</v>
      </c>
      <c r="K232" s="51" t="s">
        <v>374</v>
      </c>
      <c r="L232" s="51" t="s">
        <v>359</v>
      </c>
      <c r="M232" s="254"/>
    </row>
    <row r="233" spans="1:13" x14ac:dyDescent="0.25">
      <c r="A233" s="282"/>
      <c r="B233" s="258"/>
      <c r="C233" s="260"/>
      <c r="D233" s="52"/>
      <c r="E233" s="260"/>
      <c r="F233" s="259"/>
      <c r="G233" s="260"/>
      <c r="H233" s="263"/>
      <c r="I233" s="51"/>
      <c r="J233" s="51"/>
      <c r="K233" s="51"/>
      <c r="L233" s="51"/>
      <c r="M233" s="254"/>
    </row>
    <row r="234" spans="1:13" ht="51.75" thickBot="1" x14ac:dyDescent="0.3">
      <c r="A234" s="255"/>
      <c r="B234" s="276"/>
      <c r="C234" s="287"/>
      <c r="D234" s="66"/>
      <c r="E234" s="287"/>
      <c r="F234" s="288"/>
      <c r="G234" s="287"/>
      <c r="H234" s="63" t="s">
        <v>133</v>
      </c>
      <c r="I234" s="64" t="s">
        <v>387</v>
      </c>
      <c r="J234" s="54" t="s">
        <v>388</v>
      </c>
      <c r="K234" s="54" t="s">
        <v>374</v>
      </c>
      <c r="L234" s="54"/>
      <c r="M234" s="343"/>
    </row>
    <row r="235" spans="1:13" s="183" customFormat="1" ht="38.25" customHeight="1" x14ac:dyDescent="0.25">
      <c r="A235" s="274" t="s">
        <v>863</v>
      </c>
      <c r="B235" s="284" t="s">
        <v>614</v>
      </c>
      <c r="C235" s="284" t="s">
        <v>185</v>
      </c>
      <c r="D235" s="71" t="s">
        <v>615</v>
      </c>
      <c r="E235" s="284" t="s">
        <v>855</v>
      </c>
      <c r="F235" s="332" t="s">
        <v>72</v>
      </c>
      <c r="G235" s="284" t="s">
        <v>39</v>
      </c>
      <c r="H235" s="367" t="s">
        <v>158</v>
      </c>
      <c r="I235" s="98" t="str">
        <f>+[7]DOFA!G49</f>
        <v>F6 A3. Divulgar el uso adecuado de la energía regulada y hacer  inspecciones en las brigadas de mantenimiento.</v>
      </c>
      <c r="J235" s="71" t="s">
        <v>610</v>
      </c>
      <c r="K235" s="71" t="s">
        <v>613</v>
      </c>
      <c r="L235" s="79" t="s">
        <v>856</v>
      </c>
      <c r="M235" s="268" t="s">
        <v>864</v>
      </c>
    </row>
    <row r="236" spans="1:13" s="183" customFormat="1" ht="38.25" x14ac:dyDescent="0.25">
      <c r="A236" s="272"/>
      <c r="B236" s="258"/>
      <c r="C236" s="258"/>
      <c r="D236" s="69" t="s">
        <v>616</v>
      </c>
      <c r="E236" s="258"/>
      <c r="F236" s="263"/>
      <c r="G236" s="258"/>
      <c r="H236" s="271"/>
      <c r="I236" s="67" t="str">
        <f>+[7]DOFA!G41</f>
        <v xml:space="preserve">F2 A5, A12  Difundir y aplicar las políticas de seguridad de la información de control de accesos  a los sistemas de información </v>
      </c>
      <c r="J236" s="69" t="s">
        <v>611</v>
      </c>
      <c r="K236" s="69" t="s">
        <v>613</v>
      </c>
      <c r="L236" s="81" t="s">
        <v>856</v>
      </c>
      <c r="M236" s="254"/>
    </row>
    <row r="237" spans="1:13" s="183" customFormat="1" ht="38.25" x14ac:dyDescent="0.25">
      <c r="A237" s="272"/>
      <c r="B237" s="258"/>
      <c r="C237" s="258"/>
      <c r="D237" s="69" t="s">
        <v>617</v>
      </c>
      <c r="E237" s="258"/>
      <c r="F237" s="263"/>
      <c r="G237" s="258"/>
      <c r="H237" s="271"/>
      <c r="I237" s="67" t="str">
        <f>+[7]DOFA!G50</f>
        <v xml:space="preserve">F6 A12 Difundir la política de adquisición de recurso tecnológico para todo el personal </v>
      </c>
      <c r="J237" s="69" t="s">
        <v>862</v>
      </c>
      <c r="K237" s="69" t="s">
        <v>613</v>
      </c>
      <c r="L237" s="81" t="s">
        <v>856</v>
      </c>
      <c r="M237" s="254"/>
    </row>
    <row r="238" spans="1:13" s="183" customFormat="1" ht="51" x14ac:dyDescent="0.25">
      <c r="A238" s="272"/>
      <c r="B238" s="258"/>
      <c r="C238" s="258"/>
      <c r="D238" s="69">
        <v>0</v>
      </c>
      <c r="E238" s="258"/>
      <c r="F238" s="263"/>
      <c r="G238" s="258"/>
      <c r="H238" s="75" t="s">
        <v>133</v>
      </c>
      <c r="I238" s="41" t="str">
        <f>+[7]DOFA!E47</f>
        <v>D3, A3,A12 Realizar mantenimiento correctivo y en caso que no se logre la recuperación del bien, gestionar ante la aseguradora para hacer efectivas las pólizas</v>
      </c>
      <c r="J238" s="69" t="s">
        <v>612</v>
      </c>
      <c r="K238" s="69" t="s">
        <v>613</v>
      </c>
      <c r="L238" s="81" t="s">
        <v>856</v>
      </c>
      <c r="M238" s="254"/>
    </row>
    <row r="239" spans="1:13" s="183" customFormat="1" ht="157.5" customHeight="1" x14ac:dyDescent="0.25">
      <c r="A239" s="272" t="s">
        <v>629</v>
      </c>
      <c r="B239" s="276" t="s">
        <v>618</v>
      </c>
      <c r="C239" s="276" t="s">
        <v>185</v>
      </c>
      <c r="D239" s="69" t="s">
        <v>619</v>
      </c>
      <c r="E239" s="101" t="s">
        <v>855</v>
      </c>
      <c r="F239" s="278" t="s">
        <v>69</v>
      </c>
      <c r="G239" s="276" t="s">
        <v>39</v>
      </c>
      <c r="H239" s="271" t="s">
        <v>158</v>
      </c>
      <c r="I239" s="67" t="str">
        <f>+[7]DOFA!E30</f>
        <v>D4   O8 Aplicar  la política de Gestión del conocimiento para hacer transferencia de conocimiento</v>
      </c>
      <c r="J239" s="69" t="s">
        <v>861</v>
      </c>
      <c r="K239" s="69" t="s">
        <v>613</v>
      </c>
      <c r="L239" s="81" t="s">
        <v>856</v>
      </c>
      <c r="M239" s="254"/>
    </row>
    <row r="240" spans="1:13" s="183" customFormat="1" ht="153" x14ac:dyDescent="0.25">
      <c r="A240" s="272"/>
      <c r="B240" s="267"/>
      <c r="C240" s="267"/>
      <c r="D240" s="69" t="s">
        <v>621</v>
      </c>
      <c r="E240" s="148"/>
      <c r="F240" s="279"/>
      <c r="G240" s="267"/>
      <c r="H240" s="271"/>
      <c r="I240" s="67" t="str">
        <f>+[7]DOFA!G47</f>
        <v xml:space="preserve">F1.A8. A10 Definir controles que garanticen el uso adecuado, continuo y eficiente del software adquirido o desarrollado </v>
      </c>
      <c r="J240" s="69" t="s">
        <v>860</v>
      </c>
      <c r="K240" s="69" t="s">
        <v>613</v>
      </c>
      <c r="L240" s="81" t="s">
        <v>856</v>
      </c>
      <c r="M240" s="254"/>
    </row>
    <row r="241" spans="1:13" s="183" customFormat="1" ht="127.5" x14ac:dyDescent="0.25">
      <c r="A241" s="272"/>
      <c r="B241" s="267"/>
      <c r="C241" s="267"/>
      <c r="D241" s="69" t="s">
        <v>622</v>
      </c>
      <c r="E241" s="148"/>
      <c r="F241" s="279"/>
      <c r="G241" s="267"/>
      <c r="H241" s="271"/>
      <c r="I241" s="67" t="str">
        <f>+[7]DOFA!E33</f>
        <v xml:space="preserve">D1O6. Incluir en el Plan institucional de capacitación temáticas que fortalezcan las competencias de desarrollo de software del personal de planta </v>
      </c>
      <c r="J241" s="69" t="s">
        <v>859</v>
      </c>
      <c r="K241" s="69" t="s">
        <v>858</v>
      </c>
      <c r="L241" s="81" t="s">
        <v>856</v>
      </c>
      <c r="M241" s="254"/>
    </row>
    <row r="242" spans="1:13" s="183" customFormat="1" ht="51" x14ac:dyDescent="0.25">
      <c r="A242" s="272"/>
      <c r="B242" s="267"/>
      <c r="C242" s="267"/>
      <c r="D242" s="69" t="s">
        <v>623</v>
      </c>
      <c r="E242" s="100"/>
      <c r="F242" s="279"/>
      <c r="G242" s="277"/>
      <c r="H242" s="271"/>
      <c r="I242" s="67" t="s">
        <v>624</v>
      </c>
      <c r="J242" s="69" t="s">
        <v>857</v>
      </c>
      <c r="K242" s="69" t="s">
        <v>613</v>
      </c>
      <c r="L242" s="81" t="s">
        <v>856</v>
      </c>
      <c r="M242" s="254"/>
    </row>
    <row r="243" spans="1:13" s="183" customFormat="1" ht="25.5" x14ac:dyDescent="0.25">
      <c r="A243" s="272"/>
      <c r="B243" s="277"/>
      <c r="C243" s="277"/>
      <c r="D243" s="69"/>
      <c r="E243" s="69"/>
      <c r="F243" s="280"/>
      <c r="G243" s="69"/>
      <c r="H243" s="75" t="s">
        <v>133</v>
      </c>
      <c r="I243" s="41" t="s">
        <v>625</v>
      </c>
      <c r="J243" s="69" t="s">
        <v>626</v>
      </c>
      <c r="K243" s="69" t="s">
        <v>613</v>
      </c>
      <c r="L243" s="81" t="s">
        <v>856</v>
      </c>
      <c r="M243" s="254"/>
    </row>
    <row r="244" spans="1:13" s="121" customFormat="1" ht="51" x14ac:dyDescent="0.2">
      <c r="A244" s="272"/>
      <c r="B244" s="258" t="str">
        <f>[7]DESCRIPCION!A18</f>
        <v>Extralimitación de las competencias, manipulando información  para beneficio propio o de un tercero</v>
      </c>
      <c r="C244" s="260" t="str">
        <f>'[7]IDENTIFICACION DE RIESGOS'!J18</f>
        <v>CORRUPCION</v>
      </c>
      <c r="D244" s="69" t="str">
        <f>[7]DESCRIPCION!D18</f>
        <v>Apropiación del conocimiento en Personal sin vinculación laboral directa que maneja procesos críticos</v>
      </c>
      <c r="E244" s="260" t="s">
        <v>855</v>
      </c>
      <c r="F244" s="259" t="str">
        <f>'[7]VALORACIÓN RIESGOS RESIDUAL'!J56</f>
        <v>Catastrófico</v>
      </c>
      <c r="G244" s="260" t="str">
        <f>'[7]VALORACIÓN RIESGOS RESIDUAL'!K53</f>
        <v>EXTREMA</v>
      </c>
      <c r="H244" s="259" t="s">
        <v>158</v>
      </c>
      <c r="I244" s="68" t="str">
        <f>+[7]DOFA!E30</f>
        <v>D4   O8 Aplicar  la política de Gestión del conocimiento para hacer transferencia de conocimiento</v>
      </c>
      <c r="J244" s="81" t="s">
        <v>620</v>
      </c>
      <c r="K244" s="69" t="s">
        <v>613</v>
      </c>
      <c r="L244" s="81" t="s">
        <v>854</v>
      </c>
      <c r="M244" s="254"/>
    </row>
    <row r="245" spans="1:13" s="121" customFormat="1" ht="38.25" x14ac:dyDescent="0.2">
      <c r="A245" s="272"/>
      <c r="B245" s="258"/>
      <c r="C245" s="260"/>
      <c r="D245" s="69" t="str">
        <f>[7]DESCRIPCION!D19</f>
        <v>El personal no tiene apropiadas las políticas de seguridad física y tecnológica</v>
      </c>
      <c r="E245" s="260"/>
      <c r="F245" s="259"/>
      <c r="G245" s="260"/>
      <c r="H245" s="259"/>
      <c r="I245" s="68" t="str">
        <f>+[7]DOFA!G41</f>
        <v xml:space="preserve">F2 A5, A12  Difundir y aplicar las políticas de seguridad de la información de control de accesos  a los sistemas de información </v>
      </c>
      <c r="J245" s="86" t="s">
        <v>627</v>
      </c>
      <c r="K245" s="69" t="s">
        <v>613</v>
      </c>
      <c r="L245" s="81" t="s">
        <v>854</v>
      </c>
      <c r="M245" s="254"/>
    </row>
    <row r="246" spans="1:13" s="121" customFormat="1" ht="51" x14ac:dyDescent="0.2">
      <c r="A246" s="272"/>
      <c r="B246" s="258"/>
      <c r="C246" s="260"/>
      <c r="D246" s="69" t="str">
        <f>[7]DESCRIPCION!D20</f>
        <v>Falta de Ética y Valores,  tráfico de influencias y abuso de confianza</v>
      </c>
      <c r="E246" s="260"/>
      <c r="F246" s="259"/>
      <c r="G246" s="260"/>
      <c r="H246" s="259"/>
      <c r="I246" s="69" t="s">
        <v>852</v>
      </c>
      <c r="J246" s="68" t="s">
        <v>851</v>
      </c>
      <c r="K246" s="69" t="s">
        <v>628</v>
      </c>
      <c r="L246" s="68" t="s">
        <v>846</v>
      </c>
      <c r="M246" s="254"/>
    </row>
    <row r="247" spans="1:13" s="19" customFormat="1" ht="63.75" x14ac:dyDescent="0.2">
      <c r="A247" s="272"/>
      <c r="B247" s="258"/>
      <c r="C247" s="260"/>
      <c r="D247" s="42"/>
      <c r="E247" s="260"/>
      <c r="F247" s="259"/>
      <c r="G247" s="260"/>
      <c r="H247" s="75" t="s">
        <v>133</v>
      </c>
      <c r="I247" s="68" t="str">
        <f>+[7]DOFA!E44</f>
        <v>D1,4 A2 Aplicar el plan de manejo de incidentes y en caso de detectar posible  fraude denunciar a control interno disciplinario o fiscalía según el caso</v>
      </c>
      <c r="J247" s="68" t="s">
        <v>847</v>
      </c>
      <c r="K247" s="69" t="s">
        <v>613</v>
      </c>
      <c r="L247" s="68" t="s">
        <v>846</v>
      </c>
      <c r="M247" s="254"/>
    </row>
    <row r="248" spans="1:13" s="19" customFormat="1" ht="51" x14ac:dyDescent="0.2">
      <c r="A248" s="272"/>
      <c r="B248" s="258" t="str">
        <f>[7]DESCRIPCION!A21</f>
        <v>Violación de los derechos legítimos de propiedad de software de desarrollo propio o adquirido, en beneficio propio o de un tercero.</v>
      </c>
      <c r="C248" s="260" t="s">
        <v>221</v>
      </c>
      <c r="D248" s="69" t="str">
        <f>[7]DESCRIPCION!D21</f>
        <v>Presiones externas o de un superior jerárquico,</v>
      </c>
      <c r="E248" s="260" t="s">
        <v>43</v>
      </c>
      <c r="F248" s="259" t="s">
        <v>48</v>
      </c>
      <c r="G248" s="260" t="str">
        <f>'[7]VALORACIÓN RIESGOS RESIDUAL'!K74</f>
        <v>EXTREMA</v>
      </c>
      <c r="H248" s="259" t="s">
        <v>158</v>
      </c>
      <c r="I248" s="68" t="s">
        <v>853</v>
      </c>
      <c r="J248" s="68" t="s">
        <v>849</v>
      </c>
      <c r="K248" s="69" t="s">
        <v>613</v>
      </c>
      <c r="L248" s="68" t="s">
        <v>842</v>
      </c>
      <c r="M248" s="254"/>
    </row>
    <row r="249" spans="1:13" s="19" customFormat="1" ht="51" x14ac:dyDescent="0.2">
      <c r="A249" s="272"/>
      <c r="B249" s="258"/>
      <c r="C249" s="260"/>
      <c r="D249" s="69" t="str">
        <f>[7]DESCRIPCION!D22</f>
        <v>Falta de Ética y Valores,  tráfico de influencias y abuso de confianza</v>
      </c>
      <c r="E249" s="260"/>
      <c r="F249" s="259"/>
      <c r="G249" s="260"/>
      <c r="H249" s="259"/>
      <c r="I249" s="68" t="s">
        <v>852</v>
      </c>
      <c r="J249" s="68" t="s">
        <v>851</v>
      </c>
      <c r="K249" s="69" t="s">
        <v>613</v>
      </c>
      <c r="L249" s="68" t="s">
        <v>846</v>
      </c>
      <c r="M249" s="254"/>
    </row>
    <row r="250" spans="1:13" s="19" customFormat="1" ht="51" x14ac:dyDescent="0.2">
      <c r="A250" s="272"/>
      <c r="B250" s="258"/>
      <c r="C250" s="260"/>
      <c r="D250" s="69" t="s">
        <v>850</v>
      </c>
      <c r="E250" s="260"/>
      <c r="F250" s="259"/>
      <c r="G250" s="260"/>
      <c r="H250" s="259"/>
      <c r="I250" s="68" t="str">
        <f>+[7]DOFA!E31</f>
        <v>D5.O5.Actualizar las políticas específicas de seguridad de la información, para incluir los controles del Anexo A. de la norma ISO 27001 relacionado con derechos de propiedad intelectual</v>
      </c>
      <c r="J250" s="68" t="s">
        <v>849</v>
      </c>
      <c r="K250" s="69" t="s">
        <v>613</v>
      </c>
      <c r="L250" s="68" t="s">
        <v>842</v>
      </c>
      <c r="M250" s="254"/>
    </row>
    <row r="251" spans="1:13" s="19" customFormat="1" ht="63.75" x14ac:dyDescent="0.2">
      <c r="A251" s="272"/>
      <c r="B251" s="258"/>
      <c r="C251" s="260"/>
      <c r="D251" s="42"/>
      <c r="E251" s="260"/>
      <c r="F251" s="259"/>
      <c r="G251" s="260"/>
      <c r="H251" s="75" t="s">
        <v>133</v>
      </c>
      <c r="I251" s="41" t="s">
        <v>848</v>
      </c>
      <c r="J251" s="68" t="s">
        <v>847</v>
      </c>
      <c r="K251" s="69" t="s">
        <v>613</v>
      </c>
      <c r="L251" s="68" t="s">
        <v>846</v>
      </c>
      <c r="M251" s="254"/>
    </row>
    <row r="252" spans="1:13" s="19" customFormat="1" ht="76.5" x14ac:dyDescent="0.2">
      <c r="A252" s="272"/>
      <c r="B252" s="258" t="str">
        <f>[7]DESCRIPCION!A24</f>
        <v>Desaprovechamiento de software adquirido o desarrollado evitando el control de información para beneficio propio o  de un tercero</v>
      </c>
      <c r="C252" s="260" t="str">
        <f>'[7]IDENTIFICACION DE RIESGOS'!J24</f>
        <v>CORRUPCION</v>
      </c>
      <c r="D252" s="69" t="str">
        <f>[7]DESCRIPCION!D24</f>
        <v xml:space="preserve">Decisiones administrativas que impactan el software que apoya el proceso </v>
      </c>
      <c r="E252" s="260" t="s">
        <v>43</v>
      </c>
      <c r="F252" s="259" t="s">
        <v>49</v>
      </c>
      <c r="G252" s="260" t="str">
        <f>'[7]VALORACIÓN RIESGOS RESIDUAL'!K95</f>
        <v>EXTREMA</v>
      </c>
      <c r="H252" s="263" t="s">
        <v>158</v>
      </c>
      <c r="I252" s="68" t="s">
        <v>845</v>
      </c>
      <c r="J252" s="68" t="s">
        <v>844</v>
      </c>
      <c r="K252" s="69" t="s">
        <v>613</v>
      </c>
      <c r="L252" s="68" t="s">
        <v>842</v>
      </c>
      <c r="M252" s="254"/>
    </row>
    <row r="253" spans="1:13" s="19" customFormat="1" ht="38.25" x14ac:dyDescent="0.2">
      <c r="A253" s="272"/>
      <c r="B253" s="258"/>
      <c r="C253" s="260"/>
      <c r="D253" s="69" t="str">
        <f>[7]DESCRIPCION!D25</f>
        <v>Plan estratégico de Tecnologías de la Información- PETIC sin implementación</v>
      </c>
      <c r="E253" s="260"/>
      <c r="F253" s="259"/>
      <c r="G253" s="260"/>
      <c r="H253" s="263"/>
      <c r="I253" s="68" t="str">
        <f>+[7]DOFA!E32</f>
        <v>D6,O8.Actualización del PETIC y formulación del plan de acción de Implementación</v>
      </c>
      <c r="J253" s="68" t="s">
        <v>843</v>
      </c>
      <c r="K253" s="69" t="s">
        <v>613</v>
      </c>
      <c r="L253" s="68" t="s">
        <v>842</v>
      </c>
      <c r="M253" s="254"/>
    </row>
    <row r="254" spans="1:13" s="19" customFormat="1" ht="104.25" customHeight="1" thickBot="1" x14ac:dyDescent="0.25">
      <c r="A254" s="273"/>
      <c r="B254" s="286"/>
      <c r="C254" s="261"/>
      <c r="D254" s="39"/>
      <c r="E254" s="261"/>
      <c r="F254" s="262"/>
      <c r="G254" s="261"/>
      <c r="H254" s="38" t="s">
        <v>133</v>
      </c>
      <c r="I254" s="40" t="str">
        <f>+[7]DOFA!E49</f>
        <v>D6 A8, Formular plan de acción para la implementación y puesta en producción del software propio o adquirido desaprovechado y notificar a los entes de control respetivos, si es el caso.</v>
      </c>
      <c r="J254" s="48" t="s">
        <v>841</v>
      </c>
      <c r="K254" s="72" t="s">
        <v>613</v>
      </c>
      <c r="L254" s="48" t="s">
        <v>840</v>
      </c>
      <c r="M254" s="275"/>
    </row>
    <row r="255" spans="1:13" ht="63.75" x14ac:dyDescent="0.25">
      <c r="A255" s="348" t="s">
        <v>596</v>
      </c>
      <c r="B255" s="284" t="s">
        <v>389</v>
      </c>
      <c r="C255" s="285" t="s">
        <v>185</v>
      </c>
      <c r="D255" s="71" t="s">
        <v>390</v>
      </c>
      <c r="E255" s="285" t="s">
        <v>163</v>
      </c>
      <c r="F255" s="283" t="s">
        <v>45</v>
      </c>
      <c r="G255" s="285" t="s">
        <v>44</v>
      </c>
      <c r="H255" s="332"/>
      <c r="I255" s="332" t="s">
        <v>865</v>
      </c>
      <c r="J255" s="332" t="s">
        <v>866</v>
      </c>
      <c r="K255" s="332" t="s">
        <v>391</v>
      </c>
      <c r="L255" s="332" t="s">
        <v>867</v>
      </c>
      <c r="M255" s="268" t="s">
        <v>290</v>
      </c>
    </row>
    <row r="256" spans="1:13" ht="63.75" x14ac:dyDescent="0.25">
      <c r="A256" s="282"/>
      <c r="B256" s="258"/>
      <c r="C256" s="260"/>
      <c r="D256" s="69" t="s">
        <v>392</v>
      </c>
      <c r="E256" s="260"/>
      <c r="F256" s="259"/>
      <c r="G256" s="260"/>
      <c r="H256" s="263"/>
      <c r="I256" s="263" t="s">
        <v>868</v>
      </c>
      <c r="J256" s="263" t="s">
        <v>869</v>
      </c>
      <c r="K256" s="263"/>
      <c r="L256" s="263" t="s">
        <v>867</v>
      </c>
      <c r="M256" s="254"/>
    </row>
    <row r="257" spans="1:13" ht="38.25" x14ac:dyDescent="0.25">
      <c r="A257" s="282" t="s">
        <v>597</v>
      </c>
      <c r="B257" s="258"/>
      <c r="C257" s="260"/>
      <c r="D257" s="68"/>
      <c r="E257" s="260"/>
      <c r="F257" s="259"/>
      <c r="G257" s="260"/>
      <c r="H257" s="75" t="s">
        <v>133</v>
      </c>
      <c r="I257" s="41" t="s">
        <v>870</v>
      </c>
      <c r="J257" s="68" t="s">
        <v>393</v>
      </c>
      <c r="K257" s="263"/>
      <c r="L257" s="263"/>
      <c r="M257" s="254"/>
    </row>
    <row r="258" spans="1:13" ht="98.25" customHeight="1" x14ac:dyDescent="0.25">
      <c r="A258" s="282"/>
      <c r="B258" s="258" t="s">
        <v>394</v>
      </c>
      <c r="C258" s="260" t="s">
        <v>185</v>
      </c>
      <c r="D258" s="69" t="s">
        <v>395</v>
      </c>
      <c r="E258" s="260" t="s">
        <v>132</v>
      </c>
      <c r="F258" s="259" t="s">
        <v>46</v>
      </c>
      <c r="G258" s="260" t="s">
        <v>44</v>
      </c>
      <c r="H258" s="263"/>
      <c r="I258" s="263" t="s">
        <v>871</v>
      </c>
      <c r="J258" s="263" t="s">
        <v>872</v>
      </c>
      <c r="K258" s="263" t="s">
        <v>396</v>
      </c>
      <c r="L258" s="263" t="s">
        <v>873</v>
      </c>
      <c r="M258" s="254" t="s">
        <v>290</v>
      </c>
    </row>
    <row r="259" spans="1:13" ht="48.75" customHeight="1" x14ac:dyDescent="0.25">
      <c r="A259" s="282"/>
      <c r="B259" s="258"/>
      <c r="C259" s="260"/>
      <c r="D259" s="69" t="s">
        <v>397</v>
      </c>
      <c r="E259" s="260"/>
      <c r="F259" s="259"/>
      <c r="G259" s="260"/>
      <c r="H259" s="263"/>
      <c r="I259" s="263"/>
      <c r="J259" s="263"/>
      <c r="K259" s="263"/>
      <c r="L259" s="263"/>
      <c r="M259" s="254"/>
    </row>
    <row r="260" spans="1:13" ht="140.25" customHeight="1" x14ac:dyDescent="0.25">
      <c r="A260" s="282"/>
      <c r="B260" s="258"/>
      <c r="C260" s="260"/>
      <c r="D260" s="42"/>
      <c r="E260" s="260"/>
      <c r="F260" s="259"/>
      <c r="G260" s="260"/>
      <c r="H260" s="75" t="s">
        <v>133</v>
      </c>
      <c r="I260" s="41" t="s">
        <v>874</v>
      </c>
      <c r="J260" s="263" t="s">
        <v>875</v>
      </c>
      <c r="K260" s="263"/>
      <c r="L260" s="263"/>
      <c r="M260" s="254"/>
    </row>
    <row r="261" spans="1:13" ht="12.75" customHeight="1" x14ac:dyDescent="0.25">
      <c r="A261" s="282"/>
      <c r="B261" s="258" t="s">
        <v>398</v>
      </c>
      <c r="C261" s="260" t="s">
        <v>221</v>
      </c>
      <c r="D261" s="69" t="s">
        <v>399</v>
      </c>
      <c r="E261" s="260" t="s">
        <v>43</v>
      </c>
      <c r="F261" s="259" t="s">
        <v>48</v>
      </c>
      <c r="G261" s="260" t="s">
        <v>39</v>
      </c>
      <c r="H261" s="263"/>
      <c r="I261" s="263" t="s">
        <v>876</v>
      </c>
      <c r="J261" s="263" t="s">
        <v>877</v>
      </c>
      <c r="K261" s="263" t="s">
        <v>400</v>
      </c>
      <c r="L261" s="263" t="s">
        <v>878</v>
      </c>
      <c r="M261" s="254" t="s">
        <v>290</v>
      </c>
    </row>
    <row r="262" spans="1:13" ht="51" x14ac:dyDescent="0.25">
      <c r="A262" s="282"/>
      <c r="B262" s="258"/>
      <c r="C262" s="260"/>
      <c r="D262" s="69" t="s">
        <v>401</v>
      </c>
      <c r="E262" s="260"/>
      <c r="F262" s="259"/>
      <c r="G262" s="260"/>
      <c r="H262" s="263"/>
      <c r="I262" s="263"/>
      <c r="J262" s="263"/>
      <c r="K262" s="263"/>
      <c r="L262" s="263"/>
      <c r="M262" s="254"/>
    </row>
    <row r="263" spans="1:13" ht="51" x14ac:dyDescent="0.25">
      <c r="A263" s="282"/>
      <c r="B263" s="258"/>
      <c r="C263" s="260"/>
      <c r="D263" s="42"/>
      <c r="E263" s="260"/>
      <c r="F263" s="259"/>
      <c r="G263" s="260"/>
      <c r="H263" s="75" t="s">
        <v>133</v>
      </c>
      <c r="I263" s="41" t="s">
        <v>402</v>
      </c>
      <c r="J263" s="68" t="s">
        <v>879</v>
      </c>
      <c r="K263" s="263"/>
      <c r="L263" s="263" t="s">
        <v>880</v>
      </c>
      <c r="M263" s="254"/>
    </row>
    <row r="264" spans="1:13" ht="76.5" customHeight="1" x14ac:dyDescent="0.25">
      <c r="A264" s="282"/>
      <c r="B264" s="258" t="s">
        <v>403</v>
      </c>
      <c r="C264" s="260" t="s">
        <v>221</v>
      </c>
      <c r="D264" s="69" t="s">
        <v>404</v>
      </c>
      <c r="E264" s="260" t="s">
        <v>163</v>
      </c>
      <c r="F264" s="259" t="s">
        <v>48</v>
      </c>
      <c r="G264" s="260" t="s">
        <v>40</v>
      </c>
      <c r="H264" s="263"/>
      <c r="I264" s="68" t="s">
        <v>881</v>
      </c>
      <c r="J264" s="263" t="s">
        <v>882</v>
      </c>
      <c r="K264" s="263" t="s">
        <v>396</v>
      </c>
      <c r="L264" s="263" t="s">
        <v>883</v>
      </c>
      <c r="M264" s="254" t="s">
        <v>290</v>
      </c>
    </row>
    <row r="265" spans="1:13" ht="63.75" x14ac:dyDescent="0.25">
      <c r="A265" s="282"/>
      <c r="B265" s="258"/>
      <c r="C265" s="260"/>
      <c r="D265" s="69" t="s">
        <v>397</v>
      </c>
      <c r="E265" s="260"/>
      <c r="F265" s="259"/>
      <c r="G265" s="260"/>
      <c r="H265" s="263"/>
      <c r="I265" s="67" t="s">
        <v>884</v>
      </c>
      <c r="J265" s="263" t="s">
        <v>885</v>
      </c>
      <c r="K265" s="263"/>
      <c r="L265" s="263" t="s">
        <v>867</v>
      </c>
      <c r="M265" s="254"/>
    </row>
    <row r="266" spans="1:13" ht="77.25" thickBot="1" x14ac:dyDescent="0.3">
      <c r="A266" s="255"/>
      <c r="B266" s="276"/>
      <c r="C266" s="287"/>
      <c r="D266" s="76"/>
      <c r="E266" s="287"/>
      <c r="F266" s="288"/>
      <c r="G266" s="287"/>
      <c r="H266" s="63" t="s">
        <v>133</v>
      </c>
      <c r="I266" s="64" t="s">
        <v>405</v>
      </c>
      <c r="J266" s="76" t="s">
        <v>879</v>
      </c>
      <c r="K266" s="278"/>
      <c r="L266" s="278" t="s">
        <v>880</v>
      </c>
      <c r="M266" s="343"/>
    </row>
    <row r="267" spans="1:13" ht="89.25" customHeight="1" x14ac:dyDescent="0.25">
      <c r="A267" s="348" t="s">
        <v>406</v>
      </c>
      <c r="B267" s="284" t="s">
        <v>528</v>
      </c>
      <c r="C267" s="285" t="s">
        <v>185</v>
      </c>
      <c r="D267" s="225" t="s">
        <v>529</v>
      </c>
      <c r="E267" s="285" t="s">
        <v>163</v>
      </c>
      <c r="F267" s="283" t="s">
        <v>47</v>
      </c>
      <c r="G267" s="284" t="s">
        <v>42</v>
      </c>
      <c r="H267" s="332" t="s">
        <v>158</v>
      </c>
      <c r="I267" s="141" t="s">
        <v>530</v>
      </c>
      <c r="J267" s="74" t="s">
        <v>531</v>
      </c>
      <c r="K267" s="74" t="s">
        <v>358</v>
      </c>
      <c r="L267" s="104" t="s">
        <v>886</v>
      </c>
      <c r="M267" s="333" t="s">
        <v>900</v>
      </c>
    </row>
    <row r="268" spans="1:13" ht="51" x14ac:dyDescent="0.25">
      <c r="A268" s="282"/>
      <c r="B268" s="258"/>
      <c r="C268" s="260"/>
      <c r="D268" s="216" t="s">
        <v>532</v>
      </c>
      <c r="E268" s="260"/>
      <c r="F268" s="259"/>
      <c r="G268" s="258"/>
      <c r="H268" s="263"/>
      <c r="I268" s="223" t="s">
        <v>891</v>
      </c>
      <c r="J268" s="224" t="s">
        <v>533</v>
      </c>
      <c r="K268" s="224" t="s">
        <v>358</v>
      </c>
      <c r="L268" s="184" t="s">
        <v>887</v>
      </c>
      <c r="M268" s="334"/>
    </row>
    <row r="269" spans="1:13" ht="51" x14ac:dyDescent="0.25">
      <c r="A269" s="282" t="s">
        <v>561</v>
      </c>
      <c r="B269" s="258"/>
      <c r="C269" s="260"/>
      <c r="D269" s="223"/>
      <c r="E269" s="260"/>
      <c r="F269" s="259"/>
      <c r="G269" s="258"/>
      <c r="H269" s="217" t="s">
        <v>133</v>
      </c>
      <c r="I269" s="219" t="s">
        <v>534</v>
      </c>
      <c r="J269" s="224" t="s">
        <v>531</v>
      </c>
      <c r="K269" s="224" t="s">
        <v>358</v>
      </c>
      <c r="L269" s="184" t="s">
        <v>887</v>
      </c>
      <c r="M269" s="334"/>
    </row>
    <row r="270" spans="1:13" ht="114.75" customHeight="1" x14ac:dyDescent="0.25">
      <c r="A270" s="282"/>
      <c r="B270" s="258" t="s">
        <v>535</v>
      </c>
      <c r="C270" s="260" t="s">
        <v>185</v>
      </c>
      <c r="D270" s="216" t="s">
        <v>536</v>
      </c>
      <c r="E270" s="260" t="s">
        <v>163</v>
      </c>
      <c r="F270" s="259" t="s">
        <v>47</v>
      </c>
      <c r="G270" s="260" t="s">
        <v>42</v>
      </c>
      <c r="H270" s="370" t="s">
        <v>158</v>
      </c>
      <c r="I270" s="223" t="s">
        <v>530</v>
      </c>
      <c r="J270" s="224" t="s">
        <v>531</v>
      </c>
      <c r="K270" s="224" t="s">
        <v>358</v>
      </c>
      <c r="L270" s="107" t="s">
        <v>886</v>
      </c>
      <c r="M270" s="334" t="s">
        <v>901</v>
      </c>
    </row>
    <row r="271" spans="1:13" ht="127.5" x14ac:dyDescent="0.25">
      <c r="A271" s="282"/>
      <c r="B271" s="258"/>
      <c r="C271" s="260"/>
      <c r="D271" s="123" t="s">
        <v>537</v>
      </c>
      <c r="E271" s="260"/>
      <c r="F271" s="259"/>
      <c r="G271" s="260"/>
      <c r="H271" s="370"/>
      <c r="I271" s="185" t="s">
        <v>892</v>
      </c>
      <c r="J271" s="186" t="s">
        <v>538</v>
      </c>
      <c r="K271" s="224" t="s">
        <v>539</v>
      </c>
      <c r="L271" s="107" t="s">
        <v>886</v>
      </c>
      <c r="M271" s="334"/>
    </row>
    <row r="272" spans="1:13" ht="140.25" x14ac:dyDescent="0.25">
      <c r="A272" s="282"/>
      <c r="B272" s="258"/>
      <c r="C272" s="260"/>
      <c r="D272" s="216" t="s">
        <v>540</v>
      </c>
      <c r="E272" s="260"/>
      <c r="F272" s="259"/>
      <c r="G272" s="260"/>
      <c r="H272" s="371"/>
      <c r="I272" s="186" t="s">
        <v>893</v>
      </c>
      <c r="J272" s="224" t="s">
        <v>541</v>
      </c>
      <c r="K272" s="224" t="s">
        <v>539</v>
      </c>
      <c r="L272" s="184" t="s">
        <v>888</v>
      </c>
      <c r="M272" s="334"/>
    </row>
    <row r="273" spans="1:13" ht="76.5" x14ac:dyDescent="0.25">
      <c r="A273" s="282"/>
      <c r="B273" s="258"/>
      <c r="C273" s="260"/>
      <c r="D273" s="216"/>
      <c r="E273" s="260"/>
      <c r="F273" s="259"/>
      <c r="G273" s="260"/>
      <c r="H273" s="372" t="s">
        <v>133</v>
      </c>
      <c r="I273" s="109" t="s">
        <v>542</v>
      </c>
      <c r="J273" s="224" t="s">
        <v>543</v>
      </c>
      <c r="K273" s="224" t="s">
        <v>539</v>
      </c>
      <c r="L273" s="184" t="s">
        <v>888</v>
      </c>
      <c r="M273" s="334"/>
    </row>
    <row r="274" spans="1:13" ht="38.25" customHeight="1" x14ac:dyDescent="0.25">
      <c r="A274" s="282"/>
      <c r="B274" s="258"/>
      <c r="C274" s="260"/>
      <c r="D274" s="223"/>
      <c r="E274" s="260"/>
      <c r="F274" s="259"/>
      <c r="G274" s="260"/>
      <c r="H274" s="373"/>
      <c r="I274" s="185" t="s">
        <v>894</v>
      </c>
      <c r="J274" s="224" t="s">
        <v>544</v>
      </c>
      <c r="K274" s="224" t="s">
        <v>358</v>
      </c>
      <c r="L274" s="184" t="s">
        <v>888</v>
      </c>
      <c r="M274" s="334"/>
    </row>
    <row r="275" spans="1:13" ht="38.25" customHeight="1" x14ac:dyDescent="0.25">
      <c r="A275" s="282"/>
      <c r="B275" s="258" t="s">
        <v>545</v>
      </c>
      <c r="C275" s="260" t="s">
        <v>221</v>
      </c>
      <c r="D275" s="216" t="s">
        <v>546</v>
      </c>
      <c r="E275" s="260" t="s">
        <v>132</v>
      </c>
      <c r="F275" s="259" t="s">
        <v>48</v>
      </c>
      <c r="G275" s="260" t="s">
        <v>40</v>
      </c>
      <c r="H275" s="370" t="s">
        <v>158</v>
      </c>
      <c r="I275" s="374" t="s">
        <v>895</v>
      </c>
      <c r="J275" s="263" t="s">
        <v>547</v>
      </c>
      <c r="K275" s="263" t="s">
        <v>539</v>
      </c>
      <c r="L275" s="376" t="s">
        <v>889</v>
      </c>
      <c r="M275" s="254" t="s">
        <v>902</v>
      </c>
    </row>
    <row r="276" spans="1:13" x14ac:dyDescent="0.25">
      <c r="A276" s="282"/>
      <c r="B276" s="258"/>
      <c r="C276" s="260"/>
      <c r="D276" s="216" t="s">
        <v>549</v>
      </c>
      <c r="E276" s="260"/>
      <c r="F276" s="259"/>
      <c r="G276" s="260"/>
      <c r="H276" s="370"/>
      <c r="I276" s="375"/>
      <c r="J276" s="263"/>
      <c r="K276" s="263"/>
      <c r="L276" s="377"/>
      <c r="M276" s="254"/>
    </row>
    <row r="277" spans="1:13" ht="51" customHeight="1" x14ac:dyDescent="0.25">
      <c r="A277" s="282"/>
      <c r="B277" s="258"/>
      <c r="C277" s="260"/>
      <c r="D277" s="216" t="s">
        <v>896</v>
      </c>
      <c r="E277" s="260"/>
      <c r="F277" s="259"/>
      <c r="G277" s="260"/>
      <c r="H277" s="370"/>
      <c r="I277" s="375"/>
      <c r="J277" s="263"/>
      <c r="K277" s="263"/>
      <c r="L277" s="377"/>
      <c r="M277" s="254"/>
    </row>
    <row r="278" spans="1:13" ht="54" x14ac:dyDescent="0.25">
      <c r="A278" s="282"/>
      <c r="B278" s="258"/>
      <c r="C278" s="260"/>
      <c r="D278" s="147"/>
      <c r="E278" s="260"/>
      <c r="F278" s="259"/>
      <c r="G278" s="260"/>
      <c r="H278" s="217" t="s">
        <v>133</v>
      </c>
      <c r="I278" s="187" t="s">
        <v>897</v>
      </c>
      <c r="J278" s="224" t="s">
        <v>550</v>
      </c>
      <c r="K278" s="224" t="s">
        <v>358</v>
      </c>
      <c r="L278" s="188" t="s">
        <v>889</v>
      </c>
      <c r="M278" s="254"/>
    </row>
    <row r="279" spans="1:13" ht="38.25" customHeight="1" x14ac:dyDescent="0.25">
      <c r="A279" s="282"/>
      <c r="B279" s="258" t="s">
        <v>554</v>
      </c>
      <c r="C279" s="260" t="s">
        <v>185</v>
      </c>
      <c r="D279" s="216" t="s">
        <v>555</v>
      </c>
      <c r="E279" s="260" t="s">
        <v>41</v>
      </c>
      <c r="F279" s="259" t="s">
        <v>48</v>
      </c>
      <c r="G279" s="260" t="s">
        <v>42</v>
      </c>
      <c r="H279" s="259" t="s">
        <v>158</v>
      </c>
      <c r="I279" s="368" t="s">
        <v>898</v>
      </c>
      <c r="J279" s="378" t="s">
        <v>551</v>
      </c>
      <c r="K279" s="378" t="s">
        <v>539</v>
      </c>
      <c r="L279" s="374" t="s">
        <v>890</v>
      </c>
      <c r="M279" s="254" t="s">
        <v>548</v>
      </c>
    </row>
    <row r="280" spans="1:13" ht="38.25" x14ac:dyDescent="0.25">
      <c r="A280" s="282"/>
      <c r="B280" s="258"/>
      <c r="C280" s="260"/>
      <c r="D280" s="216" t="s">
        <v>556</v>
      </c>
      <c r="E280" s="260"/>
      <c r="F280" s="259"/>
      <c r="G280" s="260"/>
      <c r="H280" s="259"/>
      <c r="I280" s="369"/>
      <c r="J280" s="379"/>
      <c r="K280" s="379"/>
      <c r="L280" s="379"/>
      <c r="M280" s="254"/>
    </row>
    <row r="281" spans="1:13" ht="38.25" customHeight="1" x14ac:dyDescent="0.25">
      <c r="A281" s="282"/>
      <c r="B281" s="258"/>
      <c r="C281" s="260"/>
      <c r="D281" s="216" t="s">
        <v>557</v>
      </c>
      <c r="E281" s="260"/>
      <c r="F281" s="259"/>
      <c r="G281" s="260"/>
      <c r="H281" s="259"/>
      <c r="I281" s="369"/>
      <c r="J281" s="379"/>
      <c r="K281" s="379"/>
      <c r="L281" s="379"/>
      <c r="M281" s="254"/>
    </row>
    <row r="282" spans="1:13" ht="102" x14ac:dyDescent="0.25">
      <c r="A282" s="282"/>
      <c r="B282" s="258"/>
      <c r="C282" s="260"/>
      <c r="D282" s="216" t="s">
        <v>558</v>
      </c>
      <c r="E282" s="260"/>
      <c r="F282" s="259"/>
      <c r="G282" s="260"/>
      <c r="H282" s="259"/>
      <c r="I282" s="369"/>
      <c r="J282" s="379"/>
      <c r="K282" s="379"/>
      <c r="L282" s="379"/>
      <c r="M282" s="254"/>
    </row>
    <row r="283" spans="1:13" ht="165.75" customHeight="1" x14ac:dyDescent="0.25">
      <c r="A283" s="282"/>
      <c r="B283" s="258"/>
      <c r="C283" s="260"/>
      <c r="D283" s="216" t="s">
        <v>559</v>
      </c>
      <c r="E283" s="260"/>
      <c r="F283" s="259"/>
      <c r="G283" s="260"/>
      <c r="H283" s="259"/>
      <c r="I283" s="189" t="s">
        <v>899</v>
      </c>
      <c r="J283" s="224" t="s">
        <v>552</v>
      </c>
      <c r="K283" s="224" t="s">
        <v>358</v>
      </c>
      <c r="L283" s="188" t="s">
        <v>889</v>
      </c>
      <c r="M283" s="254"/>
    </row>
    <row r="284" spans="1:13" ht="115.5" thickBot="1" x14ac:dyDescent="0.3">
      <c r="A284" s="349"/>
      <c r="B284" s="286"/>
      <c r="C284" s="261"/>
      <c r="D284" s="220"/>
      <c r="E284" s="261"/>
      <c r="F284" s="262"/>
      <c r="G284" s="261"/>
      <c r="H284" s="218" t="s">
        <v>133</v>
      </c>
      <c r="I284" s="221" t="s">
        <v>560</v>
      </c>
      <c r="J284" s="222" t="s">
        <v>553</v>
      </c>
      <c r="K284" s="222" t="s">
        <v>358</v>
      </c>
      <c r="L284" s="190" t="s">
        <v>889</v>
      </c>
      <c r="M284" s="275"/>
    </row>
  </sheetData>
  <sheetProtection selectLockedCells="1"/>
  <mergeCells count="602">
    <mergeCell ref="B194:B197"/>
    <mergeCell ref="C194:C197"/>
    <mergeCell ref="E194:E197"/>
    <mergeCell ref="F194:F197"/>
    <mergeCell ref="G194:G197"/>
    <mergeCell ref="H194:H196"/>
    <mergeCell ref="M151:M154"/>
    <mergeCell ref="B151:B154"/>
    <mergeCell ref="C151:C154"/>
    <mergeCell ref="E151:E154"/>
    <mergeCell ref="F151:F154"/>
    <mergeCell ref="G151:G154"/>
    <mergeCell ref="H151:H153"/>
    <mergeCell ref="B167:B169"/>
    <mergeCell ref="C167:C169"/>
    <mergeCell ref="E167:E169"/>
    <mergeCell ref="F167:F169"/>
    <mergeCell ref="G167:G169"/>
    <mergeCell ref="H167:H168"/>
    <mergeCell ref="M167:M169"/>
    <mergeCell ref="M139:M142"/>
    <mergeCell ref="B139:B142"/>
    <mergeCell ref="C139:C142"/>
    <mergeCell ref="E139:E142"/>
    <mergeCell ref="F139:F142"/>
    <mergeCell ref="G139:G142"/>
    <mergeCell ref="H139:H141"/>
    <mergeCell ref="J139:J141"/>
    <mergeCell ref="K139:K141"/>
    <mergeCell ref="L139:L141"/>
    <mergeCell ref="M131:M134"/>
    <mergeCell ref="H135:H137"/>
    <mergeCell ref="J135:J137"/>
    <mergeCell ref="K135:K137"/>
    <mergeCell ref="L135:L137"/>
    <mergeCell ref="M135:M138"/>
    <mergeCell ref="B131:B134"/>
    <mergeCell ref="C131:C134"/>
    <mergeCell ref="E131:E134"/>
    <mergeCell ref="F131:F134"/>
    <mergeCell ref="G131:G134"/>
    <mergeCell ref="H131:H133"/>
    <mergeCell ref="J131:J133"/>
    <mergeCell ref="K131:K133"/>
    <mergeCell ref="L131:L133"/>
    <mergeCell ref="C135:C138"/>
    <mergeCell ref="E135:E138"/>
    <mergeCell ref="F135:F138"/>
    <mergeCell ref="G135:G138"/>
    <mergeCell ref="G79:G82"/>
    <mergeCell ref="H79:H81"/>
    <mergeCell ref="M79:M82"/>
    <mergeCell ref="B67:B70"/>
    <mergeCell ref="C67:C70"/>
    <mergeCell ref="E67:E70"/>
    <mergeCell ref="B127:B130"/>
    <mergeCell ref="C127:C130"/>
    <mergeCell ref="E127:E130"/>
    <mergeCell ref="F127:F130"/>
    <mergeCell ref="G127:G130"/>
    <mergeCell ref="H127:H129"/>
    <mergeCell ref="M127:M130"/>
    <mergeCell ref="M86:M91"/>
    <mergeCell ref="B83:B85"/>
    <mergeCell ref="C83:C85"/>
    <mergeCell ref="E83:E85"/>
    <mergeCell ref="F83:F85"/>
    <mergeCell ref="G83:G85"/>
    <mergeCell ref="H83:H84"/>
    <mergeCell ref="J83:J84"/>
    <mergeCell ref="K83:K84"/>
    <mergeCell ref="D88:D90"/>
    <mergeCell ref="M75:M78"/>
    <mergeCell ref="G55:G58"/>
    <mergeCell ref="H55:H57"/>
    <mergeCell ref="M55:M58"/>
    <mergeCell ref="B51:B54"/>
    <mergeCell ref="C51:C54"/>
    <mergeCell ref="E51:E54"/>
    <mergeCell ref="F51:F54"/>
    <mergeCell ref="H51:H53"/>
    <mergeCell ref="C55:C58"/>
    <mergeCell ref="B55:B58"/>
    <mergeCell ref="F67:F70"/>
    <mergeCell ref="G67:G70"/>
    <mergeCell ref="H67:H69"/>
    <mergeCell ref="M67:M70"/>
    <mergeCell ref="E55:E58"/>
    <mergeCell ref="F55:F58"/>
    <mergeCell ref="G51:G54"/>
    <mergeCell ref="M51:M54"/>
    <mergeCell ref="A8:M8"/>
    <mergeCell ref="E38:E44"/>
    <mergeCell ref="C38:C44"/>
    <mergeCell ref="M1:M4"/>
    <mergeCell ref="E26:E29"/>
    <mergeCell ref="F26:F29"/>
    <mergeCell ref="G26:G29"/>
    <mergeCell ref="H26:H28"/>
    <mergeCell ref="M26:M29"/>
    <mergeCell ref="B34:B37"/>
    <mergeCell ref="C34:C37"/>
    <mergeCell ref="E34:E37"/>
    <mergeCell ref="A1:A4"/>
    <mergeCell ref="M34:M37"/>
    <mergeCell ref="M92:M95"/>
    <mergeCell ref="B92:B94"/>
    <mergeCell ref="C92:C94"/>
    <mergeCell ref="E92:E93"/>
    <mergeCell ref="F92:F93"/>
    <mergeCell ref="G92:G93"/>
    <mergeCell ref="J1:L1"/>
    <mergeCell ref="J2:L2"/>
    <mergeCell ref="J3:L3"/>
    <mergeCell ref="J4:L4"/>
    <mergeCell ref="A5:M5"/>
    <mergeCell ref="F38:F44"/>
    <mergeCell ref="B6:M6"/>
    <mergeCell ref="B7:M7"/>
    <mergeCell ref="H38:H43"/>
    <mergeCell ref="B1:I2"/>
    <mergeCell ref="B3:I4"/>
    <mergeCell ref="G38:G44"/>
    <mergeCell ref="M10:M13"/>
    <mergeCell ref="B18:B21"/>
    <mergeCell ref="C18:C21"/>
    <mergeCell ref="E18:E21"/>
    <mergeCell ref="F18:F21"/>
    <mergeCell ref="E10:E13"/>
    <mergeCell ref="H115:H117"/>
    <mergeCell ref="B95:B97"/>
    <mergeCell ref="C95:C97"/>
    <mergeCell ref="E95:E97"/>
    <mergeCell ref="F95:F97"/>
    <mergeCell ref="G95:G97"/>
    <mergeCell ref="H95:H96"/>
    <mergeCell ref="M71:M74"/>
    <mergeCell ref="H71:H73"/>
    <mergeCell ref="B71:B74"/>
    <mergeCell ref="C71:C74"/>
    <mergeCell ref="E71:E74"/>
    <mergeCell ref="F71:F74"/>
    <mergeCell ref="G71:G74"/>
    <mergeCell ref="L83:L84"/>
    <mergeCell ref="M83:M85"/>
    <mergeCell ref="B86:B91"/>
    <mergeCell ref="C86:C91"/>
    <mergeCell ref="E86:E91"/>
    <mergeCell ref="F86:F91"/>
    <mergeCell ref="G86:G91"/>
    <mergeCell ref="H86:H90"/>
    <mergeCell ref="J86:J90"/>
    <mergeCell ref="K86:K90"/>
    <mergeCell ref="I194:I195"/>
    <mergeCell ref="J194:J195"/>
    <mergeCell ref="K194:K195"/>
    <mergeCell ref="L194:L195"/>
    <mergeCell ref="M194:M196"/>
    <mergeCell ref="I189:I190"/>
    <mergeCell ref="J189:J190"/>
    <mergeCell ref="K189:K190"/>
    <mergeCell ref="L189:L190"/>
    <mergeCell ref="B227:B230"/>
    <mergeCell ref="C227:C230"/>
    <mergeCell ref="E227:E230"/>
    <mergeCell ref="F227:F230"/>
    <mergeCell ref="G227:G230"/>
    <mergeCell ref="H227:H229"/>
    <mergeCell ref="M227:M230"/>
    <mergeCell ref="B231:B234"/>
    <mergeCell ref="C231:C234"/>
    <mergeCell ref="E231:E234"/>
    <mergeCell ref="F231:F234"/>
    <mergeCell ref="G231:G234"/>
    <mergeCell ref="H231:H233"/>
    <mergeCell ref="M231:M234"/>
    <mergeCell ref="B255:B257"/>
    <mergeCell ref="C255:C257"/>
    <mergeCell ref="E255:E257"/>
    <mergeCell ref="F255:F257"/>
    <mergeCell ref="G255:G257"/>
    <mergeCell ref="H255:H256"/>
    <mergeCell ref="M255:M257"/>
    <mergeCell ref="K255:K257"/>
    <mergeCell ref="L255:L257"/>
    <mergeCell ref="I255:I256"/>
    <mergeCell ref="J255:J256"/>
    <mergeCell ref="I279:I282"/>
    <mergeCell ref="M279:M284"/>
    <mergeCell ref="M270:M274"/>
    <mergeCell ref="B275:B278"/>
    <mergeCell ref="C275:C278"/>
    <mergeCell ref="E275:E278"/>
    <mergeCell ref="F275:F278"/>
    <mergeCell ref="G275:G278"/>
    <mergeCell ref="H275:H277"/>
    <mergeCell ref="M275:M278"/>
    <mergeCell ref="B270:B274"/>
    <mergeCell ref="C270:C274"/>
    <mergeCell ref="E270:E274"/>
    <mergeCell ref="F270:F274"/>
    <mergeCell ref="G270:G274"/>
    <mergeCell ref="H270:H272"/>
    <mergeCell ref="H273:H274"/>
    <mergeCell ref="I275:I277"/>
    <mergeCell ref="J275:J277"/>
    <mergeCell ref="K275:K277"/>
    <mergeCell ref="L275:L277"/>
    <mergeCell ref="J279:J282"/>
    <mergeCell ref="K279:K282"/>
    <mergeCell ref="L279:L282"/>
    <mergeCell ref="B279:B284"/>
    <mergeCell ref="C279:C284"/>
    <mergeCell ref="E279:E284"/>
    <mergeCell ref="F279:F284"/>
    <mergeCell ref="G279:G284"/>
    <mergeCell ref="H279:H283"/>
    <mergeCell ref="G258:G260"/>
    <mergeCell ref="H258:H259"/>
    <mergeCell ref="B261:B263"/>
    <mergeCell ref="C261:C263"/>
    <mergeCell ref="E261:E263"/>
    <mergeCell ref="F261:F263"/>
    <mergeCell ref="G261:G263"/>
    <mergeCell ref="H261:H262"/>
    <mergeCell ref="J258:J260"/>
    <mergeCell ref="J261:J262"/>
    <mergeCell ref="J264:J265"/>
    <mergeCell ref="B264:B266"/>
    <mergeCell ref="C264:C266"/>
    <mergeCell ref="E267:E269"/>
    <mergeCell ref="F267:F269"/>
    <mergeCell ref="G267:G269"/>
    <mergeCell ref="H267:H268"/>
    <mergeCell ref="I261:I262"/>
    <mergeCell ref="I258:I259"/>
    <mergeCell ref="H264:H265"/>
    <mergeCell ref="B235:B238"/>
    <mergeCell ref="C235:C238"/>
    <mergeCell ref="E235:E238"/>
    <mergeCell ref="F235:F238"/>
    <mergeCell ref="G235:G238"/>
    <mergeCell ref="H235:H237"/>
    <mergeCell ref="L86:L90"/>
    <mergeCell ref="M267:M269"/>
    <mergeCell ref="L264:L266"/>
    <mergeCell ref="B258:B260"/>
    <mergeCell ref="C258:C260"/>
    <mergeCell ref="E258:E260"/>
    <mergeCell ref="F258:F260"/>
    <mergeCell ref="M264:M266"/>
    <mergeCell ref="M258:M260"/>
    <mergeCell ref="M261:M263"/>
    <mergeCell ref="K261:K263"/>
    <mergeCell ref="L261:L263"/>
    <mergeCell ref="K258:K260"/>
    <mergeCell ref="L258:L260"/>
    <mergeCell ref="K264:K266"/>
    <mergeCell ref="E264:E266"/>
    <mergeCell ref="F264:F266"/>
    <mergeCell ref="G264:G266"/>
    <mergeCell ref="F14:F17"/>
    <mergeCell ref="G14:G17"/>
    <mergeCell ref="H14:H16"/>
    <mergeCell ref="A189:A190"/>
    <mergeCell ref="M18:M21"/>
    <mergeCell ref="B22:B25"/>
    <mergeCell ref="C22:C25"/>
    <mergeCell ref="E22:E25"/>
    <mergeCell ref="F22:F25"/>
    <mergeCell ref="G22:G25"/>
    <mergeCell ref="H22:H24"/>
    <mergeCell ref="M22:M25"/>
    <mergeCell ref="C189:C193"/>
    <mergeCell ref="E189:E193"/>
    <mergeCell ref="F189:F193"/>
    <mergeCell ref="G189:G193"/>
    <mergeCell ref="H189:H192"/>
    <mergeCell ref="M189:M192"/>
    <mergeCell ref="M96:M97"/>
    <mergeCell ref="B115:B118"/>
    <mergeCell ref="C115:C118"/>
    <mergeCell ref="E115:E118"/>
    <mergeCell ref="F115:F118"/>
    <mergeCell ref="G115:G118"/>
    <mergeCell ref="A92:A93"/>
    <mergeCell ref="A228:A234"/>
    <mergeCell ref="A257:A266"/>
    <mergeCell ref="A255:A256"/>
    <mergeCell ref="B189:B193"/>
    <mergeCell ref="A191:A197"/>
    <mergeCell ref="F10:F13"/>
    <mergeCell ref="G10:G13"/>
    <mergeCell ref="H10:H12"/>
    <mergeCell ref="B26:B29"/>
    <mergeCell ref="C26:C29"/>
    <mergeCell ref="H18:H20"/>
    <mergeCell ref="F34:F37"/>
    <mergeCell ref="G34:G37"/>
    <mergeCell ref="H34:H36"/>
    <mergeCell ref="G18:G21"/>
    <mergeCell ref="B30:B33"/>
    <mergeCell ref="C30:C33"/>
    <mergeCell ref="E30:E33"/>
    <mergeCell ref="F30:F33"/>
    <mergeCell ref="G30:G33"/>
    <mergeCell ref="H30:H32"/>
    <mergeCell ref="B14:B17"/>
    <mergeCell ref="C14:C17"/>
    <mergeCell ref="A127:A128"/>
    <mergeCell ref="A129:A142"/>
    <mergeCell ref="B135:B138"/>
    <mergeCell ref="A267:A268"/>
    <mergeCell ref="A269:A284"/>
    <mergeCell ref="B267:B269"/>
    <mergeCell ref="C267:C269"/>
    <mergeCell ref="A10:A13"/>
    <mergeCell ref="A38:A39"/>
    <mergeCell ref="A40:A50"/>
    <mergeCell ref="A61:A66"/>
    <mergeCell ref="A59:A60"/>
    <mergeCell ref="A67:A68"/>
    <mergeCell ref="A51:A52"/>
    <mergeCell ref="A53:A58"/>
    <mergeCell ref="B10:B13"/>
    <mergeCell ref="C10:C13"/>
    <mergeCell ref="B38:B44"/>
    <mergeCell ref="B79:B82"/>
    <mergeCell ref="C79:C82"/>
    <mergeCell ref="A69:A78"/>
    <mergeCell ref="A79:A80"/>
    <mergeCell ref="A81:A91"/>
    <mergeCell ref="A94:A97"/>
    <mergeCell ref="K106:K109"/>
    <mergeCell ref="J106:J109"/>
    <mergeCell ref="D46:D47"/>
    <mergeCell ref="E48:E49"/>
    <mergeCell ref="F48:F49"/>
    <mergeCell ref="G48:G49"/>
    <mergeCell ref="B48:B50"/>
    <mergeCell ref="C48:C50"/>
    <mergeCell ref="H48:H49"/>
    <mergeCell ref="B45:B47"/>
    <mergeCell ref="C45:C47"/>
    <mergeCell ref="E45:E47"/>
    <mergeCell ref="F45:F47"/>
    <mergeCell ref="G45:G47"/>
    <mergeCell ref="H45:H46"/>
    <mergeCell ref="I106:I109"/>
    <mergeCell ref="B75:B78"/>
    <mergeCell ref="C75:C78"/>
    <mergeCell ref="E75:E78"/>
    <mergeCell ref="F75:F78"/>
    <mergeCell ref="G75:G78"/>
    <mergeCell ref="H75:H77"/>
    <mergeCell ref="E79:E82"/>
    <mergeCell ref="F79:F82"/>
    <mergeCell ref="A116:A126"/>
    <mergeCell ref="B98:B101"/>
    <mergeCell ref="C98:C101"/>
    <mergeCell ref="E98:E101"/>
    <mergeCell ref="F98:F101"/>
    <mergeCell ref="G98:G101"/>
    <mergeCell ref="H98:H100"/>
    <mergeCell ref="M98:M101"/>
    <mergeCell ref="B102:B114"/>
    <mergeCell ref="C102:C114"/>
    <mergeCell ref="D102:D103"/>
    <mergeCell ref="E102:E114"/>
    <mergeCell ref="F102:F114"/>
    <mergeCell ref="G102:G114"/>
    <mergeCell ref="H102:H109"/>
    <mergeCell ref="M102:M114"/>
    <mergeCell ref="H110:H113"/>
    <mergeCell ref="A99:A114"/>
    <mergeCell ref="M115:M125"/>
    <mergeCell ref="I110:I113"/>
    <mergeCell ref="J110:J113"/>
    <mergeCell ref="K110:K113"/>
    <mergeCell ref="L110:L113"/>
    <mergeCell ref="L106:L109"/>
    <mergeCell ref="B119:B122"/>
    <mergeCell ref="C119:C122"/>
    <mergeCell ref="E119:E122"/>
    <mergeCell ref="F119:F122"/>
    <mergeCell ref="G119:G122"/>
    <mergeCell ref="H119:H121"/>
    <mergeCell ref="B123:B126"/>
    <mergeCell ref="C123:C126"/>
    <mergeCell ref="E123:E126"/>
    <mergeCell ref="F123:F126"/>
    <mergeCell ref="G123:G126"/>
    <mergeCell ref="H123:H125"/>
    <mergeCell ref="G143:G146"/>
    <mergeCell ref="H143:H145"/>
    <mergeCell ref="M143:M150"/>
    <mergeCell ref="A144:A150"/>
    <mergeCell ref="I144:I145"/>
    <mergeCell ref="J144:J145"/>
    <mergeCell ref="K144:K145"/>
    <mergeCell ref="L144:L145"/>
    <mergeCell ref="B147:B150"/>
    <mergeCell ref="C147:C150"/>
    <mergeCell ref="E147:E150"/>
    <mergeCell ref="F147:F150"/>
    <mergeCell ref="G147:G150"/>
    <mergeCell ref="H147:H149"/>
    <mergeCell ref="K147:K148"/>
    <mergeCell ref="B143:B146"/>
    <mergeCell ref="C143:C146"/>
    <mergeCell ref="E143:E146"/>
    <mergeCell ref="F143:F146"/>
    <mergeCell ref="A178:A188"/>
    <mergeCell ref="M181:M183"/>
    <mergeCell ref="M187:M188"/>
    <mergeCell ref="M184:M186"/>
    <mergeCell ref="M178:M180"/>
    <mergeCell ref="A152:A154"/>
    <mergeCell ref="H155:H156"/>
    <mergeCell ref="B158:B162"/>
    <mergeCell ref="C158:C162"/>
    <mergeCell ref="E158:E162"/>
    <mergeCell ref="F158:F162"/>
    <mergeCell ref="G158:G162"/>
    <mergeCell ref="H158:H161"/>
    <mergeCell ref="B163:B166"/>
    <mergeCell ref="C163:C166"/>
    <mergeCell ref="E163:E166"/>
    <mergeCell ref="F163:F166"/>
    <mergeCell ref="G163:G166"/>
    <mergeCell ref="H163:H165"/>
    <mergeCell ref="B155:B157"/>
    <mergeCell ref="C155:C157"/>
    <mergeCell ref="E155:E157"/>
    <mergeCell ref="F155:F157"/>
    <mergeCell ref="G155:G157"/>
    <mergeCell ref="M155:M166"/>
    <mergeCell ref="A156:A166"/>
    <mergeCell ref="I171:I172"/>
    <mergeCell ref="J171:J172"/>
    <mergeCell ref="K171:K172"/>
    <mergeCell ref="L171:L172"/>
    <mergeCell ref="J174:J175"/>
    <mergeCell ref="K174:K175"/>
    <mergeCell ref="L174:L175"/>
    <mergeCell ref="A168:A177"/>
    <mergeCell ref="B170:B173"/>
    <mergeCell ref="C170:C173"/>
    <mergeCell ref="E170:E173"/>
    <mergeCell ref="F170:F173"/>
    <mergeCell ref="G170:G173"/>
    <mergeCell ref="H170:H172"/>
    <mergeCell ref="M170:M173"/>
    <mergeCell ref="M174:M177"/>
    <mergeCell ref="B174:B177"/>
    <mergeCell ref="C174:C177"/>
    <mergeCell ref="E174:E177"/>
    <mergeCell ref="F174:F177"/>
    <mergeCell ref="G174:G177"/>
    <mergeCell ref="H174:H176"/>
    <mergeCell ref="D187:D188"/>
    <mergeCell ref="E187:E188"/>
    <mergeCell ref="F187:F188"/>
    <mergeCell ref="G187:G188"/>
    <mergeCell ref="C187:C188"/>
    <mergeCell ref="B187:B188"/>
    <mergeCell ref="H184:H185"/>
    <mergeCell ref="F178:F180"/>
    <mergeCell ref="E181:E183"/>
    <mergeCell ref="H178:H179"/>
    <mergeCell ref="B184:B186"/>
    <mergeCell ref="C184:C186"/>
    <mergeCell ref="E184:E186"/>
    <mergeCell ref="F184:F186"/>
    <mergeCell ref="G184:G186"/>
    <mergeCell ref="C181:C183"/>
    <mergeCell ref="B178:B180"/>
    <mergeCell ref="B181:B183"/>
    <mergeCell ref="G178:G180"/>
    <mergeCell ref="H181:H182"/>
    <mergeCell ref="E178:E180"/>
    <mergeCell ref="C178:C180"/>
    <mergeCell ref="F181:F183"/>
    <mergeCell ref="G181:G183"/>
    <mergeCell ref="B198:B201"/>
    <mergeCell ref="F202:F205"/>
    <mergeCell ref="G202:G205"/>
    <mergeCell ref="C206:C212"/>
    <mergeCell ref="E206:E212"/>
    <mergeCell ref="F206:F212"/>
    <mergeCell ref="G206:G212"/>
    <mergeCell ref="H198:H200"/>
    <mergeCell ref="F198:F201"/>
    <mergeCell ref="E202:E205"/>
    <mergeCell ref="D206:D207"/>
    <mergeCell ref="C202:C205"/>
    <mergeCell ref="B202:B205"/>
    <mergeCell ref="G198:G201"/>
    <mergeCell ref="H202:H204"/>
    <mergeCell ref="E198:E201"/>
    <mergeCell ref="B206:B212"/>
    <mergeCell ref="D202:D205"/>
    <mergeCell ref="D199:D200"/>
    <mergeCell ref="C198:C201"/>
    <mergeCell ref="L206:L207"/>
    <mergeCell ref="I199:I200"/>
    <mergeCell ref="J199:J200"/>
    <mergeCell ref="K199:K200"/>
    <mergeCell ref="L199:L200"/>
    <mergeCell ref="I206:I207"/>
    <mergeCell ref="I202:I204"/>
    <mergeCell ref="J202:J204"/>
    <mergeCell ref="K202:K204"/>
    <mergeCell ref="K213:K215"/>
    <mergeCell ref="B213:B216"/>
    <mergeCell ref="C213:C216"/>
    <mergeCell ref="E213:E216"/>
    <mergeCell ref="F213:F216"/>
    <mergeCell ref="D213:D216"/>
    <mergeCell ref="H206:H211"/>
    <mergeCell ref="I213:I215"/>
    <mergeCell ref="J206:J207"/>
    <mergeCell ref="K206:K207"/>
    <mergeCell ref="B223:B226"/>
    <mergeCell ref="C223:C226"/>
    <mergeCell ref="E223:E226"/>
    <mergeCell ref="F223:F226"/>
    <mergeCell ref="G223:G226"/>
    <mergeCell ref="H223:H225"/>
    <mergeCell ref="G213:G216"/>
    <mergeCell ref="H213:H215"/>
    <mergeCell ref="J213:J215"/>
    <mergeCell ref="H217:H218"/>
    <mergeCell ref="F220:F222"/>
    <mergeCell ref="G220:G222"/>
    <mergeCell ref="C220:C222"/>
    <mergeCell ref="B220:B222"/>
    <mergeCell ref="G217:G219"/>
    <mergeCell ref="H220:H221"/>
    <mergeCell ref="E217:E219"/>
    <mergeCell ref="C217:C219"/>
    <mergeCell ref="B217:B219"/>
    <mergeCell ref="A218:A226"/>
    <mergeCell ref="M198:M216"/>
    <mergeCell ref="M217:M226"/>
    <mergeCell ref="H239:H242"/>
    <mergeCell ref="B244:B247"/>
    <mergeCell ref="C244:C247"/>
    <mergeCell ref="E244:E247"/>
    <mergeCell ref="F244:F247"/>
    <mergeCell ref="G244:G247"/>
    <mergeCell ref="H244:H246"/>
    <mergeCell ref="A239:A254"/>
    <mergeCell ref="A235:A238"/>
    <mergeCell ref="M235:M254"/>
    <mergeCell ref="B239:B243"/>
    <mergeCell ref="C239:C243"/>
    <mergeCell ref="F239:F243"/>
    <mergeCell ref="G239:G242"/>
    <mergeCell ref="L213:L216"/>
    <mergeCell ref="L211:L212"/>
    <mergeCell ref="L202:L205"/>
    <mergeCell ref="A198:A199"/>
    <mergeCell ref="A200:A216"/>
    <mergeCell ref="F217:F219"/>
    <mergeCell ref="E220:E222"/>
    <mergeCell ref="E252:E254"/>
    <mergeCell ref="F252:F254"/>
    <mergeCell ref="G252:G254"/>
    <mergeCell ref="H252:H253"/>
    <mergeCell ref="B248:B251"/>
    <mergeCell ref="C248:C251"/>
    <mergeCell ref="H248:H250"/>
    <mergeCell ref="F248:F251"/>
    <mergeCell ref="G248:G251"/>
    <mergeCell ref="E248:E251"/>
    <mergeCell ref="B252:B254"/>
    <mergeCell ref="C252:C254"/>
    <mergeCell ref="M14:M17"/>
    <mergeCell ref="A14:A25"/>
    <mergeCell ref="B59:B62"/>
    <mergeCell ref="F59:F62"/>
    <mergeCell ref="E63:E66"/>
    <mergeCell ref="H59:H61"/>
    <mergeCell ref="F63:F66"/>
    <mergeCell ref="G63:G66"/>
    <mergeCell ref="C63:C66"/>
    <mergeCell ref="B63:B66"/>
    <mergeCell ref="G59:G62"/>
    <mergeCell ref="H63:H65"/>
    <mergeCell ref="E59:E62"/>
    <mergeCell ref="C59:C62"/>
    <mergeCell ref="M63:M66"/>
    <mergeCell ref="M59:M62"/>
    <mergeCell ref="D40:D41"/>
    <mergeCell ref="D42:D43"/>
    <mergeCell ref="M30:M33"/>
    <mergeCell ref="D38:D39"/>
    <mergeCell ref="K38:K39"/>
    <mergeCell ref="M38:M39"/>
    <mergeCell ref="A27:A37"/>
    <mergeCell ref="E14:E17"/>
  </mergeCells>
  <printOptions horizontalCentered="1"/>
  <pageMargins left="0.35433070866141736" right="0.35433070866141736" top="0.70866141732283472" bottom="0.74803149606299213" header="0.31496062992125984" footer="0.31496062992125984"/>
  <pageSetup orientation="landscape"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NO!$A$1:$A$4</xm:f>
          </x14:formula1>
          <xm:sqref>H71:H73 H38 H50 H59:H61 H63:H65 H67:H69 H45 H75:H77 H86:H90 H92:H94 H83:H84 H79 H131:H133 H135:H137 H139:H141 H97 H127</xm:sqref>
        </x14:dataValidation>
        <x14:dataValidation type="list" allowBlank="1" showInputMessage="1" showErrorMessage="1">
          <x14:formula1>
            <xm:f>'C:\Users\SAMSUNG\Documents\CONTRATO 518 ALCALDIA DE IBAGUE\RIESGOS\[HERRAMIENTA PARA REGISTRAR EL MAPA DE RIESGOS SISTEMA INTEGRADO DE GESTIÓN.xlsx]NO'!#REF!</xm:f>
          </x14:formula1>
          <xm:sqref>H189:H192 H194 H264 H227:H229 H231:H233 H258:H259 H255 H261:H262 H26:H28 H34:H36 H30:H32</xm:sqref>
        </x14:dataValidation>
        <x14:dataValidation type="list" allowBlank="1" showInputMessage="1" showErrorMessage="1">
          <x14:formula1>
            <xm:f>'C:\Users\HOME\Downloads\Reporte Monitoreo Mayo - Junio 2021-20210728T135356Z-001\Reporte Monitoreo Mayo - Junio 2021\[MAPA RIESGOS. Proc. Gest. Ambien.-Corte Junio 30 de 2021..xlsx]NO'!#REF!</xm:f>
          </x14:formula1>
          <xm:sqref>H98:H100 H102:H103</xm:sqref>
        </x14:dataValidation>
        <x14:dataValidation type="list" allowBlank="1" showInputMessage="1" showErrorMessage="1">
          <x14:formula1>
            <xm:f>'C:\Users\HOME\Downloads\[Mapa de Riesgos Educación Vigencia 2021 avance a junio 2021.xlsx]NO'!#REF!</xm:f>
          </x14:formula1>
          <xm:sqref>H115:H117 H123:H125 H119</xm:sqref>
        </x14:dataValidation>
        <x14:dataValidation type="list" allowBlank="1" showInputMessage="1" showErrorMessage="1">
          <x14:formula1>
            <xm:f>'C:\Users\HOME\Downloads\Reporte Monitoreo Mayo - Junio 2021-20210728T135356Z-001\Reporte Monitoreo Mayo - Junio 2021\[Mapa de riesgos proceso gestión del servicio y atención al ciudadano.xlsx]NO'!#REF!</xm:f>
          </x14:formula1>
          <xm:sqref>H143:H145 H147</xm:sqref>
        </x14:dataValidation>
        <x14:dataValidation type="list" allowBlank="1" showInputMessage="1" showErrorMessage="1">
          <x14:formula1>
            <xm:f>'C:\Users\HOME\Downloads\Reporte Monitoreo Mayo - Junio 2021-20210728T135356Z-001\Reporte Monitoreo Mayo - Junio 2021\[Monitoreo mapa de riesgos proceso Gestión Social Comunitaria.xlsx]NO'!#REF!</xm:f>
          </x14:formula1>
          <xm:sqref>H151:H153</xm:sqref>
        </x14:dataValidation>
        <x14:dataValidation type="list" allowBlank="1" showInputMessage="1" showErrorMessage="1">
          <x14:formula1>
            <xm:f>'C:\Users\HOME\Downloads\Reporte Monitoreo Mayo - Junio 2021-20210728T135356Z-001\Reporte Monitoreo Mayo - Junio 2021\[Monitoreo mapa de riesgos Proceso Gestión Artística y Cultural.xlsx]NO'!#REF!</xm:f>
          </x14:formula1>
          <xm:sqref>H155:H156</xm:sqref>
        </x14:dataValidation>
        <x14:dataValidation type="list" allowBlank="1" showInputMessage="1" showErrorMessage="1">
          <x14:formula1>
            <xm:f>'C:\Users\HOME\Downloads\Reporte Monitoreo Mayo - Junio 2021-20210728T135356Z-001\Reporte Monitoreo Mayo - Junio 2021\[Monitoreo mapa de riesgos Gestión Innovación y TIC.xlsx]NO'!#REF!</xm:f>
          </x14:formula1>
          <xm:sqref>H167:H168 H170 H174</xm:sqref>
        </x14:dataValidation>
        <x14:dataValidation type="list" allowBlank="1" showInputMessage="1" showErrorMessage="1">
          <x14:formula1>
            <xm:f>'C:\Users\HOME\Downloads\Reporte Monitoreo Mayo - Junio 2021-20210728T135356Z-001\Reporte Monitoreo Mayo - Junio 2021\[Monitoreo mapa de riesgos Proceso Hacienda Publica.xlsx]NO'!#REF!</xm:f>
          </x14:formula1>
          <xm:sqref>H178:H179 H184:H185 H181 H187</xm:sqref>
        </x14:dataValidation>
        <x14:dataValidation type="list" allowBlank="1" showInputMessage="1" showErrorMessage="1">
          <x14:formula1>
            <xm:f>'C:\Users\HOME\Downloads\Reporte Monitoreo Mayo - Junio 2021-20210728T135356Z-001\Reporte Monitoreo Mayo - Junio 2021\[Monitoreo mapa de riesgos proceso Gestión Contractual.xlsx]NO'!#REF!</xm:f>
          </x14:formula1>
          <xm:sqref>H198:H200 H202 H213:H215 H206</xm:sqref>
        </x14:dataValidation>
        <x14:dataValidation type="list" allowBlank="1" showInputMessage="1" showErrorMessage="1">
          <x14:formula1>
            <xm:f>'C:\Users\HOME\Downloads\[MAPA DE RIESGOS PROCESO GESTIÓN JURÍDICA MES DE MYO -JUNIO.xlsx]NO'!#REF!</xm:f>
          </x14:formula1>
          <xm:sqref>H217:H218 H223:H225 H220</xm:sqref>
        </x14:dataValidation>
        <x14:dataValidation type="list" allowBlank="1" showInputMessage="1" showErrorMessage="1">
          <x14:formula1>
            <xm:f>'C:\Users\HOME\Downloads\Reporte Monitoreo Mayo - Junio 2021-20210728T135356Z-001\Reporte Monitoreo Mayo - Junio 2021\[Monitoreo mapa de riesgos Proceso Gestión de Infraestructura Tecnologica.xlsx]NO'!#REF!</xm:f>
          </x14:formula1>
          <xm:sqref>H244:H246 H252:H253 H248</xm:sqref>
        </x14:dataValidation>
        <x14:dataValidation type="list" allowBlank="1" showInputMessage="1" showErrorMessage="1">
          <x14:formula1>
            <xm:f>'C:\Users\HOME\Downloads\Reporte Monitoreo Mayo - Junio 2021-20210728T135356Z-001\Reporte Monitoreo Mayo - Junio 2021\[Monitoreo mapa de riesgos proceso Gestión de Evaluación y Seguimiento.xlsx]Hoja4'!#REF!</xm:f>
          </x14:formula1>
          <xm:sqref>H275:H277 H279:H283 H270:H271 H267:H268</xm:sqref>
        </x14:dataValidation>
        <x14:dataValidation type="list" allowBlank="1" showInputMessage="1" showErrorMessage="1">
          <x14:formula1>
            <xm:f>'C:\Users\HOME\Downloads\[30939-MR-20210531134325.xlsx]NO'!#REF!</xm:f>
          </x14:formula1>
          <xm:sqref>H51:H53 H55</xm:sqref>
        </x14:dataValidation>
        <x14:dataValidation type="list" allowBlank="1" showInputMessage="1" showErrorMessage="1">
          <x14:formula1>
            <xm:f>'C:\Users\HOME\Downloads\[30927-MR-20210531141106.xlsx]NO'!#REF!</xm:f>
          </x14:formula1>
          <xm:sqref>H10:H12 H18:H20 H22:H24 H14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5"/>
  <sheetViews>
    <sheetView workbookViewId="0">
      <selection activeCell="J24" sqref="J24"/>
    </sheetView>
  </sheetViews>
  <sheetFormatPr baseColWidth="10" defaultRowHeight="15" x14ac:dyDescent="0.25"/>
  <cols>
    <col min="1" max="1" width="19.140625" customWidth="1"/>
  </cols>
  <sheetData>
    <row r="1" spans="1:1" x14ac:dyDescent="0.25">
      <c r="A1" s="1" t="s">
        <v>161</v>
      </c>
    </row>
    <row r="2" spans="1:1" x14ac:dyDescent="0.25">
      <c r="A2" s="1" t="s">
        <v>72</v>
      </c>
    </row>
    <row r="3" spans="1:1" x14ac:dyDescent="0.25">
      <c r="A3" s="1" t="s">
        <v>75</v>
      </c>
    </row>
    <row r="4" spans="1:1" x14ac:dyDescent="0.25">
      <c r="A4" s="1" t="s">
        <v>78</v>
      </c>
    </row>
    <row r="5" spans="1:1" x14ac:dyDescent="0.25">
      <c r="A5" s="1" t="s">
        <v>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4"/>
  <sheetViews>
    <sheetView workbookViewId="0">
      <selection activeCell="C3" sqref="C3"/>
    </sheetView>
  </sheetViews>
  <sheetFormatPr baseColWidth="10" defaultRowHeight="15" x14ac:dyDescent="0.25"/>
  <cols>
    <col min="1" max="1" width="23.140625" customWidth="1"/>
  </cols>
  <sheetData>
    <row r="1" spans="1:1" x14ac:dyDescent="0.25">
      <c r="A1" s="37" t="s">
        <v>160</v>
      </c>
    </row>
    <row r="2" spans="1:1" x14ac:dyDescent="0.25">
      <c r="A2" s="37" t="s">
        <v>157</v>
      </c>
    </row>
    <row r="3" spans="1:1" x14ac:dyDescent="0.25">
      <c r="A3" s="37" t="s">
        <v>158</v>
      </c>
    </row>
    <row r="4" spans="1:1" x14ac:dyDescent="0.25">
      <c r="A4" s="37" t="s">
        <v>159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10"/>
  <sheetViews>
    <sheetView workbookViewId="0">
      <selection activeCell="B14" sqref="B14"/>
    </sheetView>
  </sheetViews>
  <sheetFormatPr baseColWidth="10" defaultRowHeight="15" x14ac:dyDescent="0.25"/>
  <cols>
    <col min="1" max="1" width="27.28515625" customWidth="1"/>
    <col min="2" max="2" width="25.85546875" customWidth="1"/>
    <col min="3" max="3" width="41.42578125" customWidth="1"/>
  </cols>
  <sheetData>
    <row r="1" spans="1:3" x14ac:dyDescent="0.25">
      <c r="A1" t="s">
        <v>138</v>
      </c>
      <c r="B1" t="s">
        <v>144</v>
      </c>
      <c r="C1" t="s">
        <v>148</v>
      </c>
    </row>
    <row r="2" spans="1:3" x14ac:dyDescent="0.25">
      <c r="A2" t="s">
        <v>139</v>
      </c>
      <c r="B2" t="s">
        <v>156</v>
      </c>
      <c r="C2" t="s">
        <v>149</v>
      </c>
    </row>
    <row r="3" spans="1:3" x14ac:dyDescent="0.25">
      <c r="A3" t="s">
        <v>140</v>
      </c>
      <c r="B3" t="s">
        <v>145</v>
      </c>
      <c r="C3" t="s">
        <v>150</v>
      </c>
    </row>
    <row r="4" spans="1:3" x14ac:dyDescent="0.25">
      <c r="A4" t="s">
        <v>141</v>
      </c>
      <c r="B4" t="s">
        <v>155</v>
      </c>
      <c r="C4" t="s">
        <v>151</v>
      </c>
    </row>
    <row r="5" spans="1:3" x14ac:dyDescent="0.25">
      <c r="A5" t="s">
        <v>142</v>
      </c>
      <c r="B5" t="s">
        <v>146</v>
      </c>
      <c r="C5" t="s">
        <v>136</v>
      </c>
    </row>
    <row r="6" spans="1:3" x14ac:dyDescent="0.25">
      <c r="A6" t="s">
        <v>162</v>
      </c>
      <c r="B6" t="s">
        <v>162</v>
      </c>
      <c r="C6" t="s">
        <v>162</v>
      </c>
    </row>
    <row r="7" spans="1:3" x14ac:dyDescent="0.25">
      <c r="A7" t="s">
        <v>143</v>
      </c>
      <c r="B7" t="s">
        <v>147</v>
      </c>
      <c r="C7" t="s">
        <v>152</v>
      </c>
    </row>
    <row r="8" spans="1:3" x14ac:dyDescent="0.25">
      <c r="B8" t="s">
        <v>9</v>
      </c>
      <c r="C8" t="s">
        <v>153</v>
      </c>
    </row>
    <row r="9" spans="1:3" x14ac:dyDescent="0.25">
      <c r="C9" t="s">
        <v>137</v>
      </c>
    </row>
    <row r="10" spans="1:3" x14ac:dyDescent="0.25">
      <c r="C10"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30"/>
      <c r="B1" s="226" t="s">
        <v>10</v>
      </c>
      <c r="C1" s="227"/>
      <c r="D1" s="2" t="s">
        <v>11</v>
      </c>
      <c r="E1" s="233"/>
    </row>
    <row r="2" spans="1:5" ht="15" customHeight="1" x14ac:dyDescent="0.25">
      <c r="A2" s="230"/>
      <c r="B2" s="228"/>
      <c r="C2" s="229"/>
      <c r="D2" s="2" t="s">
        <v>2</v>
      </c>
      <c r="E2" s="233"/>
    </row>
    <row r="3" spans="1:5" ht="30" customHeight="1" x14ac:dyDescent="0.25">
      <c r="A3" s="230"/>
      <c r="B3" s="226" t="s">
        <v>12</v>
      </c>
      <c r="C3" s="227"/>
      <c r="D3" s="2" t="s">
        <v>13</v>
      </c>
      <c r="E3" s="233"/>
    </row>
    <row r="4" spans="1:5" ht="15" customHeight="1" x14ac:dyDescent="0.25">
      <c r="A4" s="230"/>
      <c r="B4" s="228"/>
      <c r="C4" s="229"/>
      <c r="D4" s="2" t="s">
        <v>4</v>
      </c>
      <c r="E4" s="233"/>
    </row>
    <row r="5" spans="1:5" ht="15.75" thickBot="1" x14ac:dyDescent="0.3"/>
    <row r="6" spans="1:5" x14ac:dyDescent="0.25">
      <c r="A6" s="231" t="s">
        <v>14</v>
      </c>
      <c r="B6" s="232"/>
      <c r="C6" s="232"/>
      <c r="D6" s="232"/>
      <c r="E6" s="232"/>
    </row>
    <row r="7" spans="1:5" ht="30.75" thickBot="1" x14ac:dyDescent="0.3">
      <c r="A7" s="3" t="s">
        <v>15</v>
      </c>
      <c r="B7" s="4" t="s">
        <v>16</v>
      </c>
      <c r="C7" s="4" t="s">
        <v>17</v>
      </c>
      <c r="D7" s="9" t="s">
        <v>18</v>
      </c>
      <c r="E7" s="4" t="s">
        <v>19</v>
      </c>
    </row>
    <row r="8" spans="1:5" ht="45" x14ac:dyDescent="0.25">
      <c r="A8" s="11" t="s">
        <v>20</v>
      </c>
      <c r="B8" s="5" t="s">
        <v>21</v>
      </c>
      <c r="C8" s="5" t="s">
        <v>21</v>
      </c>
      <c r="D8" s="5" t="s">
        <v>21</v>
      </c>
      <c r="E8" s="6" t="s">
        <v>21</v>
      </c>
    </row>
    <row r="9" spans="1:5" ht="39" x14ac:dyDescent="0.25">
      <c r="A9" s="12" t="s">
        <v>22</v>
      </c>
      <c r="B9" s="7" t="s">
        <v>21</v>
      </c>
      <c r="C9" s="7" t="s">
        <v>21</v>
      </c>
      <c r="D9" s="7" t="s">
        <v>21</v>
      </c>
      <c r="E9" s="8" t="s">
        <v>21</v>
      </c>
    </row>
    <row r="10" spans="1:5" ht="30" x14ac:dyDescent="0.25">
      <c r="A10" s="10" t="s">
        <v>23</v>
      </c>
      <c r="B10" s="7" t="s">
        <v>21</v>
      </c>
      <c r="C10" s="7" t="s">
        <v>21</v>
      </c>
      <c r="D10" s="7" t="s">
        <v>21</v>
      </c>
      <c r="E10" s="8" t="s">
        <v>21</v>
      </c>
    </row>
    <row r="11" spans="1:5" ht="39" x14ac:dyDescent="0.25">
      <c r="A11" s="12" t="s">
        <v>24</v>
      </c>
      <c r="B11" s="7" t="s">
        <v>21</v>
      </c>
      <c r="C11" s="7" t="s">
        <v>21</v>
      </c>
      <c r="D11" s="7" t="s">
        <v>21</v>
      </c>
      <c r="E11" s="8" t="s">
        <v>21</v>
      </c>
    </row>
    <row r="12" spans="1:5" ht="51.75" x14ac:dyDescent="0.25">
      <c r="A12" s="12" t="s">
        <v>25</v>
      </c>
      <c r="B12" s="13" t="s">
        <v>21</v>
      </c>
      <c r="C12" s="13" t="s">
        <v>21</v>
      </c>
      <c r="D12" s="13" t="s">
        <v>21</v>
      </c>
      <c r="E12" s="14" t="s">
        <v>21</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37"/>
      <c r="B1" s="240" t="s">
        <v>0</v>
      </c>
      <c r="C1" s="241"/>
      <c r="D1" s="241"/>
      <c r="E1" s="241"/>
      <c r="F1" s="22" t="s">
        <v>1</v>
      </c>
      <c r="G1" s="244"/>
    </row>
    <row r="2" spans="1:7" x14ac:dyDescent="0.25">
      <c r="A2" s="238"/>
      <c r="B2" s="242"/>
      <c r="C2" s="243"/>
      <c r="D2" s="243"/>
      <c r="E2" s="243"/>
      <c r="F2" s="21" t="s">
        <v>26</v>
      </c>
      <c r="G2" s="245"/>
    </row>
    <row r="3" spans="1:7" x14ac:dyDescent="0.25">
      <c r="A3" s="238"/>
      <c r="B3" s="247" t="s">
        <v>27</v>
      </c>
      <c r="C3" s="248"/>
      <c r="D3" s="248"/>
      <c r="E3" s="248"/>
      <c r="F3" s="21" t="s">
        <v>3</v>
      </c>
      <c r="G3" s="245"/>
    </row>
    <row r="4" spans="1:7" ht="15.75" thickBot="1" x14ac:dyDescent="0.3">
      <c r="A4" s="239"/>
      <c r="B4" s="249"/>
      <c r="C4" s="250"/>
      <c r="D4" s="250"/>
      <c r="E4" s="250"/>
      <c r="F4" s="23" t="s">
        <v>4</v>
      </c>
      <c r="G4" s="246"/>
    </row>
    <row r="5" spans="1:7" ht="15.75" thickBot="1" x14ac:dyDescent="0.3"/>
    <row r="6" spans="1:7" s="27" customFormat="1" ht="15.75" x14ac:dyDescent="0.25">
      <c r="A6" s="251" t="s">
        <v>28</v>
      </c>
      <c r="B6" s="252"/>
      <c r="C6" s="252"/>
      <c r="D6" s="252"/>
      <c r="E6" s="252"/>
      <c r="F6" s="252"/>
      <c r="G6" s="253"/>
    </row>
    <row r="7" spans="1:7" ht="31.5" customHeight="1" x14ac:dyDescent="0.25">
      <c r="A7" s="17" t="s">
        <v>29</v>
      </c>
      <c r="B7" s="15" t="s">
        <v>30</v>
      </c>
      <c r="C7" s="24" t="s">
        <v>31</v>
      </c>
      <c r="D7" s="18" t="s">
        <v>32</v>
      </c>
      <c r="E7" s="15" t="s">
        <v>33</v>
      </c>
      <c r="F7" s="16" t="s">
        <v>34</v>
      </c>
      <c r="G7" s="16" t="s">
        <v>35</v>
      </c>
    </row>
    <row r="8" spans="1:7" ht="33" customHeight="1" x14ac:dyDescent="0.25">
      <c r="A8" s="234"/>
      <c r="B8" s="7"/>
      <c r="C8" s="7"/>
      <c r="D8" s="7"/>
      <c r="E8" s="7"/>
      <c r="F8" s="7"/>
      <c r="G8" s="8"/>
    </row>
    <row r="9" spans="1:7" ht="33" customHeight="1" x14ac:dyDescent="0.25">
      <c r="A9" s="235"/>
      <c r="B9" s="7"/>
      <c r="C9" s="7"/>
      <c r="D9" s="7"/>
      <c r="E9" s="7"/>
      <c r="F9" s="7"/>
      <c r="G9" s="8"/>
    </row>
    <row r="10" spans="1:7" ht="33" customHeight="1" x14ac:dyDescent="0.25">
      <c r="A10" s="235"/>
      <c r="B10" s="7"/>
      <c r="C10" s="7"/>
      <c r="D10" s="7"/>
      <c r="E10" s="7"/>
      <c r="F10" s="7"/>
      <c r="G10" s="8"/>
    </row>
    <row r="11" spans="1:7" ht="33" customHeight="1" x14ac:dyDescent="0.25">
      <c r="A11" s="235"/>
      <c r="B11" s="7"/>
      <c r="C11" s="7"/>
      <c r="D11" s="7"/>
      <c r="E11" s="7"/>
      <c r="F11" s="7"/>
      <c r="G11" s="8"/>
    </row>
    <row r="12" spans="1:7" ht="33" customHeight="1" x14ac:dyDescent="0.25">
      <c r="A12" s="235"/>
      <c r="B12" s="7"/>
      <c r="C12" s="7"/>
      <c r="D12" s="7"/>
      <c r="E12" s="7"/>
      <c r="F12" s="7"/>
      <c r="G12" s="8"/>
    </row>
    <row r="13" spans="1:7" ht="33" customHeight="1" x14ac:dyDescent="0.25">
      <c r="A13" s="235"/>
      <c r="B13" s="7"/>
      <c r="C13" s="7"/>
      <c r="D13" s="7"/>
      <c r="E13" s="7"/>
      <c r="F13" s="7"/>
      <c r="G13" s="8"/>
    </row>
    <row r="14" spans="1:7" ht="33" customHeight="1" x14ac:dyDescent="0.25">
      <c r="A14" s="235"/>
      <c r="B14" s="7"/>
      <c r="C14" s="7"/>
      <c r="D14" s="7"/>
      <c r="E14" s="7"/>
      <c r="F14" s="7"/>
      <c r="G14" s="8"/>
    </row>
    <row r="15" spans="1:7" ht="33" customHeight="1" x14ac:dyDescent="0.25">
      <c r="A15" s="235"/>
      <c r="B15" s="7"/>
      <c r="C15" s="7"/>
      <c r="D15" s="7"/>
      <c r="E15" s="7"/>
      <c r="F15" s="7"/>
      <c r="G15" s="8"/>
    </row>
    <row r="16" spans="1:7" ht="33" customHeight="1" x14ac:dyDescent="0.25">
      <c r="A16" s="235"/>
      <c r="B16" s="7"/>
      <c r="C16" s="7"/>
      <c r="D16" s="7"/>
      <c r="E16" s="7"/>
      <c r="F16" s="7"/>
      <c r="G16" s="8"/>
    </row>
    <row r="17" spans="1:7" ht="33" customHeight="1" x14ac:dyDescent="0.25">
      <c r="A17" s="235"/>
      <c r="B17" s="7"/>
      <c r="C17" s="7"/>
      <c r="D17" s="7"/>
      <c r="E17" s="7"/>
      <c r="F17" s="7"/>
      <c r="G17" s="8"/>
    </row>
    <row r="18" spans="1:7" ht="33" customHeight="1" thickBot="1" x14ac:dyDescent="0.3">
      <c r="A18" s="236"/>
      <c r="B18" s="25"/>
      <c r="C18" s="25"/>
      <c r="D18" s="25"/>
      <c r="E18" s="25"/>
      <c r="F18" s="25"/>
      <c r="G18" s="2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CONSOLIDADO</vt:lpstr>
      <vt:lpstr>NOO</vt:lpstr>
      <vt:lpstr>NO</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HOME</cp:lastModifiedBy>
  <cp:revision/>
  <cp:lastPrinted>2018-11-07T13:36:21Z</cp:lastPrinted>
  <dcterms:created xsi:type="dcterms:W3CDTF">2014-12-30T19:27:19Z</dcterms:created>
  <dcterms:modified xsi:type="dcterms:W3CDTF">2021-07-29T12:31:25Z</dcterms:modified>
</cp:coreProperties>
</file>