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ivian Olivaro\Desktop\PROCESO Gestión y Control Disciplinario\"/>
    </mc:Choice>
  </mc:AlternateContent>
  <bookViews>
    <workbookView xWindow="0" yWindow="0" windowWidth="20490" windowHeight="7050" firstSheet="20" activeTab="2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calcPr calcId="162913"/>
</workbook>
</file>

<file path=xl/calcChain.xml><?xml version="1.0" encoding="utf-8"?>
<calcChain xmlns="http://schemas.openxmlformats.org/spreadsheetml/2006/main">
  <c r="I10" i="22" l="1"/>
  <c r="B1" i="22" l="1"/>
  <c r="I14" i="22" l="1"/>
  <c r="I15" i="22" l="1"/>
  <c r="I12" i="22"/>
  <c r="I11" i="22"/>
  <c r="F20" i="22" l="1"/>
  <c r="E20" i="22"/>
  <c r="C20" i="22"/>
  <c r="F16" i="22"/>
  <c r="E16" i="22"/>
  <c r="F13" i="22"/>
  <c r="E13" i="22"/>
  <c r="F10" i="22"/>
  <c r="E10" i="22"/>
  <c r="A10" i="22"/>
  <c r="J214" i="21"/>
  <c r="J212" i="21"/>
  <c r="J210" i="21"/>
  <c r="J208" i="21"/>
  <c r="J193" i="21"/>
  <c r="J191" i="21"/>
  <c r="J189" i="21"/>
  <c r="J187" i="21"/>
  <c r="J171" i="21"/>
  <c r="J169" i="21"/>
  <c r="J167" i="21"/>
  <c r="J165" i="21"/>
  <c r="J150" i="21"/>
  <c r="J148" i="21"/>
  <c r="J146" i="21"/>
  <c r="J144" i="21"/>
  <c r="J129" i="21"/>
  <c r="J127" i="21"/>
  <c r="J125" i="21"/>
  <c r="J123" i="21"/>
  <c r="J108" i="21"/>
  <c r="J106" i="21"/>
  <c r="J104" i="21"/>
  <c r="J102" i="21"/>
  <c r="J87" i="21"/>
  <c r="J85" i="21"/>
  <c r="J83" i="21"/>
  <c r="J81" i="21"/>
  <c r="K74" i="21" s="1"/>
  <c r="G20" i="22" s="1"/>
  <c r="J66" i="21"/>
  <c r="J64" i="21"/>
  <c r="J62" i="21"/>
  <c r="J60" i="21"/>
  <c r="J45" i="21"/>
  <c r="J43" i="21"/>
  <c r="J41" i="21"/>
  <c r="J39" i="21"/>
  <c r="J24" i="21"/>
  <c r="J22" i="21"/>
  <c r="J20" i="21"/>
  <c r="J18" i="21"/>
  <c r="A9" i="21"/>
  <c r="A8" i="21"/>
  <c r="C1" i="21"/>
  <c r="E49" i="20"/>
  <c r="C49" i="20"/>
  <c r="E48" i="20"/>
  <c r="C48" i="20"/>
  <c r="E47" i="20"/>
  <c r="C47" i="20"/>
  <c r="E45" i="20"/>
  <c r="C45" i="20"/>
  <c r="E44" i="20"/>
  <c r="C44" i="20"/>
  <c r="E43" i="20"/>
  <c r="C43" i="20"/>
  <c r="E41" i="20"/>
  <c r="C41" i="20"/>
  <c r="E40" i="20"/>
  <c r="C40" i="20"/>
  <c r="E39" i="20"/>
  <c r="C39" i="20"/>
  <c r="E37" i="20"/>
  <c r="C37" i="20"/>
  <c r="E36" i="20"/>
  <c r="C36" i="20"/>
  <c r="E35" i="20"/>
  <c r="C35" i="20"/>
  <c r="E33" i="20"/>
  <c r="C33" i="20"/>
  <c r="B33" i="20"/>
  <c r="E32" i="20"/>
  <c r="C32" i="20"/>
  <c r="B32" i="20"/>
  <c r="E31" i="20"/>
  <c r="C31" i="20"/>
  <c r="E29" i="20"/>
  <c r="C29" i="20"/>
  <c r="E28" i="20"/>
  <c r="C28" i="20"/>
  <c r="E27" i="20"/>
  <c r="C27" i="20"/>
  <c r="E25" i="20"/>
  <c r="C25" i="20"/>
  <c r="E24" i="20"/>
  <c r="C24" i="20"/>
  <c r="E23" i="20"/>
  <c r="C23" i="20"/>
  <c r="E21" i="20"/>
  <c r="E20" i="20"/>
  <c r="E19" i="20"/>
  <c r="C19" i="20"/>
  <c r="E16" i="20"/>
  <c r="C16" i="20"/>
  <c r="E15" i="20"/>
  <c r="C15" i="20"/>
  <c r="E13" i="20"/>
  <c r="C13" i="20"/>
  <c r="E12" i="20"/>
  <c r="C12" i="20"/>
  <c r="E11" i="20"/>
  <c r="C11" i="20"/>
  <c r="A7" i="20"/>
  <c r="A6" i="20"/>
  <c r="B1" i="20"/>
  <c r="G336" i="19"/>
  <c r="G335" i="19"/>
  <c r="G334" i="19"/>
  <c r="G333" i="19"/>
  <c r="G332" i="19"/>
  <c r="G331" i="19"/>
  <c r="G330" i="19"/>
  <c r="G325" i="19"/>
  <c r="G324" i="19"/>
  <c r="G323" i="19"/>
  <c r="G322" i="19"/>
  <c r="G321" i="19"/>
  <c r="G320" i="19"/>
  <c r="G319" i="19"/>
  <c r="G314" i="19"/>
  <c r="G313" i="19"/>
  <c r="G312" i="19"/>
  <c r="G311" i="19"/>
  <c r="G310" i="19"/>
  <c r="G309" i="19"/>
  <c r="G308" i="19"/>
  <c r="G303" i="19"/>
  <c r="G302" i="19"/>
  <c r="G301" i="19"/>
  <c r="G300" i="19"/>
  <c r="G299" i="19"/>
  <c r="G298" i="19"/>
  <c r="G297" i="19"/>
  <c r="G292" i="19"/>
  <c r="G291" i="19"/>
  <c r="G290" i="19"/>
  <c r="G289" i="19"/>
  <c r="G288" i="19"/>
  <c r="G287" i="19"/>
  <c r="G286" i="19"/>
  <c r="G281" i="19"/>
  <c r="G280" i="19"/>
  <c r="G279" i="19"/>
  <c r="G278" i="19"/>
  <c r="G277" i="19"/>
  <c r="G276" i="19"/>
  <c r="G275" i="19"/>
  <c r="G270" i="19"/>
  <c r="G269" i="19"/>
  <c r="G268" i="19"/>
  <c r="G267" i="19"/>
  <c r="G266" i="19"/>
  <c r="G265" i="19"/>
  <c r="G264" i="19"/>
  <c r="G259" i="19"/>
  <c r="G258" i="19"/>
  <c r="G257" i="19"/>
  <c r="G256" i="19"/>
  <c r="G255" i="19"/>
  <c r="G254" i="19"/>
  <c r="G253" i="19"/>
  <c r="G248" i="19"/>
  <c r="G247" i="19"/>
  <c r="G246" i="19"/>
  <c r="G245" i="19"/>
  <c r="G244" i="19"/>
  <c r="G243" i="19"/>
  <c r="G242" i="19"/>
  <c r="G237" i="19"/>
  <c r="G236" i="19"/>
  <c r="G235" i="19"/>
  <c r="G234" i="19"/>
  <c r="G233" i="19"/>
  <c r="G232" i="19"/>
  <c r="G231" i="19"/>
  <c r="G226" i="19"/>
  <c r="G225" i="19"/>
  <c r="G224" i="19"/>
  <c r="G223" i="19"/>
  <c r="G222" i="19"/>
  <c r="G221" i="19"/>
  <c r="G220" i="19"/>
  <c r="G215" i="19"/>
  <c r="G214" i="19"/>
  <c r="G213" i="19"/>
  <c r="G212" i="19"/>
  <c r="G211" i="19"/>
  <c r="G210" i="19"/>
  <c r="G209" i="19"/>
  <c r="G204" i="19"/>
  <c r="G203" i="19"/>
  <c r="G202" i="19"/>
  <c r="G201" i="19"/>
  <c r="G200" i="19"/>
  <c r="G199" i="19"/>
  <c r="G198" i="19"/>
  <c r="G193" i="19"/>
  <c r="G192" i="19"/>
  <c r="G191" i="19"/>
  <c r="G190" i="19"/>
  <c r="G189" i="19"/>
  <c r="G188" i="19"/>
  <c r="G187" i="19"/>
  <c r="G182" i="19"/>
  <c r="G181" i="19"/>
  <c r="G180" i="19"/>
  <c r="G179" i="19"/>
  <c r="G178" i="19"/>
  <c r="G177" i="19"/>
  <c r="G176" i="19"/>
  <c r="G171" i="19"/>
  <c r="G170" i="19"/>
  <c r="G169" i="19"/>
  <c r="G168" i="19"/>
  <c r="G167" i="19"/>
  <c r="G166" i="19"/>
  <c r="G165" i="19"/>
  <c r="G160" i="19"/>
  <c r="G159" i="19"/>
  <c r="G158" i="19"/>
  <c r="G157" i="19"/>
  <c r="G156" i="19"/>
  <c r="G155" i="19"/>
  <c r="G154" i="19"/>
  <c r="G149" i="19"/>
  <c r="G148" i="19"/>
  <c r="G147" i="19"/>
  <c r="G146" i="19"/>
  <c r="G145" i="19"/>
  <c r="G144" i="19"/>
  <c r="G143" i="19"/>
  <c r="G138" i="19"/>
  <c r="G137" i="19"/>
  <c r="G136" i="19"/>
  <c r="G135" i="19"/>
  <c r="G134" i="19"/>
  <c r="G133" i="19"/>
  <c r="G132" i="19"/>
  <c r="G127" i="19"/>
  <c r="G126" i="19"/>
  <c r="G125" i="19"/>
  <c r="G124" i="19"/>
  <c r="G123" i="19"/>
  <c r="G122" i="19"/>
  <c r="G121" i="19"/>
  <c r="G116" i="19"/>
  <c r="G115" i="19"/>
  <c r="G114" i="19"/>
  <c r="G113" i="19"/>
  <c r="G112" i="19"/>
  <c r="G111" i="19"/>
  <c r="G110" i="19"/>
  <c r="G105" i="19"/>
  <c r="G104" i="19"/>
  <c r="G103" i="19"/>
  <c r="G102" i="19"/>
  <c r="G101" i="19"/>
  <c r="G100" i="19"/>
  <c r="G99" i="19"/>
  <c r="G94" i="19"/>
  <c r="G93" i="19"/>
  <c r="G92" i="19"/>
  <c r="G91" i="19"/>
  <c r="G90" i="19"/>
  <c r="G89" i="19"/>
  <c r="G88" i="19"/>
  <c r="G83" i="19"/>
  <c r="G82" i="19"/>
  <c r="G81" i="19"/>
  <c r="G80" i="19"/>
  <c r="G79" i="19"/>
  <c r="G78" i="19"/>
  <c r="G77" i="19"/>
  <c r="G72" i="19"/>
  <c r="G71" i="19"/>
  <c r="G70" i="19"/>
  <c r="G69" i="19"/>
  <c r="G68" i="19"/>
  <c r="G67" i="19"/>
  <c r="G66" i="19"/>
  <c r="G61" i="19"/>
  <c r="G60" i="19"/>
  <c r="G59" i="19"/>
  <c r="G58" i="19"/>
  <c r="G57" i="19"/>
  <c r="G56" i="19"/>
  <c r="G55" i="19"/>
  <c r="G50" i="19"/>
  <c r="G49" i="19"/>
  <c r="G48" i="19"/>
  <c r="G47" i="19"/>
  <c r="G46" i="19"/>
  <c r="G45" i="19"/>
  <c r="G44" i="19"/>
  <c r="G39" i="19"/>
  <c r="G38" i="19"/>
  <c r="G37" i="19"/>
  <c r="G36" i="19"/>
  <c r="G35" i="19"/>
  <c r="G34" i="19"/>
  <c r="G33" i="19"/>
  <c r="G28" i="19"/>
  <c r="G27" i="19"/>
  <c r="G26" i="19"/>
  <c r="G25" i="19"/>
  <c r="G24" i="19"/>
  <c r="G23" i="19"/>
  <c r="G22" i="19"/>
  <c r="G17" i="19"/>
  <c r="G16" i="19"/>
  <c r="G15" i="19"/>
  <c r="G14" i="19"/>
  <c r="G13" i="19"/>
  <c r="G12" i="19"/>
  <c r="G11"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J204" i="15"/>
  <c r="J202" i="15"/>
  <c r="J200" i="15"/>
  <c r="J198" i="15"/>
  <c r="J184" i="15"/>
  <c r="J182" i="15"/>
  <c r="J180" i="15"/>
  <c r="J178" i="15"/>
  <c r="J163" i="15"/>
  <c r="J161" i="15"/>
  <c r="J159" i="15"/>
  <c r="J157" i="15"/>
  <c r="J143" i="15"/>
  <c r="J141" i="15"/>
  <c r="J139" i="15"/>
  <c r="J137" i="15"/>
  <c r="J123" i="15"/>
  <c r="J121" i="15"/>
  <c r="J119" i="15"/>
  <c r="J117" i="15"/>
  <c r="J103" i="15"/>
  <c r="J101" i="15"/>
  <c r="J99" i="15"/>
  <c r="J97" i="15"/>
  <c r="J83" i="15"/>
  <c r="J81" i="15"/>
  <c r="J79" i="15"/>
  <c r="J77" i="15"/>
  <c r="J63" i="15"/>
  <c r="J61" i="15"/>
  <c r="J59" i="15"/>
  <c r="J57" i="15"/>
  <c r="J43" i="15"/>
  <c r="J41" i="15"/>
  <c r="J39" i="15"/>
  <c r="J37" i="15"/>
  <c r="J23" i="15"/>
  <c r="J21" i="15"/>
  <c r="J19" i="15"/>
  <c r="J17" i="15"/>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20" i="12"/>
  <c r="T20" i="12" s="1"/>
  <c r="D193" i="15" s="1"/>
  <c r="R20" i="12"/>
  <c r="S19" i="12"/>
  <c r="T19" i="12" s="1"/>
  <c r="D173" i="15" s="1"/>
  <c r="R19" i="12"/>
  <c r="S18" i="12"/>
  <c r="T18" i="12" s="1"/>
  <c r="D152" i="15" s="1"/>
  <c r="R18" i="12"/>
  <c r="T17" i="12"/>
  <c r="D132" i="15" s="1"/>
  <c r="S17" i="12"/>
  <c r="R17" i="12"/>
  <c r="S16" i="12"/>
  <c r="T16" i="12" s="1"/>
  <c r="D112" i="15" s="1"/>
  <c r="R16" i="12"/>
  <c r="S15" i="12"/>
  <c r="T15" i="12" s="1"/>
  <c r="D92" i="15" s="1"/>
  <c r="R15" i="12"/>
  <c r="S14" i="12"/>
  <c r="T14" i="12" s="1"/>
  <c r="D72" i="15" s="1"/>
  <c r="R14" i="12"/>
  <c r="S13" i="12"/>
  <c r="T13" i="12" s="1"/>
  <c r="D52" i="15" s="1"/>
  <c r="R13" i="12"/>
  <c r="S12" i="12"/>
  <c r="T12" i="12" s="1"/>
  <c r="D32" i="15" s="1"/>
  <c r="R12" i="12"/>
  <c r="S11" i="12"/>
  <c r="T11" i="12" s="1"/>
  <c r="D12" i="15" s="1"/>
  <c r="R11" i="12"/>
  <c r="A7" i="12"/>
  <c r="A6" i="12"/>
  <c r="B1" i="12"/>
  <c r="E39" i="11"/>
  <c r="D39" i="11"/>
  <c r="E38" i="11"/>
  <c r="D38" i="11"/>
  <c r="E37" i="11"/>
  <c r="D37" i="11"/>
  <c r="C37" i="11"/>
  <c r="A37" i="11"/>
  <c r="A20" i="12" s="1"/>
  <c r="E36" i="11"/>
  <c r="D36" i="11"/>
  <c r="E35" i="11"/>
  <c r="D35" i="11"/>
  <c r="E34" i="11"/>
  <c r="D34" i="11"/>
  <c r="A34" i="11"/>
  <c r="A19" i="12" s="1"/>
  <c r="E33" i="11"/>
  <c r="D33" i="11"/>
  <c r="E32" i="11"/>
  <c r="D32" i="11"/>
  <c r="B253" i="19" s="1"/>
  <c r="E31" i="11"/>
  <c r="D31" i="11"/>
  <c r="A31" i="11"/>
  <c r="A264" i="19" s="1"/>
  <c r="E30" i="11"/>
  <c r="D30" i="11"/>
  <c r="E29" i="11"/>
  <c r="D29" i="11"/>
  <c r="B36" i="20" s="1"/>
  <c r="E28" i="11"/>
  <c r="D28" i="11"/>
  <c r="A28" i="11"/>
  <c r="A17" i="12" s="1"/>
  <c r="E27" i="11"/>
  <c r="D27" i="11"/>
  <c r="E26" i="11"/>
  <c r="D26" i="11"/>
  <c r="E25" i="11"/>
  <c r="D25" i="11"/>
  <c r="B31" i="20" s="1"/>
  <c r="A25" i="11"/>
  <c r="A16" i="12" s="1"/>
  <c r="E24" i="11"/>
  <c r="D24" i="11"/>
  <c r="E23" i="11"/>
  <c r="D23" i="11"/>
  <c r="E22" i="11"/>
  <c r="D22" i="11"/>
  <c r="A22" i="11"/>
  <c r="A154" i="19" s="1"/>
  <c r="E21" i="11"/>
  <c r="D21" i="11"/>
  <c r="E20" i="11"/>
  <c r="D20" i="11"/>
  <c r="B121" i="19" s="1"/>
  <c r="E19" i="11"/>
  <c r="D19" i="11"/>
  <c r="A19" i="11"/>
  <c r="A110" i="19" s="1"/>
  <c r="E18" i="11"/>
  <c r="D18" i="11"/>
  <c r="E17" i="11"/>
  <c r="D17" i="11"/>
  <c r="D17" i="22" s="1"/>
  <c r="E16" i="11"/>
  <c r="D16" i="11"/>
  <c r="A16" i="11"/>
  <c r="A19" i="20" s="1"/>
  <c r="E15" i="11"/>
  <c r="D15" i="11"/>
  <c r="E14" i="11"/>
  <c r="D14" i="11"/>
  <c r="B55" i="19" s="1"/>
  <c r="E13" i="11"/>
  <c r="D13" i="11"/>
  <c r="B44" i="19" s="1"/>
  <c r="A13" i="11"/>
  <c r="E12" i="11"/>
  <c r="D12" i="11"/>
  <c r="B13" i="20" s="1"/>
  <c r="E11" i="11"/>
  <c r="D11" i="11"/>
  <c r="B22" i="19" s="1"/>
  <c r="E10" i="11"/>
  <c r="D10" i="11"/>
  <c r="A10" i="11"/>
  <c r="A7" i="11"/>
  <c r="A6" i="11"/>
  <c r="B1" i="11"/>
  <c r="C34" i="11"/>
  <c r="J31" i="10"/>
  <c r="J28" i="10"/>
  <c r="J25" i="10"/>
  <c r="J22" i="10"/>
  <c r="J19" i="10"/>
  <c r="C19" i="11" s="1"/>
  <c r="J16" i="10"/>
  <c r="C16" i="22" s="1"/>
  <c r="J13" i="10"/>
  <c r="C13" i="22" s="1"/>
  <c r="J10" i="10"/>
  <c r="C10" i="22" s="1"/>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B1" i="5"/>
  <c r="S41" i="5" l="1"/>
  <c r="S42" i="5" s="1"/>
  <c r="K180" i="21"/>
  <c r="K131" i="15"/>
  <c r="K138" i="21" s="1"/>
  <c r="K151" i="15"/>
  <c r="K159" i="21" s="1"/>
  <c r="B11" i="19"/>
  <c r="D10" i="22"/>
  <c r="K95" i="21"/>
  <c r="K158" i="21"/>
  <c r="K53" i="21"/>
  <c r="G16" i="22" s="1"/>
  <c r="A132" i="19"/>
  <c r="A11" i="12"/>
  <c r="A13" i="14"/>
  <c r="A22" i="19"/>
  <c r="A11" i="19"/>
  <c r="B88" i="19"/>
  <c r="K51" i="15"/>
  <c r="K54" i="21" s="1"/>
  <c r="K192" i="15"/>
  <c r="K202" i="21" s="1"/>
  <c r="B146" i="17"/>
  <c r="D124" i="14" s="1"/>
  <c r="F105" i="14" s="1"/>
  <c r="C10" i="11"/>
  <c r="A209" i="19"/>
  <c r="A220" i="19"/>
  <c r="K201" i="21"/>
  <c r="A12" i="12"/>
  <c r="A44" i="19"/>
  <c r="A55" i="19"/>
  <c r="A13" i="13"/>
  <c r="K32" i="21"/>
  <c r="G13" i="22" s="1"/>
  <c r="K11" i="21"/>
  <c r="G10" i="22" s="1"/>
  <c r="G29" i="19"/>
  <c r="H22" i="19" s="1"/>
  <c r="J22" i="19" s="1"/>
  <c r="K22" i="19" s="1"/>
  <c r="K11" i="15"/>
  <c r="K12" i="21" s="1"/>
  <c r="B172" i="15"/>
  <c r="B123" i="17"/>
  <c r="D101" i="14" s="1"/>
  <c r="F82" i="14" s="1"/>
  <c r="G40" i="19"/>
  <c r="H33" i="19" s="1"/>
  <c r="A88" i="19"/>
  <c r="A176" i="19"/>
  <c r="G183" i="19"/>
  <c r="H176" i="19" s="1"/>
  <c r="A187" i="19"/>
  <c r="G216" i="19"/>
  <c r="H209" i="19" s="1"/>
  <c r="J209" i="19" s="1"/>
  <c r="G293" i="19"/>
  <c r="H286" i="19" s="1"/>
  <c r="B20" i="20"/>
  <c r="B31" i="15"/>
  <c r="C13" i="11"/>
  <c r="K111" i="15"/>
  <c r="K117" i="21" s="1"/>
  <c r="K31" i="15"/>
  <c r="K33" i="21" s="1"/>
  <c r="K71" i="15"/>
  <c r="K75" i="21" s="1"/>
  <c r="B91" i="15"/>
  <c r="K172" i="15"/>
  <c r="K181" i="21" s="1"/>
  <c r="B192" i="15"/>
  <c r="B100" i="17"/>
  <c r="D78" i="14" s="1"/>
  <c r="F59" i="14" s="1"/>
  <c r="G62" i="19"/>
  <c r="H55" i="19" s="1"/>
  <c r="D16" i="20" s="1"/>
  <c r="G73" i="19"/>
  <c r="H66" i="19" s="1"/>
  <c r="G95" i="19"/>
  <c r="H88" i="19" s="1"/>
  <c r="A99" i="19"/>
  <c r="G106" i="19"/>
  <c r="H99" i="19" s="1"/>
  <c r="D21" i="20" s="1"/>
  <c r="G139" i="19"/>
  <c r="H132" i="19" s="1"/>
  <c r="A143" i="19"/>
  <c r="G150" i="19"/>
  <c r="H143" i="19" s="1"/>
  <c r="D27" i="20" s="1"/>
  <c r="G172" i="19"/>
  <c r="H165" i="19" s="1"/>
  <c r="J165" i="19" s="1"/>
  <c r="A253" i="19"/>
  <c r="G271" i="19"/>
  <c r="H264" i="19" s="1"/>
  <c r="D41" i="20" s="1"/>
  <c r="G282" i="19"/>
  <c r="H275" i="19" s="1"/>
  <c r="D43" i="20" s="1"/>
  <c r="G337" i="19"/>
  <c r="H330" i="19" s="1"/>
  <c r="D49" i="20" s="1"/>
  <c r="K116" i="21"/>
  <c r="K137" i="21"/>
  <c r="C22" i="11"/>
  <c r="C25" i="11"/>
  <c r="B11" i="15"/>
  <c r="K91" i="15"/>
  <c r="K96" i="21" s="1"/>
  <c r="B111" i="15"/>
  <c r="B54" i="17"/>
  <c r="D32" i="14" s="1"/>
  <c r="F13" i="14" s="1"/>
  <c r="B77" i="17"/>
  <c r="D55" i="14" s="1"/>
  <c r="F36" i="14" s="1"/>
  <c r="G18" i="19"/>
  <c r="H11" i="19" s="1"/>
  <c r="G161" i="19"/>
  <c r="H154" i="19" s="1"/>
  <c r="D28" i="20" s="1"/>
  <c r="G227" i="19"/>
  <c r="H220" i="19" s="1"/>
  <c r="D36" i="20" s="1"/>
  <c r="G249" i="19"/>
  <c r="H242" i="19" s="1"/>
  <c r="G260" i="19"/>
  <c r="H253" i="19" s="1"/>
  <c r="G304" i="19"/>
  <c r="H297" i="19" s="1"/>
  <c r="J297" i="19" s="1"/>
  <c r="A308" i="19"/>
  <c r="G315" i="19"/>
  <c r="H308" i="19" s="1"/>
  <c r="D31" i="20"/>
  <c r="J176" i="19"/>
  <c r="J66" i="19"/>
  <c r="D20" i="20"/>
  <c r="J88" i="19"/>
  <c r="D25" i="20"/>
  <c r="J132" i="19"/>
  <c r="B165" i="19"/>
  <c r="J286" i="19"/>
  <c r="D44" i="20"/>
  <c r="B29" i="20"/>
  <c r="G194" i="19"/>
  <c r="H187" i="19" s="1"/>
  <c r="C16" i="11"/>
  <c r="C28" i="11"/>
  <c r="C31" i="11"/>
  <c r="J242" i="19"/>
  <c r="D39" i="20"/>
  <c r="J275" i="19"/>
  <c r="B11" i="20"/>
  <c r="D13" i="22"/>
  <c r="B15" i="20"/>
  <c r="D16" i="22"/>
  <c r="B19" i="20"/>
  <c r="D18" i="22"/>
  <c r="B21" i="20"/>
  <c r="B99" i="19"/>
  <c r="D20" i="22"/>
  <c r="B23" i="20"/>
  <c r="B110" i="19"/>
  <c r="D22" i="22"/>
  <c r="B25" i="20"/>
  <c r="B132" i="19"/>
  <c r="B27" i="20"/>
  <c r="B143" i="19"/>
  <c r="B176" i="19"/>
  <c r="B198" i="19"/>
  <c r="B35" i="20"/>
  <c r="B209" i="19"/>
  <c r="B37" i="20"/>
  <c r="B231" i="19"/>
  <c r="B39" i="20"/>
  <c r="B242" i="19"/>
  <c r="B41" i="20"/>
  <c r="B264" i="19"/>
  <c r="B43" i="20"/>
  <c r="B275" i="19"/>
  <c r="B297" i="19"/>
  <c r="B45" i="20"/>
  <c r="B308" i="19"/>
  <c r="B47" i="20"/>
  <c r="B330" i="19"/>
  <c r="B49" i="20"/>
  <c r="G51" i="19"/>
  <c r="H44" i="19" s="1"/>
  <c r="G84" i="19"/>
  <c r="H77" i="19" s="1"/>
  <c r="G117" i="19"/>
  <c r="H110" i="19" s="1"/>
  <c r="G128" i="19"/>
  <c r="H121" i="19" s="1"/>
  <c r="J143" i="19"/>
  <c r="J264" i="19"/>
  <c r="D47" i="20"/>
  <c r="J308" i="19"/>
  <c r="A13" i="12"/>
  <c r="A14" i="12"/>
  <c r="A15" i="12"/>
  <c r="A18" i="12"/>
  <c r="B71" i="15"/>
  <c r="B151" i="15"/>
  <c r="B187" i="19"/>
  <c r="D40" i="20"/>
  <c r="J253" i="19"/>
  <c r="G326" i="19"/>
  <c r="H319" i="19" s="1"/>
  <c r="B11" i="21"/>
  <c r="A11" i="20"/>
  <c r="B10" i="22"/>
  <c r="D11" i="22"/>
  <c r="B12" i="20"/>
  <c r="B32" i="21"/>
  <c r="A15" i="20"/>
  <c r="B13" i="22"/>
  <c r="D14" i="22"/>
  <c r="B16" i="20"/>
  <c r="B53" i="21"/>
  <c r="B16" i="22"/>
  <c r="B74" i="21"/>
  <c r="B20" i="22"/>
  <c r="A23" i="20"/>
  <c r="D21" i="22"/>
  <c r="B24" i="20"/>
  <c r="B95" i="21"/>
  <c r="A27" i="20"/>
  <c r="B28" i="20"/>
  <c r="B116" i="21"/>
  <c r="A31" i="20"/>
  <c r="A198" i="19"/>
  <c r="B137" i="21"/>
  <c r="A231" i="19"/>
  <c r="B220" i="19"/>
  <c r="B158" i="21"/>
  <c r="A242" i="19"/>
  <c r="A39" i="20"/>
  <c r="B40" i="20"/>
  <c r="B180" i="21"/>
  <c r="A297" i="19"/>
  <c r="A43" i="20"/>
  <c r="A286" i="19"/>
  <c r="A275" i="19"/>
  <c r="B286" i="19"/>
  <c r="B44" i="20"/>
  <c r="B201" i="21"/>
  <c r="A47" i="20"/>
  <c r="A330" i="19"/>
  <c r="A319" i="19"/>
  <c r="B48" i="20"/>
  <c r="B319" i="19"/>
  <c r="B51" i="15"/>
  <c r="B131" i="15"/>
  <c r="A121" i="19"/>
  <c r="B154" i="19"/>
  <c r="A165" i="19"/>
  <c r="G205" i="19"/>
  <c r="H198" i="19" s="1"/>
  <c r="G238" i="19"/>
  <c r="H231" i="19" s="1"/>
  <c r="A35" i="20"/>
  <c r="J154" i="19" l="1"/>
  <c r="F28" i="20" s="1"/>
  <c r="G28" i="20" s="1"/>
  <c r="D29" i="20"/>
  <c r="J99" i="19"/>
  <c r="J33" i="19"/>
  <c r="K33" i="19" s="1"/>
  <c r="D13" i="20"/>
  <c r="F13" i="20" s="1"/>
  <c r="G13" i="20" s="1"/>
  <c r="J220" i="19"/>
  <c r="K220" i="19" s="1"/>
  <c r="J11" i="19"/>
  <c r="K11" i="19" s="1"/>
  <c r="D11" i="20"/>
  <c r="F11" i="20" s="1"/>
  <c r="G11" i="20" s="1"/>
  <c r="J330" i="19"/>
  <c r="F49" i="20" s="1"/>
  <c r="G49" i="20" s="1"/>
  <c r="D12" i="20"/>
  <c r="F12" i="20" s="1"/>
  <c r="G12" i="20" s="1"/>
  <c r="D45" i="20"/>
  <c r="J55" i="19"/>
  <c r="F16" i="20" s="1"/>
  <c r="G16" i="20" s="1"/>
  <c r="D35" i="20"/>
  <c r="F40" i="20"/>
  <c r="G40" i="20" s="1"/>
  <c r="K253" i="19"/>
  <c r="D24" i="20"/>
  <c r="J121" i="19"/>
  <c r="F25" i="20"/>
  <c r="G25" i="20" s="1"/>
  <c r="K132" i="19"/>
  <c r="D33" i="20"/>
  <c r="J198" i="19"/>
  <c r="K330" i="19"/>
  <c r="K308" i="19"/>
  <c r="F47" i="20"/>
  <c r="G47" i="20" s="1"/>
  <c r="F41" i="20"/>
  <c r="G41" i="20" s="1"/>
  <c r="K264" i="19"/>
  <c r="D23" i="20"/>
  <c r="J110" i="19"/>
  <c r="D15" i="20"/>
  <c r="J44" i="19"/>
  <c r="F39" i="20"/>
  <c r="G39" i="20" s="1"/>
  <c r="K242" i="19"/>
  <c r="F21" i="20"/>
  <c r="G21" i="20" s="1"/>
  <c r="K99" i="19"/>
  <c r="J231" i="19"/>
  <c r="D37" i="20"/>
  <c r="F29" i="20"/>
  <c r="G29" i="20" s="1"/>
  <c r="K165" i="19"/>
  <c r="K66" i="19"/>
  <c r="D19" i="20"/>
  <c r="J77" i="19"/>
  <c r="F43" i="20"/>
  <c r="G43" i="20" s="1"/>
  <c r="K275" i="19"/>
  <c r="F35" i="20"/>
  <c r="G35" i="20" s="1"/>
  <c r="K209" i="19"/>
  <c r="K154" i="19"/>
  <c r="K88" i="19"/>
  <c r="F20" i="20"/>
  <c r="G20" i="20" s="1"/>
  <c r="F31" i="20"/>
  <c r="G31" i="20" s="1"/>
  <c r="K176" i="19"/>
  <c r="K297" i="19"/>
  <c r="F45" i="20"/>
  <c r="G45" i="20" s="1"/>
  <c r="K286" i="19"/>
  <c r="F44" i="20"/>
  <c r="G44" i="20" s="1"/>
  <c r="F27" i="20"/>
  <c r="G27" i="20" s="1"/>
  <c r="K143" i="19"/>
  <c r="D48" i="20"/>
  <c r="J319" i="19"/>
  <c r="D32" i="20"/>
  <c r="J187" i="19"/>
  <c r="F36" i="20" l="1"/>
  <c r="G36" i="20" s="1"/>
  <c r="G14" i="20"/>
  <c r="H11" i="20" s="1"/>
  <c r="K13" i="21" s="1"/>
  <c r="K55" i="19"/>
  <c r="G42" i="20"/>
  <c r="H39" i="20" s="1"/>
  <c r="K160" i="21" s="1"/>
  <c r="G30" i="20"/>
  <c r="H27" i="20" s="1"/>
  <c r="K97" i="21" s="1"/>
  <c r="F19" i="20"/>
  <c r="G19" i="20" s="1"/>
  <c r="G22" i="20" s="1"/>
  <c r="H19" i="20" s="1"/>
  <c r="K55" i="21" s="1"/>
  <c r="K77" i="19"/>
  <c r="F24" i="20"/>
  <c r="G24" i="20" s="1"/>
  <c r="K121" i="19"/>
  <c r="F23" i="20"/>
  <c r="G23" i="20" s="1"/>
  <c r="K110" i="19"/>
  <c r="F32" i="20"/>
  <c r="G32" i="20" s="1"/>
  <c r="K187" i="19"/>
  <c r="F48" i="20"/>
  <c r="G48" i="20" s="1"/>
  <c r="G50" i="20" s="1"/>
  <c r="H47" i="20" s="1"/>
  <c r="K203" i="21" s="1"/>
  <c r="K319" i="19"/>
  <c r="K44" i="19"/>
  <c r="F15" i="20"/>
  <c r="G15" i="20" s="1"/>
  <c r="G18" i="20" s="1"/>
  <c r="H15" i="20" s="1"/>
  <c r="K34" i="21" s="1"/>
  <c r="F33" i="20"/>
  <c r="G33" i="20" s="1"/>
  <c r="K198" i="19"/>
  <c r="G46" i="20"/>
  <c r="H43" i="20" s="1"/>
  <c r="K182" i="21" s="1"/>
  <c r="F37" i="20"/>
  <c r="G37" i="20" s="1"/>
  <c r="G38" i="20" s="1"/>
  <c r="H35" i="20" s="1"/>
  <c r="K139" i="21" s="1"/>
  <c r="K231" i="19"/>
  <c r="G34" i="20" l="1"/>
  <c r="H31" i="20" s="1"/>
  <c r="K118" i="21" s="1"/>
  <c r="G26" i="20"/>
  <c r="H23" i="20" s="1"/>
  <c r="K76" i="21" s="1"/>
</calcChain>
</file>

<file path=xl/sharedStrings.xml><?xml version="1.0" encoding="utf-8"?>
<sst xmlns="http://schemas.openxmlformats.org/spreadsheetml/2006/main" count="2437" uniqueCount="474">
  <si>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</si>
  <si>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</si>
  <si>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</si>
  <si>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</si>
  <si>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</si>
  <si>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</si>
  <si>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</si>
  <si>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</si>
  <si>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</si>
  <si>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</si>
  <si>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</si>
  <si>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rgb="FF000000"/>
        <rFont val="Arial"/>
        <family val="2"/>
      </rPr>
      <t>Identificación del riesgo:</t>
    </r>
    <r>
      <rPr>
        <sz val="11"/>
        <color rgb="FF000000"/>
        <rFont val="Arial"/>
        <family val="2"/>
      </rPr>
      <t xml:space="preserve"> son los factores o</t>
    </r>
    <r>
      <rPr>
        <b/>
        <sz val="11"/>
        <color rgb="FF000000"/>
        <rFont val="Arial"/>
        <family val="2"/>
      </rPr>
      <t xml:space="preserve"> fuentes de riesgo</t>
    </r>
    <r>
      <rPr>
        <sz val="11"/>
        <color rgb="FF000000"/>
        <rFont val="Arial"/>
        <family val="2"/>
      </rPr>
      <t xml:space="preserve"> que se han de tomar en consideración para la administración del riesgo. Para lo cual, se establece tres diferentes contextos: </t>
    </r>
    <r>
      <rPr>
        <b/>
        <sz val="11"/>
        <color rgb="FF000000"/>
        <rFont val="Arial"/>
        <family val="2"/>
      </rPr>
      <t xml:space="preserve">FACTOR EXTERNO, FACTOR INTERNO Y FACTOR INTERNO DEL PROCESO  </t>
    </r>
    <r>
      <rPr>
        <sz val="11"/>
        <color rgb="FF000000"/>
        <rFont val="Arial"/>
        <family val="2"/>
      </rPr>
      <t xml:space="preserve">                            </t>
    </r>
    <r>
      <rPr>
        <b/>
        <sz val="11"/>
        <color rgb="FFC00000"/>
        <rFont val="Arial"/>
        <family val="2"/>
      </rPr>
      <t>PASO 1:</t>
    </r>
    <r>
      <rPr>
        <sz val="11"/>
        <color rgb="FF000000"/>
        <rFont val="Arial"/>
        <family val="2"/>
      </rPr>
      <t xml:space="preserve"> </t>
    </r>
    <r>
      <rPr>
        <b/>
        <sz val="11"/>
        <color rgb="FF000000"/>
        <rFont val="Arial"/>
        <family val="2"/>
      </rPr>
      <t>DEFINIR</t>
    </r>
    <r>
      <rPr>
        <sz val="11"/>
        <color rgb="FF000000"/>
        <rFont val="Arial"/>
        <family val="2"/>
      </rPr>
      <t xml:space="preserve">  </t>
    </r>
    <r>
      <rPr>
        <b/>
        <sz val="11"/>
        <color rgb="FF000000"/>
        <rFont val="Arial"/>
        <family val="2"/>
      </rPr>
      <t xml:space="preserve"> los</t>
    </r>
    <r>
      <rPr>
        <sz val="11"/>
        <color rgb="FF000000"/>
        <rFont val="Arial"/>
        <family val="2"/>
      </rPr>
      <t xml:space="preserve">  </t>
    </r>
    <r>
      <rPr>
        <b/>
        <sz val="11"/>
        <color rgb="FF000000"/>
        <rFont val="Arial"/>
        <family val="2"/>
      </rPr>
      <t xml:space="preserve">factores externos que afectan el entorno del proceso  </t>
    </r>
    <r>
      <rPr>
        <sz val="11"/>
        <color rgb="FF000000"/>
        <rFont val="Arial"/>
        <family val="2"/>
      </rPr>
      <t>(legales y reglamentarios, políticos, sociales y culturales, ambientales, económicos y financieros, tecnológicos, otros).</t>
    </r>
    <r>
      <rPr>
        <b/>
        <sz val="11"/>
        <color rgb="FF000000"/>
        <rFont val="Arial"/>
        <family val="2"/>
      </rPr>
      <t xml:space="preserve">                                                                                                                                         </t>
    </r>
    <r>
      <rPr>
        <b/>
        <sz val="11"/>
        <color rgb="FFC00000"/>
        <rFont val="Arial"/>
        <family val="2"/>
      </rPr>
      <t xml:space="preserve">PASO 2:  </t>
    </r>
    <r>
      <rPr>
        <b/>
        <sz val="11"/>
        <color rgb="FF000000"/>
        <rFont val="Arial"/>
        <family val="2"/>
      </rPr>
      <t>ASOCIAR</t>
    </r>
    <r>
      <rPr>
        <b/>
        <sz val="11"/>
        <color rgb="FFC00000"/>
        <rFont val="Arial"/>
        <family val="2"/>
      </rPr>
      <t xml:space="preserve"> </t>
    </r>
    <r>
      <rPr>
        <sz val="11"/>
        <color rgb="FF000000"/>
        <rFont val="Arial"/>
        <family val="2"/>
      </rPr>
      <t>a cada factor</t>
    </r>
    <r>
      <rPr>
        <sz val="11"/>
        <color rgb="FFC00000"/>
        <rFont val="Arial"/>
        <family val="2"/>
      </rPr>
      <t xml:space="preserve"> </t>
    </r>
    <r>
      <rPr>
        <sz val="11"/>
        <rFont val="Arial"/>
        <family val="2"/>
      </rPr>
      <t xml:space="preserve">externo </t>
    </r>
    <r>
      <rPr>
        <b/>
        <sz val="11"/>
        <color rgb="FF000000"/>
        <rFont val="Arial"/>
        <family val="2"/>
      </rPr>
      <t>las causas</t>
    </r>
    <r>
      <rPr>
        <sz val="11"/>
        <color rgb="FF000000"/>
        <rFont val="Arial"/>
        <family val="2"/>
      </rPr>
      <t xml:space="preserve"> generadoras de riesgos que puedan afectar el cumplimiento del objetivo del proceso           </t>
    </r>
    <r>
      <rPr>
        <b/>
        <sz val="11"/>
        <color rgb="FFC00000"/>
        <rFont val="Arial"/>
        <family val="2"/>
      </rPr>
      <t>PASO 3:</t>
    </r>
    <r>
      <rPr>
        <b/>
        <sz val="11"/>
        <color rgb="FF000000"/>
        <rFont val="Arial"/>
        <family val="2"/>
      </rPr>
      <t xml:space="preserve"> DEFINIR los factores internos que afectan el ambiente  del proceso </t>
    </r>
    <r>
      <rPr>
        <sz val="11"/>
        <color rgb="FF000000"/>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rgb="FF000000"/>
        <rFont val="Arial"/>
        <family val="2"/>
      </rPr>
      <t xml:space="preserve">: </t>
    </r>
    <r>
      <rPr>
        <b/>
        <sz val="11"/>
        <color rgb="FF000000"/>
        <rFont val="Arial"/>
        <family val="2"/>
      </rPr>
      <t xml:space="preserve"> ASOCIAR </t>
    </r>
    <r>
      <rPr>
        <sz val="11"/>
        <color rgb="FF000000"/>
        <rFont val="Arial"/>
        <family val="2"/>
      </rPr>
      <t>a cada factor interno</t>
    </r>
    <r>
      <rPr>
        <b/>
        <sz val="11"/>
        <color rgb="FF000000"/>
        <rFont val="Arial"/>
        <family val="2"/>
      </rPr>
      <t xml:space="preserve"> las causas</t>
    </r>
    <r>
      <rPr>
        <sz val="11"/>
        <color rgb="FF000000"/>
        <rFont val="Arial"/>
        <family val="2"/>
      </rPr>
      <t xml:space="preserve"> generadoras de riesgos que puedan afectar el cumplimiento del objetivo del proceso             </t>
    </r>
    <r>
      <rPr>
        <b/>
        <sz val="11"/>
        <color rgb="FFC00000"/>
        <rFont val="Arial"/>
        <family val="2"/>
      </rPr>
      <t>PASO 5:</t>
    </r>
    <r>
      <rPr>
        <b/>
        <sz val="11"/>
        <color rgb="FF000000"/>
        <rFont val="Arial"/>
        <family val="2"/>
      </rPr>
      <t xml:space="preserve"> DEFINIR los factores internos del proceso que afectan el ambiente  del proceso </t>
    </r>
    <r>
      <rPr>
        <sz val="11"/>
        <color rgb="FF000000"/>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rgb="FF000000"/>
        <rFont val="Arial"/>
        <family val="2"/>
      </rPr>
      <t xml:space="preserve">.  
</t>
    </r>
    <r>
      <rPr>
        <b/>
        <sz val="11"/>
        <color rgb="FFC00000"/>
        <rFont val="Arial"/>
        <family val="2"/>
      </rPr>
      <t>PASO 6:</t>
    </r>
    <r>
      <rPr>
        <b/>
        <sz val="11"/>
        <color rgb="FF000000"/>
        <rFont val="Arial"/>
        <family val="2"/>
      </rPr>
      <t xml:space="preserve"> </t>
    </r>
    <r>
      <rPr>
        <sz val="11"/>
        <color rgb="FF000000"/>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rgb="FF000000"/>
        <rFont val="Arial"/>
        <family val="2"/>
      </rPr>
      <t xml:space="preserve">                                                                                                                            </t>
    </r>
    <r>
      <rPr>
        <sz val="11"/>
        <color rgb="FF000000"/>
        <rFont val="Arial"/>
        <family val="2"/>
      </rPr>
      <t xml:space="preserve">                                                             </t>
    </r>
  </si>
  <si>
    <t>2. PRIORIZACIÓN DE CAUSAS</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</si>
  <si>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rgb="FF000000"/>
        <rFont val="Arial"/>
        <family val="2"/>
      </rPr>
      <t xml:space="preserve"> </t>
    </r>
    <r>
      <rPr>
        <b/>
        <sz val="11"/>
        <color rgb="FF000000"/>
        <rFont val="Arial"/>
        <family val="2"/>
      </rPr>
      <t>Diligenciar</t>
    </r>
    <r>
      <rPr>
        <sz val="11"/>
        <color rgb="FF000000"/>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rgb="FF000000"/>
        <rFont val="Arial"/>
        <family val="2"/>
      </rPr>
      <t>=</t>
    </r>
    <r>
      <rPr>
        <sz val="11"/>
        <color rgb="FF000000"/>
        <rFont val="Arial"/>
        <family val="2"/>
      </rPr>
      <t xml:space="preserve"> irse al formato anterior y dar </t>
    </r>
    <r>
      <rPr>
        <b/>
        <sz val="11"/>
        <color rgb="FF000000"/>
        <rFont val="Arial"/>
        <family val="2"/>
      </rPr>
      <t>click sobre la celda que desea copiar</t>
    </r>
    <r>
      <rPr>
        <sz val="11"/>
        <color rgb="FF000000"/>
        <rFont val="Arial"/>
        <family val="2"/>
      </rPr>
      <t xml:space="preserve">, y luego oprime </t>
    </r>
    <r>
      <rPr>
        <b/>
        <sz val="11"/>
        <color rgb="FF000000"/>
        <rFont val="Arial"/>
        <family val="2"/>
      </rPr>
      <t>ENTER</t>
    </r>
    <r>
      <rPr>
        <sz val="11"/>
        <color rgb="FF000000"/>
        <rFont val="Arial"/>
        <family val="2"/>
      </rPr>
      <t xml:space="preserve">.    </t>
    </r>
    <r>
      <rPr>
        <b/>
        <i/>
        <sz val="11"/>
        <color rgb="FFC00000"/>
        <rFont val="Arial"/>
        <family val="2"/>
      </rPr>
      <t>ejemplo: =CONTEXTO!B12</t>
    </r>
    <r>
      <rPr>
        <sz val="11"/>
        <color rgb="FF000000"/>
        <rFont val="Arial"/>
        <family val="2"/>
      </rPr>
      <t xml:space="preserve">
</t>
    </r>
    <r>
      <rPr>
        <b/>
        <sz val="11"/>
        <color rgb="FFC00000"/>
        <rFont val="Arial"/>
        <family val="2"/>
      </rPr>
      <t>PASO 2:</t>
    </r>
    <r>
      <rPr>
        <sz val="11"/>
        <color rgb="FF000000"/>
        <rFont val="Arial"/>
        <family val="2"/>
      </rPr>
      <t xml:space="preserve"> </t>
    </r>
    <r>
      <rPr>
        <b/>
        <sz val="11"/>
        <color rgb="FF000000"/>
        <rFont val="Arial"/>
        <family val="2"/>
      </rPr>
      <t>Calificar cada causa del 1 a 5</t>
    </r>
    <r>
      <rPr>
        <sz val="11"/>
        <color rgb="FF000000"/>
        <rFont val="Arial"/>
        <family val="2"/>
      </rPr>
      <t xml:space="preserve"> (siendo 1: la menos importante y 5: la mas importante), dicho puntaje se diligencia dentro de las columnas de </t>
    </r>
    <r>
      <rPr>
        <b/>
        <sz val="11"/>
        <color rgb="FF000000"/>
        <rFont val="Arial"/>
        <family val="2"/>
      </rPr>
      <t>priorización de probabilidades</t>
    </r>
    <r>
      <rPr>
        <sz val="11"/>
        <color rgb="FF000000"/>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rgb="FF000000"/>
        <rFont val="Arial"/>
        <family val="2"/>
      </rPr>
      <t xml:space="preserve"> Para determinar la probabilidad de factibilidad y frecuencia, se debe </t>
    </r>
    <r>
      <rPr>
        <b/>
        <sz val="11"/>
        <color rgb="FF000000"/>
        <rFont val="Arial"/>
        <family val="2"/>
      </rPr>
      <t>establecer un valor mínimo</t>
    </r>
    <r>
      <rPr>
        <sz val="11"/>
        <color rgb="FF000000"/>
        <rFont val="Arial"/>
        <family val="2"/>
      </rPr>
      <t xml:space="preserve"> que permita saber si la causa se puede </t>
    </r>
    <r>
      <rPr>
        <b/>
        <sz val="11"/>
        <color rgb="FF000000"/>
        <rFont val="Arial"/>
        <family val="2"/>
      </rPr>
      <t xml:space="preserve">seleccionar en la columna del check list </t>
    </r>
    <r>
      <rPr>
        <sz val="11"/>
        <color rgb="FF000000"/>
        <rFont val="Arial"/>
        <family val="2"/>
      </rPr>
      <t xml:space="preserve">como </t>
    </r>
    <r>
      <rPr>
        <b/>
        <sz val="11"/>
        <color rgb="FF000000"/>
        <rFont val="Arial"/>
        <family val="2"/>
      </rPr>
      <t>prioridad del análisis DOFA</t>
    </r>
    <r>
      <rPr>
        <sz val="11"/>
        <color rgb="FF000000"/>
        <rFont val="Arial"/>
        <family val="2"/>
      </rPr>
      <t xml:space="preserve">, ya que la misma se puede considerar como la originaria de la materialización de un riesgo. </t>
    </r>
    <r>
      <rPr>
        <b/>
        <sz val="11"/>
        <color rgb="FF000000"/>
        <rFont val="Arial"/>
        <family val="2"/>
      </rPr>
      <t>Tenga en cuenta que las causas seleccionadas pueden ser susceptibles a cada uno de los encargados del proceso, por ende, el valor mínimo a considerar puede variar.</t>
    </r>
    <r>
      <rPr>
        <sz val="11"/>
        <color rgb="FF000000"/>
        <rFont val="Arial"/>
        <family val="2"/>
      </rPr>
      <t xml:space="preserve">
</t>
    </r>
    <r>
      <rPr>
        <b/>
        <sz val="11"/>
        <color rgb="FFC00000"/>
        <rFont val="Arial"/>
        <family val="2"/>
      </rPr>
      <t>NO OLVIDE QUE,</t>
    </r>
    <r>
      <rPr>
        <sz val="11"/>
        <color rgb="FF000000"/>
        <rFont val="Arial"/>
        <family val="2"/>
      </rPr>
      <t xml:space="preserve"> </t>
    </r>
    <r>
      <rPr>
        <b/>
        <sz val="11"/>
        <color rgb="FF000000"/>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</si>
  <si>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</si>
  <si>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t xml:space="preserve">Este formato </t>
    </r>
    <r>
      <rPr>
        <b/>
        <sz val="11"/>
        <color rgb="FF000000"/>
        <rFont val="Arial"/>
        <family val="2"/>
      </rPr>
      <t xml:space="preserve">solo aplica para </t>
    </r>
    <r>
      <rPr>
        <sz val="11"/>
        <color rgb="FF000000"/>
        <rFont val="Arial"/>
        <family val="2"/>
      </rPr>
      <t xml:space="preserve">identificar y priorizar causas de riesgos de corrupción  asociados a los  trámites. 
</t>
    </r>
    <r>
      <rPr>
        <b/>
        <sz val="11"/>
        <color rgb="FFC00000"/>
        <rFont val="Arial"/>
        <family val="2"/>
      </rPr>
      <t>PASO 1:</t>
    </r>
    <r>
      <rPr>
        <sz val="11"/>
        <color rgb="FF000000"/>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rgb="FF000000"/>
        <rFont val="Arial"/>
        <family val="2"/>
      </rPr>
      <t xml:space="preserve"> Identificar los puntos sensibles o vulnerables dentro del procedimiento de los trámites, con ayuda del </t>
    </r>
    <r>
      <rPr>
        <i/>
        <sz val="11"/>
        <color rgb="FF000000"/>
        <rFont val="Arial"/>
        <family val="2"/>
      </rPr>
      <t>Triángulo de la Corrupción</t>
    </r>
    <r>
      <rPr>
        <sz val="11"/>
        <color rgb="FF000000"/>
        <rFont val="Arial"/>
        <family val="2"/>
      </rPr>
      <t xml:space="preserve"> que propone el instructivo del protocolo para trámites.
</t>
    </r>
    <r>
      <rPr>
        <b/>
        <sz val="11"/>
        <color rgb="FFC00000"/>
        <rFont val="Arial"/>
        <family val="2"/>
      </rPr>
      <t>PASO 3:</t>
    </r>
    <r>
      <rPr>
        <sz val="11"/>
        <color rgb="FF000000"/>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rgb="FF000000"/>
        <rFont val="Arial"/>
        <family val="2"/>
      </rPr>
      <t xml:space="preserve"> </t>
    </r>
    <r>
      <rPr>
        <b/>
        <sz val="11"/>
        <color rgb="FF000000"/>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</si>
  <si>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</si>
  <si>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rgb="FF000000"/>
        <rFont val="Arial"/>
        <family val="2"/>
      </rPr>
      <t>resultados de probabilidad de factibilidad y frecuencia</t>
    </r>
    <r>
      <rPr>
        <sz val="11"/>
        <color rgb="FF000000"/>
        <rFont val="Arial"/>
        <family val="2"/>
      </rPr>
      <t xml:space="preserve"> perteneciente a cada causa evaluada en el formato de Priorización de Causas (Amenazas y Debilidades).                                                                                                                                                                                                            </t>
    </r>
    <r>
      <rPr>
        <b/>
        <sz val="11"/>
        <color rgb="FFC00000"/>
        <rFont val="Arial"/>
        <family val="2"/>
      </rPr>
      <t>PASO 1:</t>
    </r>
    <r>
      <rPr>
        <sz val="11"/>
        <color rgb="FF000000"/>
        <rFont val="Arial"/>
        <family val="2"/>
      </rPr>
      <t xml:space="preserve"> </t>
    </r>
    <r>
      <rPr>
        <b/>
        <sz val="11"/>
        <color rgb="FF000000"/>
        <rFont val="Arial"/>
        <family val="2"/>
      </rPr>
      <t>UBICAR</t>
    </r>
    <r>
      <rPr>
        <sz val="11"/>
        <color rgb="FF000000"/>
        <rFont val="Arial"/>
        <family val="2"/>
      </rPr>
      <t xml:space="preserve"> las causas que según su puntaje fueron </t>
    </r>
    <r>
      <rPr>
        <b/>
        <sz val="11"/>
        <color rgb="FF00B050"/>
        <rFont val="Arial"/>
        <family val="2"/>
      </rPr>
      <t>PRIORIZADAS,</t>
    </r>
    <r>
      <rPr>
        <sz val="11"/>
        <color rgb="FF000000"/>
        <rFont val="Arial"/>
        <family val="2"/>
      </rPr>
      <t xml:space="preserve"> dentro de la </t>
    </r>
    <r>
      <rPr>
        <b/>
        <sz val="11"/>
        <color rgb="FF000000"/>
        <rFont val="Arial"/>
        <family val="2"/>
      </rPr>
      <t xml:space="preserve">Matriz DOFA. </t>
    </r>
    <r>
      <rPr>
        <sz val="11"/>
        <color rgb="FF000000"/>
        <rFont val="Arial"/>
        <family val="2"/>
      </rPr>
      <t xml:space="preserve"> Estas deben ingresarse en la sección que corresponda a sus características. </t>
    </r>
    <r>
      <rPr>
        <b/>
        <sz val="11"/>
        <color rgb="FF000000"/>
        <rFont val="Arial"/>
        <family val="2"/>
      </rPr>
      <t>TENGA EN CUENTA QUE:</t>
    </r>
    <r>
      <rPr>
        <sz val="11"/>
        <color rgb="FF000000"/>
        <rFont val="Arial"/>
        <family val="2"/>
      </rPr>
      <t xml:space="preserve"> Las causas que provengan del formato de priorización de causas, es decir, del </t>
    </r>
    <r>
      <rPr>
        <b/>
        <sz val="11"/>
        <color rgb="FF000000"/>
        <rFont val="Arial"/>
        <family val="2"/>
      </rPr>
      <t>FACTOR INTERNO</t>
    </r>
    <r>
      <rPr>
        <sz val="11"/>
        <color rgb="FF000000"/>
        <rFont val="Arial"/>
        <family val="2"/>
      </rPr>
      <t xml:space="preserve"> y del </t>
    </r>
    <r>
      <rPr>
        <b/>
        <sz val="11"/>
        <color rgb="FF000000"/>
        <rFont val="Arial"/>
        <family val="2"/>
      </rPr>
      <t>FACTOR INTERNO DEL PROCESO</t>
    </r>
    <r>
      <rPr>
        <sz val="11"/>
        <color rgb="FF000000"/>
        <rFont val="Arial"/>
        <family val="2"/>
      </rPr>
      <t xml:space="preserve">, se diligencian en la misma columna de </t>
    </r>
    <r>
      <rPr>
        <b/>
        <sz val="11"/>
        <color rgb="FF000000"/>
        <rFont val="Arial"/>
        <family val="2"/>
      </rPr>
      <t>DEBILIDADES</t>
    </r>
    <r>
      <rPr>
        <sz val="11"/>
        <color rgb="FF000000"/>
        <rFont val="Arial"/>
        <family val="2"/>
      </rPr>
      <t>. Las demás causas del</t>
    </r>
    <r>
      <rPr>
        <b/>
        <sz val="11"/>
        <color rgb="FF000000"/>
        <rFont val="Arial"/>
        <family val="2"/>
      </rPr>
      <t xml:space="preserve"> FACTOR EXTERNO</t>
    </r>
    <r>
      <rPr>
        <sz val="11"/>
        <color rgb="FF000000"/>
        <rFont val="Arial"/>
        <family val="2"/>
      </rPr>
      <t xml:space="preserve">, se diligencian en la columna de </t>
    </r>
    <r>
      <rPr>
        <b/>
        <sz val="11"/>
        <color rgb="FF000000"/>
        <rFont val="Arial"/>
        <family val="2"/>
      </rPr>
      <t>AMENAZAS</t>
    </r>
    <r>
      <rPr>
        <sz val="11"/>
        <color rgb="FF000000"/>
        <rFont val="Arial"/>
        <family val="2"/>
      </rPr>
      <t xml:space="preserve">. Además, la selección de las mismas se da de acuerdo al criterio que haya establecido el Comité de Riesgos.                                                                                                                      </t>
    </r>
    <r>
      <rPr>
        <b/>
        <sz val="11"/>
        <color rgb="FFC00000"/>
        <rFont val="Arial"/>
        <family val="2"/>
      </rPr>
      <t>PASO 2:</t>
    </r>
    <r>
      <rPr>
        <sz val="11"/>
        <color rgb="FF000000"/>
        <rFont val="Arial"/>
        <family val="2"/>
      </rPr>
      <t xml:space="preserve"> </t>
    </r>
    <r>
      <rPr>
        <b/>
        <sz val="11"/>
        <color rgb="FF000000"/>
        <rFont val="Arial"/>
        <family val="2"/>
      </rPr>
      <t>DEFINIR</t>
    </r>
    <r>
      <rPr>
        <sz val="11"/>
        <color rgb="FF000000"/>
        <rFont val="Arial"/>
        <family val="2"/>
      </rPr>
      <t xml:space="preserve"> las causas de: </t>
    </r>
    <r>
      <rPr>
        <b/>
        <sz val="11"/>
        <color rgb="FF000000"/>
        <rFont val="Arial"/>
        <family val="2"/>
      </rPr>
      <t xml:space="preserve">el factor interno - contorno </t>
    </r>
    <r>
      <rPr>
        <sz val="11"/>
        <color rgb="FF000000"/>
        <rFont val="Arial"/>
        <family val="2"/>
      </rPr>
      <t xml:space="preserve">son los aspectos relacionados con la organización, allí se encuentran las </t>
    </r>
    <r>
      <rPr>
        <b/>
        <sz val="11"/>
        <color rgb="FF000000"/>
        <rFont val="Arial"/>
        <family val="2"/>
      </rPr>
      <t>DEBILIDADES (D) y FORTALEZAS (F)</t>
    </r>
    <r>
      <rPr>
        <sz val="11"/>
        <color rgb="FF000000"/>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rgb="FF000000"/>
        <rFont val="Arial"/>
        <family val="2"/>
      </rPr>
      <t>El factor externo - entorno</t>
    </r>
    <r>
      <rPr>
        <sz val="11"/>
        <color rgb="FF000000"/>
        <rFont val="Arial"/>
        <family val="2"/>
      </rPr>
      <t xml:space="preserve"> contiene las </t>
    </r>
    <r>
      <rPr>
        <b/>
        <sz val="11"/>
        <color rgb="FF000000"/>
        <rFont val="Arial"/>
        <family val="2"/>
      </rPr>
      <t>OPORTUNIDADES (O) y AMENAZAS (A)</t>
    </r>
    <r>
      <rPr>
        <sz val="11"/>
        <color rgb="FF000000"/>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rgb="FF000000"/>
        <rFont val="Arial"/>
        <family val="2"/>
      </rPr>
      <t xml:space="preserve"> </t>
    </r>
    <r>
      <rPr>
        <b/>
        <sz val="11"/>
        <color rgb="FF000000"/>
        <rFont val="Arial"/>
        <family val="2"/>
      </rPr>
      <t>DEFINIR LAS ESTRATEGIAS</t>
    </r>
    <r>
      <rPr>
        <sz val="11"/>
        <color rgb="FF000000"/>
        <rFont val="Arial"/>
        <family val="2"/>
      </rPr>
      <t xml:space="preserve"> necesarias para aprovechar las ventajas detectadas, las cuales deben tener la capacidad de hacer frente a las problemáticas ya sean a nivel interno o externo de la organización: </t>
    </r>
    <r>
      <rPr>
        <b/>
        <sz val="11"/>
        <color rgb="FF000000"/>
        <rFont val="Arial"/>
        <family val="2"/>
      </rPr>
      <t>ESTRATEGIA (DO) - supervivencia</t>
    </r>
    <r>
      <rPr>
        <sz val="11"/>
        <color rgb="FF000000"/>
        <rFont val="Arial"/>
        <family val="2"/>
      </rPr>
      <t xml:space="preserve">, que consiste en contrarrestar Debilidades por medio de las Oportunidades. </t>
    </r>
    <r>
      <rPr>
        <b/>
        <sz val="11"/>
        <color rgb="FF000000"/>
        <rFont val="Arial"/>
        <family val="2"/>
      </rPr>
      <t>ESTRATEGIA (FO) - crecimiento</t>
    </r>
    <r>
      <rPr>
        <sz val="11"/>
        <color rgb="FF000000"/>
        <rFont val="Arial"/>
        <family val="2"/>
      </rPr>
      <t xml:space="preserve">, en donde se busca emplear las Fortalezas para optimizar las Oportunidades. </t>
    </r>
    <r>
      <rPr>
        <b/>
        <sz val="11"/>
        <color rgb="FF000000"/>
        <rFont val="Arial"/>
        <family val="2"/>
      </rPr>
      <t>ESTRATEGIA (DA) - contingencia,</t>
    </r>
    <r>
      <rPr>
        <sz val="11"/>
        <color rgb="FF000000"/>
        <rFont val="Arial"/>
        <family val="2"/>
      </rPr>
      <t xml:space="preserve"> por medio de la cual se establecen planes de reserva/contigencia para hacer frente a la materialización de los riesgos. </t>
    </r>
    <r>
      <rPr>
        <b/>
        <sz val="11"/>
        <color rgb="FF000000"/>
        <rFont val="Arial"/>
        <family val="2"/>
      </rPr>
      <t>ESTRATEGIA (FA) - supervivencia</t>
    </r>
    <r>
      <rPr>
        <sz val="11"/>
        <color rgb="FF000000"/>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</si>
  <si>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</si>
  <si>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t xml:space="preserve">La identificación del riesgo se lleva a cabo con base en las causas proyectadas en el Análisis DOFA (Amenazas y Debilidades), las cuales pueden </t>
    </r>
    <r>
      <rPr>
        <b/>
        <sz val="11"/>
        <color rgb="FF000000"/>
        <rFont val="Arial"/>
        <family val="2"/>
      </rPr>
      <t>afectar</t>
    </r>
    <r>
      <rPr>
        <sz val="11"/>
        <color rgb="FF000000"/>
        <rFont val="Arial"/>
        <family val="2"/>
      </rPr>
      <t xml:space="preserve"> el logro de </t>
    </r>
    <r>
      <rPr>
        <b/>
        <sz val="11"/>
        <color rgb="FF000000"/>
        <rFont val="Arial"/>
        <family val="2"/>
      </rPr>
      <t>los objetivos organizacionales.</t>
    </r>
    <r>
      <rPr>
        <sz val="11"/>
        <color rgb="FF000000"/>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rgb="FF000000"/>
        <rFont val="Arial"/>
        <family val="2"/>
      </rPr>
      <t xml:space="preserve"> </t>
    </r>
    <r>
      <rPr>
        <b/>
        <sz val="11"/>
        <color rgb="FF000000"/>
        <rFont val="Arial"/>
        <family val="2"/>
      </rPr>
      <t>CONTESTAR</t>
    </r>
    <r>
      <rPr>
        <sz val="11"/>
        <color rgb="FF000000"/>
        <rFont val="Arial"/>
        <family val="2"/>
      </rPr>
      <t xml:space="preserve"> las preguntas claves para la identificación del riesgo:                                                                                                        </t>
    </r>
    <r>
      <rPr>
        <b/>
        <sz val="11"/>
        <color rgb="FF000000"/>
        <rFont val="Arial"/>
        <family val="2"/>
      </rPr>
      <t>¿QUÉ PUEDE SUCEDER?</t>
    </r>
    <r>
      <rPr>
        <sz val="11"/>
        <color rgb="FF000000"/>
        <rFont val="Arial"/>
        <family val="2"/>
      </rPr>
      <t xml:space="preserve"> aquí se determina la afectación del cumplimiento del objetivo estratégico o del proceso según sea el caso.         </t>
    </r>
    <r>
      <rPr>
        <b/>
        <sz val="11"/>
        <color rgb="FF000000"/>
        <rFont val="Arial"/>
        <family val="2"/>
      </rPr>
      <t>¿CÓMO PUEDE SUCEDER?</t>
    </r>
    <r>
      <rPr>
        <sz val="11"/>
        <color rgb="FF000000"/>
        <rFont val="Arial"/>
        <family val="2"/>
      </rPr>
      <t xml:space="preserve"> en donde se identifican las causas que se relacionen con la afectación del cumplimiento, las cuales nacen a partir de los factores determinados en el formato de contexto. </t>
    </r>
    <r>
      <rPr>
        <b/>
        <sz val="11"/>
        <color rgb="FF000000"/>
        <rFont val="Arial"/>
        <family val="2"/>
      </rPr>
      <t>TENGA EN CUENTA QUE:</t>
    </r>
    <r>
      <rPr>
        <sz val="11"/>
        <color rgb="FF000000"/>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rgb="FF000000"/>
        <rFont val="Arial"/>
        <family val="2"/>
      </rPr>
      <t>¿CUÁNDO PUEDE SUCEDER?</t>
    </r>
    <r>
      <rPr>
        <sz val="11"/>
        <color rgb="FF000000"/>
        <rFont val="Arial"/>
        <family val="2"/>
      </rPr>
      <t xml:space="preserve"> determinar un periodo probable de materialización, el cual vaya de acuerdo con el desarrollo del proceso.          </t>
    </r>
    <r>
      <rPr>
        <b/>
        <sz val="11"/>
        <color rgb="FF000000"/>
        <rFont val="Arial"/>
        <family val="2"/>
      </rPr>
      <t>¿QUÉ CONSECUENCIAS TENDRÍA SU MATERIALIZACIÓN?</t>
    </r>
    <r>
      <rPr>
        <sz val="11"/>
        <color rgb="FF000000"/>
        <rFont val="Arial"/>
        <family val="2"/>
      </rPr>
      <t xml:space="preserve"> Postule los posibles efectos que puede acarrear la materialización del riesgo.                                                                                                                                                                                                                </t>
    </r>
    <r>
      <rPr>
        <b/>
        <sz val="11"/>
        <color rgb="FFC00000"/>
        <rFont val="Arial"/>
        <family val="2"/>
      </rPr>
      <t>PASO 2:</t>
    </r>
    <r>
      <rPr>
        <sz val="11"/>
        <color rgb="FF000000"/>
        <rFont val="Arial"/>
        <family val="2"/>
      </rPr>
      <t xml:space="preserve"> </t>
    </r>
    <r>
      <rPr>
        <b/>
        <sz val="11"/>
        <color rgb="FF000000"/>
        <rFont val="Arial"/>
        <family val="2"/>
      </rPr>
      <t>DESCRIBIR</t>
    </r>
    <r>
      <rPr>
        <sz val="11"/>
        <color rgb="FF000000"/>
        <rFont val="Arial"/>
        <family val="2"/>
      </rPr>
      <t xml:space="preserve"> </t>
    </r>
    <r>
      <rPr>
        <b/>
        <sz val="11"/>
        <color rgb="FF000000"/>
        <rFont val="Arial"/>
        <family val="2"/>
      </rPr>
      <t>el riesgo</t>
    </r>
    <r>
      <rPr>
        <sz val="11"/>
        <color rgb="FF000000"/>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rgb="FF000000"/>
        <rFont val="Arial"/>
        <family val="2"/>
      </rPr>
      <t xml:space="preserve">TÉCNICAS PARA LA REDACCIÓN DEL RIESGO: evitar iniciar con palabras negativas </t>
    </r>
    <r>
      <rPr>
        <sz val="11"/>
        <color rgb="FF000000"/>
        <rFont val="Arial"/>
        <family val="2"/>
      </rPr>
      <t xml:space="preserve">como: "no", "que no"..., o con palabras que denoten un factor de riesgo (causa) tales como: "ausencia de", "falta de", "poco", "escaso", "insuficiente" "deficiente", "debilidades en..."  Además, </t>
    </r>
    <r>
      <rPr>
        <b/>
        <sz val="11"/>
        <color rgb="FF000000"/>
        <rFont val="Arial"/>
        <family val="2"/>
      </rPr>
      <t xml:space="preserve">la descripción debe generar </t>
    </r>
    <r>
      <rPr>
        <sz val="11"/>
        <color rgb="FF000000"/>
        <rFont val="Arial"/>
        <family val="2"/>
      </rPr>
      <t xml:space="preserve">en el lector o escucha, </t>
    </r>
    <r>
      <rPr>
        <b/>
        <sz val="11"/>
        <color rgb="FF000000"/>
        <rFont val="Arial"/>
        <family val="2"/>
      </rPr>
      <t>la imagen del evento</t>
    </r>
    <r>
      <rPr>
        <sz val="11"/>
        <color rgb="FF000000"/>
        <rFont val="Arial"/>
        <family val="2"/>
      </rPr>
      <t xml:space="preserve"> como si ya estuviera sucediendo. </t>
    </r>
    <r>
      <rPr>
        <b/>
        <sz val="11"/>
        <color rgb="FF000000"/>
        <rFont val="Arial"/>
        <family val="2"/>
      </rPr>
      <t>IMPORTANTE: pregúntese si el riesgo identificado está relacionado directamente con las características del objetivo del proceso. Si la respuesta es "no" este puede ser considerado como una causa o consecuencia.</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CLASIFICAR</t>
    </r>
    <r>
      <rPr>
        <sz val="11"/>
        <color rgb="FF000000"/>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</si>
  <si>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</si>
  <si>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rgb="FF000000"/>
        <rFont val="Arial"/>
        <family val="2"/>
      </rPr>
      <t>El RIESGO</t>
    </r>
    <r>
      <rPr>
        <sz val="11"/>
        <color rgb="FF000000"/>
        <rFont val="Arial"/>
        <family val="2"/>
      </rPr>
      <t xml:space="preserve"> se </t>
    </r>
    <r>
      <rPr>
        <b/>
        <sz val="11"/>
        <color rgb="FF000000"/>
        <rFont val="Arial"/>
        <family val="2"/>
      </rPr>
      <t xml:space="preserve">diligencia automáticamente </t>
    </r>
    <r>
      <rPr>
        <sz val="11"/>
        <color rgb="FF000000"/>
        <rFont val="Arial"/>
        <family val="2"/>
      </rPr>
      <t xml:space="preserve">según  los datos suministrados en el formato de Identificación de Riesgos.                                                                                                                                              </t>
    </r>
    <r>
      <rPr>
        <b/>
        <sz val="11"/>
        <color rgb="FFC00000"/>
        <rFont val="Arial"/>
        <family val="2"/>
      </rPr>
      <t>PASO 1:</t>
    </r>
    <r>
      <rPr>
        <sz val="11"/>
        <color rgb="FF000000"/>
        <rFont val="Arial"/>
        <family val="2"/>
      </rPr>
      <t xml:space="preserve"> </t>
    </r>
    <r>
      <rPr>
        <b/>
        <sz val="11"/>
        <color rgb="FF000000"/>
        <rFont val="Arial"/>
        <family val="2"/>
      </rPr>
      <t>DESCRIBIR el riesgo</t>
    </r>
    <r>
      <rPr>
        <sz val="11"/>
        <color rgb="FF000000"/>
        <rFont val="Arial"/>
        <family val="2"/>
      </rPr>
      <t xml:space="preserve"> de acuerdo a sus características y clasificación. </t>
    </r>
    <r>
      <rPr>
        <b/>
        <sz val="11"/>
        <color rgb="FF000000"/>
        <rFont val="Arial"/>
        <family val="2"/>
      </rPr>
      <t>TENGA EN CUENTA QUE:</t>
    </r>
    <r>
      <rPr>
        <sz val="11"/>
        <color rgb="FF000000"/>
        <rFont val="Arial"/>
        <family val="2"/>
      </rPr>
      <t xml:space="preserve"> el </t>
    </r>
    <r>
      <rPr>
        <b/>
        <sz val="11"/>
        <color rgb="FF000000"/>
        <rFont val="Arial"/>
        <family val="2"/>
      </rPr>
      <t>Riesgo de Corrupción</t>
    </r>
    <r>
      <rPr>
        <sz val="11"/>
        <color rgb="FF000000"/>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rgb="FF000000"/>
        <rFont val="Arial"/>
        <family val="2"/>
      </rPr>
      <t>Riesgo de Gestión</t>
    </r>
    <r>
      <rPr>
        <sz val="11"/>
        <color rgb="FF000000"/>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rgb="FF000000"/>
        <rFont val="Arial"/>
        <family val="2"/>
      </rPr>
      <t>Riesgo de Seguridad Digital</t>
    </r>
    <r>
      <rPr>
        <sz val="11"/>
        <color rgb="FF000000"/>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rgb="FF000000"/>
        <rFont val="Arial"/>
        <family val="2"/>
      </rPr>
      <t xml:space="preserve">confidencialidad, integridad y disponibilidad, </t>
    </r>
    <r>
      <rPr>
        <sz val="11"/>
        <color rgb="FF000000"/>
        <rFont val="Arial"/>
        <family val="2"/>
      </rPr>
      <t xml:space="preserve">y para cada uno de ellos se seleccionan amenazas y vulnerabilidades que puedan causar que dicho riesgo se materialice.                                                                                                                                                                                         </t>
    </r>
    <r>
      <rPr>
        <b/>
        <sz val="11"/>
        <color rgb="FF000000"/>
        <rFont val="Arial"/>
        <family val="2"/>
      </rPr>
      <t>La CLASIFICACIÓN</t>
    </r>
    <r>
      <rPr>
        <sz val="11"/>
        <color rgb="FF000000"/>
        <rFont val="Arial"/>
        <family val="2"/>
      </rPr>
      <t xml:space="preserve"> del </t>
    </r>
    <r>
      <rPr>
        <b/>
        <sz val="11"/>
        <color rgb="FF000000"/>
        <rFont val="Arial"/>
        <family val="2"/>
      </rPr>
      <t xml:space="preserve">Riesgo </t>
    </r>
    <r>
      <rPr>
        <sz val="11"/>
        <color rgb="FF000000"/>
        <rFont val="Arial"/>
        <family val="2"/>
      </rPr>
      <t>se realiza de forma</t>
    </r>
    <r>
      <rPr>
        <b/>
        <sz val="11"/>
        <color rgb="FF000000"/>
        <rFont val="Arial"/>
        <family val="2"/>
      </rPr>
      <t xml:space="preserve"> automática,</t>
    </r>
    <r>
      <rPr>
        <sz val="11"/>
        <color rgb="FF000000"/>
        <rFont val="Arial"/>
        <family val="2"/>
      </rPr>
      <t xml:space="preserve"> según el dictamen del formato de identificación de riesgos. </t>
    </r>
    <r>
      <rPr>
        <b/>
        <sz val="11"/>
        <color rgb="FF000000"/>
        <rFont val="Arial"/>
        <family val="2"/>
      </rPr>
      <t>Las causas y consecuencias</t>
    </r>
    <r>
      <rPr>
        <sz val="11"/>
        <color rgb="FF000000"/>
        <rFont val="Arial"/>
        <family val="2"/>
      </rPr>
      <t xml:space="preserve"> también se diligencian</t>
    </r>
    <r>
      <rPr>
        <b/>
        <sz val="11"/>
        <color rgb="FF000000"/>
        <rFont val="Arial"/>
        <family val="2"/>
      </rPr>
      <t xml:space="preserve"> automáticamente. </t>
    </r>
    <r>
      <rPr>
        <sz val="11"/>
        <color rgb="FF000000"/>
        <rFont val="Arial"/>
        <family val="2"/>
      </rPr>
      <t xml:space="preserve">información que es sumistrada por el formato de identificación de riesgos. </t>
    </r>
    <r>
      <rPr>
        <u/>
        <sz val="11"/>
        <color rgb="FF000000"/>
        <rFont val="Arial"/>
        <family val="2"/>
      </rPr>
      <t>Nota: si se anexan celdas a las ya establecidas en el formato, deberá diligenciar algunos procesos de manualmente.</t>
    </r>
  </si>
  <si>
    <t>7. DETERMINACIÓN DE LA PROBABILIDAD</t>
  </si>
  <si>
    <r>
      <t xml:space="preserve">La probabilidad se entiende como la </t>
    </r>
    <r>
      <rPr>
        <b/>
        <sz val="11"/>
        <color rgb="FF000000"/>
        <rFont val="Arial"/>
        <family val="2"/>
      </rPr>
      <t>posibilidad de ocurrencia del riesgo</t>
    </r>
    <r>
      <rPr>
        <sz val="11"/>
        <color rgb="FF000000"/>
        <rFont val="Arial"/>
        <family val="2"/>
      </rPr>
      <t xml:space="preserve">, esta puede ser medida con criterios de frecuencia o factibilidad. La columna de </t>
    </r>
    <r>
      <rPr>
        <b/>
        <sz val="11"/>
        <color rgb="FF000000"/>
        <rFont val="Arial"/>
        <family val="2"/>
      </rPr>
      <t>RIESGO</t>
    </r>
    <r>
      <rPr>
        <sz val="11"/>
        <color rgb="FF000000"/>
        <rFont val="Arial"/>
        <family val="2"/>
      </rPr>
      <t xml:space="preserve">, se diligencia </t>
    </r>
    <r>
      <rPr>
        <b/>
        <sz val="11"/>
        <color rgb="FF000000"/>
        <rFont val="Arial"/>
        <family val="2"/>
      </rPr>
      <t xml:space="preserve">automáticamente </t>
    </r>
    <r>
      <rPr>
        <sz val="11"/>
        <color rgb="FF000000"/>
        <rFont val="Arial"/>
        <family val="2"/>
      </rPr>
      <t xml:space="preserve">gracias a la información introducida en los formatos anteriores.                              </t>
    </r>
    <r>
      <rPr>
        <b/>
        <sz val="11"/>
        <color rgb="FFC00000"/>
        <rFont val="Arial"/>
        <family val="2"/>
      </rPr>
      <t xml:space="preserve">PASO 1: </t>
    </r>
    <r>
      <rPr>
        <b/>
        <sz val="11"/>
        <color rgb="FF000000"/>
        <rFont val="Arial"/>
        <family val="2"/>
      </rPr>
      <t>CALIFICAR</t>
    </r>
    <r>
      <rPr>
        <sz val="11"/>
        <color rgb="FF000000"/>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rgb="FF000000"/>
        <rFont val="Arial"/>
        <family val="2"/>
      </rPr>
      <t>el resultado de la probabilidad</t>
    </r>
    <r>
      <rPr>
        <sz val="11"/>
        <color rgb="FF000000"/>
        <rFont val="Arial"/>
        <family val="2"/>
      </rPr>
      <t xml:space="preserve"> se ubicará en uno de los siguientes niveles: </t>
    </r>
    <r>
      <rPr>
        <b/>
        <sz val="11"/>
        <color rgb="FF000000"/>
        <rFont val="Arial"/>
        <family val="2"/>
      </rPr>
      <t xml:space="preserve"> Rara vez (1), Improbable (2), Posible (3), Probable (4) y Casi seguro (5)</t>
    </r>
    <r>
      <rPr>
        <sz val="11"/>
        <color rgb="FF000000"/>
        <rFont val="Arial"/>
        <family val="2"/>
      </rPr>
      <t xml:space="preserve">. </t>
    </r>
  </si>
  <si>
    <t>8. IMPACTO RIESGOS DE GESTIÓN</t>
  </si>
  <si>
    <r>
      <t xml:space="preserve">Por </t>
    </r>
    <r>
      <rPr>
        <b/>
        <sz val="11"/>
        <color rgb="FF000000"/>
        <rFont val="Arial"/>
        <family val="2"/>
      </rPr>
      <t>IMPACTO</t>
    </r>
    <r>
      <rPr>
        <sz val="11"/>
        <color rgb="FF000000"/>
        <rFont val="Arial"/>
        <family val="2"/>
      </rPr>
      <t xml:space="preserve"> se entiende a las </t>
    </r>
    <r>
      <rPr>
        <b/>
        <sz val="11"/>
        <color rgb="FF000000"/>
        <rFont val="Arial"/>
        <family val="2"/>
      </rPr>
      <t>consecuencias que puede ocasionar a la organización, la materialización del riesgo.</t>
    </r>
    <r>
      <rPr>
        <sz val="11"/>
        <color rgb="FF000000"/>
        <rFont val="Arial"/>
        <family val="2"/>
      </rPr>
      <t xml:space="preserve">                           </t>
    </r>
    <r>
      <rPr>
        <b/>
        <sz val="11"/>
        <color rgb="FFC00000"/>
        <rFont val="Arial"/>
        <family val="2"/>
      </rPr>
      <t>PASO 1:</t>
    </r>
    <r>
      <rPr>
        <b/>
        <sz val="11"/>
        <color rgb="FF000000"/>
        <rFont val="Arial"/>
        <family val="2"/>
      </rPr>
      <t xml:space="preserve"> DILIGENCIAR </t>
    </r>
    <r>
      <rPr>
        <sz val="11"/>
        <color rgb="FF000000"/>
        <rFont val="Arial"/>
        <family val="2"/>
      </rPr>
      <t xml:space="preserve">La columna de </t>
    </r>
    <r>
      <rPr>
        <b/>
        <sz val="11"/>
        <color rgb="FF000000"/>
        <rFont val="Arial"/>
        <family val="2"/>
      </rPr>
      <t xml:space="preserve">RIESGO </t>
    </r>
    <r>
      <rPr>
        <sz val="11"/>
        <color rgb="FF000000"/>
        <rFont val="Arial"/>
        <family val="2"/>
      </rPr>
      <t xml:space="preserve">de forma </t>
    </r>
    <r>
      <rPr>
        <b/>
        <sz val="11"/>
        <color rgb="FF000000"/>
        <rFont val="Arial"/>
        <family val="2"/>
      </rPr>
      <t>MANUAL</t>
    </r>
    <r>
      <rPr>
        <sz val="11"/>
        <color rgb="FF000000"/>
        <rFont val="Arial"/>
        <family val="2"/>
      </rPr>
      <t xml:space="preserve">, ya que </t>
    </r>
    <r>
      <rPr>
        <b/>
        <sz val="11"/>
        <color rgb="FF000000"/>
        <rFont val="Arial"/>
        <family val="2"/>
      </rPr>
      <t>SOLO</t>
    </r>
    <r>
      <rPr>
        <sz val="11"/>
        <color rgb="FF000000"/>
        <rFont val="Arial"/>
        <family val="2"/>
      </rPr>
      <t xml:space="preserve"> se deben ingresar los</t>
    </r>
    <r>
      <rPr>
        <b/>
        <sz val="11"/>
        <color rgb="FF000000"/>
        <rFont val="Arial"/>
        <family val="2"/>
      </rPr>
      <t xml:space="preserve"> RIESGOS DE GESTIÓN,  </t>
    </r>
    <r>
      <rPr>
        <sz val="11"/>
        <color rgb="FF000000"/>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rgb="FF000000"/>
        <rFont val="Arial"/>
        <family val="2"/>
      </rPr>
      <t xml:space="preserve"> </t>
    </r>
    <r>
      <rPr>
        <b/>
        <sz val="11"/>
        <color rgb="FF000000"/>
        <rFont val="Arial"/>
        <family val="2"/>
      </rPr>
      <t>SELECCIONAR el nivel de impacto</t>
    </r>
    <r>
      <rPr>
        <sz val="11"/>
        <color rgb="FF000000"/>
        <rFont val="Arial"/>
        <family val="2"/>
      </rPr>
      <t xml:space="preserve"> que cada RIESGO genera a la organización. dentro de estos se establecen </t>
    </r>
    <r>
      <rPr>
        <b/>
        <sz val="11"/>
        <color rgb="FF000000"/>
        <rFont val="Arial"/>
        <family val="2"/>
      </rPr>
      <t>cinco</t>
    </r>
    <r>
      <rPr>
        <sz val="11"/>
        <color rgb="FF000000"/>
        <rFont val="Arial"/>
        <family val="2"/>
      </rPr>
      <t xml:space="preserve"> diferentes niveles: </t>
    </r>
    <r>
      <rPr>
        <b/>
        <sz val="11"/>
        <color rgb="FF000000"/>
        <rFont val="Arial"/>
        <family val="2"/>
      </rPr>
      <t>IMPACTO CATASTRÓFICO (5), IMPACTO MAYOR (4), IMPACTO MODERADO (3), IMPACTO MENOR (2) Y EL IMPACTO INSIGNIFICANTE (1).</t>
    </r>
    <r>
      <rPr>
        <sz val="11"/>
        <color rgb="FF000000"/>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rgb="FF000000"/>
        <rFont val="Arial"/>
        <family val="2"/>
      </rPr>
      <t xml:space="preserve"> IMPACTO</t>
    </r>
    <r>
      <rPr>
        <sz val="11"/>
        <color rgb="FF000000"/>
        <rFont val="Arial"/>
        <family val="2"/>
      </rPr>
      <t xml:space="preserve"> </t>
    </r>
    <r>
      <rPr>
        <b/>
        <sz val="11"/>
        <color rgb="FF000000"/>
        <rFont val="Arial"/>
        <family val="2"/>
      </rPr>
      <t>CUANTITATIVO e IMPACTO CUALITATIVO.</t>
    </r>
    <r>
      <rPr>
        <sz val="11"/>
        <color rgb="FF000000"/>
        <rFont val="Arial"/>
        <family val="2"/>
      </rPr>
      <t xml:space="preserve">  </t>
    </r>
    <r>
      <rPr>
        <b/>
        <u/>
        <sz val="11"/>
        <color rgb="FF000000"/>
        <rFont val="Arial"/>
        <family val="2"/>
      </rPr>
      <t>Nota:</t>
    </r>
    <r>
      <rPr>
        <u/>
        <sz val="11"/>
        <color rgb="FF000000"/>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rgb="FF000000"/>
        <rFont val="Arial"/>
        <family val="2"/>
      </rPr>
      <t>Por ejemplo:</t>
    </r>
    <r>
      <rPr>
        <u/>
        <sz val="11"/>
        <color rgb="FF000000"/>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rgb="FF000000"/>
        <rFont val="Arial"/>
        <family val="2"/>
      </rPr>
      <t xml:space="preserve">  Por otro lado, </t>
    </r>
    <r>
      <rPr>
        <u/>
        <sz val="11"/>
        <color rgb="FF000000"/>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</si>
  <si>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</si>
  <si>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t xml:space="preserve">La columna de </t>
    </r>
    <r>
      <rPr>
        <b/>
        <sz val="11"/>
        <color rgb="FF000000"/>
        <rFont val="Arial"/>
        <family val="2"/>
      </rPr>
      <t>RIESGO</t>
    </r>
    <r>
      <rPr>
        <sz val="11"/>
        <color rgb="FF000000"/>
        <rFont val="Arial"/>
        <family val="2"/>
      </rPr>
      <t xml:space="preserve">, se diligencia de forma </t>
    </r>
    <r>
      <rPr>
        <b/>
        <sz val="11"/>
        <color rgb="FF000000"/>
        <rFont val="Arial"/>
        <family val="2"/>
      </rPr>
      <t>MANUAL</t>
    </r>
    <r>
      <rPr>
        <sz val="11"/>
        <color rgb="FF000000"/>
        <rFont val="Arial"/>
        <family val="2"/>
      </rPr>
      <t xml:space="preserve">, ya que </t>
    </r>
    <r>
      <rPr>
        <b/>
        <sz val="11"/>
        <color rgb="FF000000"/>
        <rFont val="Arial"/>
        <family val="2"/>
      </rPr>
      <t xml:space="preserve">SOLO </t>
    </r>
    <r>
      <rPr>
        <sz val="11"/>
        <color rgb="FF000000"/>
        <rFont val="Arial"/>
        <family val="2"/>
      </rPr>
      <t xml:space="preserve"> se deben ingresar los </t>
    </r>
    <r>
      <rPr>
        <b/>
        <sz val="11"/>
        <color rgb="FF000000"/>
        <rFont val="Arial"/>
        <family val="2"/>
      </rPr>
      <t>RIESGOS DE CORRUPCIÓN</t>
    </r>
    <r>
      <rPr>
        <sz val="11"/>
        <color rgb="FF000000"/>
        <rFont val="Arial"/>
        <family val="2"/>
      </rPr>
      <t xml:space="preserve">  teniendo en cuenta la clasificación concedida en el formato de identificación del riesgo.                                                                                                                                                                                                     </t>
    </r>
    <r>
      <rPr>
        <b/>
        <sz val="11"/>
        <color rgb="FFC00000"/>
        <rFont val="Arial"/>
        <family val="2"/>
      </rPr>
      <t>PASO 1:</t>
    </r>
    <r>
      <rPr>
        <sz val="11"/>
        <color rgb="FF000000"/>
        <rFont val="Arial"/>
        <family val="2"/>
      </rPr>
      <t xml:space="preserve">  </t>
    </r>
    <r>
      <rPr>
        <b/>
        <sz val="11"/>
        <color rgb="FF000000"/>
        <rFont val="Arial"/>
        <family val="2"/>
      </rPr>
      <t>MARCAR con una X</t>
    </r>
    <r>
      <rPr>
        <sz val="11"/>
        <color rgb="FF000000"/>
        <rFont val="Arial"/>
        <family val="2"/>
      </rPr>
      <t xml:space="preserve">, en la columna de la </t>
    </r>
    <r>
      <rPr>
        <b/>
        <sz val="11"/>
        <color rgb="FF000000"/>
        <rFont val="Arial"/>
        <family val="2"/>
      </rPr>
      <t>RESPUESTA: SI</t>
    </r>
    <r>
      <rPr>
        <sz val="11"/>
        <color rgb="FF000000"/>
        <rFont val="Arial"/>
        <family val="2"/>
      </rPr>
      <t xml:space="preserve">, si considera que el riesgo de corrupción se materializa en las situaciones descritas  en cada una de las preguntas establecidas, si considera que NO, </t>
    </r>
    <r>
      <rPr>
        <b/>
        <sz val="11"/>
        <color rgb="FF000000"/>
        <rFont val="Arial"/>
        <family val="2"/>
      </rPr>
      <t>MARQUE con una X</t>
    </r>
    <r>
      <rPr>
        <sz val="11"/>
        <color rgb="FF000000"/>
        <rFont val="Arial"/>
        <family val="2"/>
      </rPr>
      <t xml:space="preserve">, en la columna de la </t>
    </r>
    <r>
      <rPr>
        <b/>
        <sz val="11"/>
        <color rgb="FF000000"/>
        <rFont val="Arial"/>
        <family val="2"/>
      </rPr>
      <t>RESPUESTA: NO</t>
    </r>
    <r>
      <rPr>
        <sz val="11"/>
        <color rgb="FF000000"/>
        <rFont val="Arial"/>
        <family val="2"/>
      </rPr>
      <t xml:space="preserve">. </t>
    </r>
    <r>
      <rPr>
        <sz val="11"/>
        <rFont val="Arial"/>
        <family val="2"/>
      </rPr>
      <t>Nota:</t>
    </r>
    <r>
      <rPr>
        <sz val="11"/>
        <color rgb="FF000000"/>
        <rFont val="Arial"/>
        <family val="2"/>
      </rPr>
      <t xml:space="preserve"> solo se debe seleccionar una de las opciones.</t>
    </r>
    <r>
      <rPr>
        <b/>
        <sz val="11"/>
        <color rgb="FFC00000"/>
        <rFont val="Arial"/>
        <family val="2"/>
      </rPr>
      <t xml:space="preserve">                                                                                                      PASO 2:</t>
    </r>
    <r>
      <rPr>
        <sz val="11"/>
        <color rgb="FF000000"/>
        <rFont val="Arial"/>
        <family val="2"/>
      </rPr>
      <t xml:space="preserve"> </t>
    </r>
    <r>
      <rPr>
        <b/>
        <sz val="11"/>
        <color rgb="FF000000"/>
        <rFont val="Arial"/>
        <family val="2"/>
      </rPr>
      <t>ANALIZAR los resultados</t>
    </r>
    <r>
      <rPr>
        <sz val="11"/>
        <color rgb="FF000000"/>
        <rFont val="Arial"/>
        <family val="2"/>
      </rPr>
      <t xml:space="preserve"> obtenidos: responder afirmativamente a más de 19 preguntas, el impacto se considera </t>
    </r>
    <r>
      <rPr>
        <b/>
        <sz val="11"/>
        <color rgb="FF000000"/>
        <rFont val="Arial"/>
        <family val="2"/>
      </rPr>
      <t>CATASTRÓFICO.</t>
    </r>
    <r>
      <rPr>
        <sz val="11"/>
        <color rgb="FF000000"/>
        <rFont val="Arial"/>
        <family val="2"/>
      </rPr>
      <t xml:space="preserve"> de 6 a 11, </t>
    </r>
    <r>
      <rPr>
        <b/>
        <sz val="11"/>
        <color rgb="FF000000"/>
        <rFont val="Arial"/>
        <family val="2"/>
      </rPr>
      <t>MAYOR.</t>
    </r>
    <r>
      <rPr>
        <sz val="11"/>
        <color rgb="FF000000"/>
        <rFont val="Arial"/>
        <family val="2"/>
      </rPr>
      <t xml:space="preserve"> de 0 a 5, </t>
    </r>
    <r>
      <rPr>
        <b/>
        <sz val="11"/>
        <color rgb="FF000000"/>
        <rFont val="Arial"/>
        <family val="2"/>
      </rPr>
      <t>MODERADO.</t>
    </r>
    <r>
      <rPr>
        <sz val="11"/>
        <color rgb="FF000000"/>
        <rFont val="Arial"/>
        <family val="2"/>
      </rPr>
      <t xml:space="preserve"> Igual a 0, </t>
    </r>
    <r>
      <rPr>
        <b/>
        <sz val="11"/>
        <color rgb="FF000000"/>
        <rFont val="Arial"/>
        <family val="2"/>
      </rPr>
      <t>MENOR</t>
    </r>
    <r>
      <rPr>
        <sz val="11"/>
        <color rgb="FF000000"/>
        <rFont val="Arial"/>
        <family val="2"/>
      </rPr>
      <t xml:space="preserve">. </t>
    </r>
    <r>
      <rPr>
        <b/>
        <sz val="11"/>
        <rFont val="Arial"/>
        <family val="2"/>
      </rPr>
      <t>Tenga en cuenta que:</t>
    </r>
    <r>
      <rPr>
        <sz val="11"/>
        <color rgb="FF000000"/>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</si>
  <si>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</si>
  <si>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rgb="FF000000"/>
        <rFont val="Arial"/>
        <family val="2"/>
      </rPr>
      <t>El RIESGO</t>
    </r>
    <r>
      <rPr>
        <sz val="11"/>
        <color rgb="FF000000"/>
        <rFont val="Arial"/>
        <family val="2"/>
      </rPr>
      <t xml:space="preserve">, se diligencia de forma </t>
    </r>
    <r>
      <rPr>
        <b/>
        <sz val="11"/>
        <color rgb="FF000000"/>
        <rFont val="Arial"/>
        <family val="2"/>
      </rPr>
      <t>automática</t>
    </r>
    <r>
      <rPr>
        <sz val="11"/>
        <color rgb="FF000000"/>
        <rFont val="Arial"/>
        <family val="2"/>
      </rPr>
      <t xml:space="preserve"> haciéndo uso de la información de los formatos anteriores, para que de esta forma se pueda </t>
    </r>
    <r>
      <rPr>
        <b/>
        <sz val="11"/>
        <color rgb="FF000000"/>
        <rFont val="Arial"/>
        <family val="2"/>
      </rPr>
      <t>realizar una comparación con los demás riesgos</t>
    </r>
    <r>
      <rPr>
        <sz val="11"/>
        <color rgb="FF000000"/>
        <rFont val="Arial"/>
        <family val="2"/>
      </rPr>
      <t>, y determinar</t>
    </r>
    <r>
      <rPr>
        <b/>
        <sz val="11"/>
        <color rgb="FF000000"/>
        <rFont val="Arial"/>
        <family val="2"/>
      </rPr>
      <t xml:space="preserve"> la importancia que recae en cada uno</t>
    </r>
    <r>
      <rPr>
        <sz val="11"/>
        <color rgb="FF000000"/>
        <rFont val="Arial"/>
        <family val="2"/>
      </rPr>
      <t xml:space="preserve"> de ellos. </t>
    </r>
    <r>
      <rPr>
        <u/>
        <sz val="11"/>
        <rFont val="Arial"/>
        <family val="2"/>
      </rPr>
      <t>Nota:</t>
    </r>
    <r>
      <rPr>
        <u/>
        <sz val="11"/>
        <color rgb="FF000000"/>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rgb="FF000000"/>
        <rFont val="Arial"/>
        <family val="2"/>
      </rPr>
      <t xml:space="preserve">                                                                                                                                                                                            </t>
    </r>
    <r>
      <rPr>
        <b/>
        <sz val="11"/>
        <color rgb="FFC00000"/>
        <rFont val="Arial"/>
        <family val="2"/>
      </rPr>
      <t>PASO 1:</t>
    </r>
    <r>
      <rPr>
        <sz val="11"/>
        <color rgb="FF000000"/>
        <rFont val="Arial"/>
        <family val="2"/>
      </rPr>
      <t xml:space="preserve"> </t>
    </r>
    <r>
      <rPr>
        <b/>
        <sz val="11"/>
        <color rgb="FF000000"/>
        <rFont val="Arial"/>
        <family val="2"/>
      </rPr>
      <t>UBICAR en el eje X (IMPACTO)</t>
    </r>
    <r>
      <rPr>
        <sz val="11"/>
        <color rgb="FF000000"/>
        <rFont val="Arial"/>
        <family val="2"/>
      </rPr>
      <t xml:space="preserve"> los resultados de los formatos de: </t>
    </r>
    <r>
      <rPr>
        <b/>
        <sz val="11"/>
        <color rgb="FF000000"/>
        <rFont val="Arial"/>
        <family val="2"/>
      </rPr>
      <t>Impacto de Riesgos de Gestión e Impacto de Riesgos de Corrupción.</t>
    </r>
    <r>
      <rPr>
        <sz val="11"/>
        <color rgb="FF000000"/>
        <rFont val="Arial"/>
        <family val="2"/>
      </rPr>
      <t xml:space="preserve"> </t>
    </r>
    <r>
      <rPr>
        <b/>
        <sz val="11"/>
        <color rgb="FF000000"/>
        <rFont val="Arial"/>
        <family val="2"/>
      </rPr>
      <t>SELECCIONAR</t>
    </r>
    <r>
      <rPr>
        <sz val="11"/>
        <color rgb="FF000000"/>
        <rFont val="Arial"/>
        <family val="2"/>
      </rPr>
      <t xml:space="preserve"> de la lista desplegable ubicada en la casilla de impacto el resultado obtenido. </t>
    </r>
    <r>
      <rPr>
        <b/>
        <sz val="11"/>
        <color rgb="FFC00000"/>
        <rFont val="Arial"/>
        <family val="2"/>
      </rPr>
      <t>VER EJEMPLO</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UBICAR en el eje Y (PROBABILIDAD)</t>
    </r>
    <r>
      <rPr>
        <sz val="11"/>
        <color rgb="FF000000"/>
        <rFont val="Arial"/>
        <family val="2"/>
      </rPr>
      <t xml:space="preserve"> el resultado que aparece en la </t>
    </r>
    <r>
      <rPr>
        <b/>
        <sz val="11"/>
        <color rgb="FF000000"/>
        <rFont val="Arial"/>
        <family val="2"/>
      </rPr>
      <t xml:space="preserve">casilla de  probabilidad de ocurrencia.                    </t>
    </r>
    <r>
      <rPr>
        <b/>
        <sz val="11"/>
        <color rgb="FFC00000"/>
        <rFont val="Arial"/>
        <family val="2"/>
      </rPr>
      <t>PASO 4:</t>
    </r>
    <r>
      <rPr>
        <b/>
        <sz val="11"/>
        <color rgb="FF000000"/>
        <rFont val="Arial"/>
        <family val="2"/>
      </rPr>
      <t xml:space="preserve"> HALLAR en el mapa de calor</t>
    </r>
    <r>
      <rPr>
        <sz val="11"/>
        <color rgb="FF000000"/>
        <rFont val="Arial"/>
        <family val="2"/>
      </rPr>
      <t xml:space="preserve">, el punto de intersección </t>
    </r>
    <r>
      <rPr>
        <b/>
        <sz val="11"/>
        <color rgb="FF000000"/>
        <rFont val="Arial"/>
        <family val="2"/>
      </rPr>
      <t xml:space="preserve"> (R1)</t>
    </r>
    <r>
      <rPr>
        <sz val="11"/>
        <color rgb="FF000000"/>
        <rFont val="Arial"/>
        <family val="2"/>
      </rPr>
      <t xml:space="preserve">  obtenido de la  probabilidad de ocurrencia y el impacto de cada riesgo.                                                                                                                                                                                                                 </t>
    </r>
    <r>
      <rPr>
        <b/>
        <sz val="11"/>
        <color rgb="FFC00000"/>
        <rFont val="Arial"/>
        <family val="2"/>
      </rPr>
      <t>PASO 5:</t>
    </r>
    <r>
      <rPr>
        <b/>
        <sz val="11"/>
        <color rgb="FF000000"/>
        <rFont val="Arial"/>
        <family val="2"/>
      </rPr>
      <t xml:space="preserve"> DETERMINAR el NIVEL DE RIESGO INHERENTE,  según el punto de intersección (R1):                                                                                                         La casilla de nivel  se diligencia automáticamente.
</t>
    </r>
  </si>
  <si>
    <t>11. CONTROLES Y EVALUACIÓN</t>
  </si>
  <si>
    <r>
      <t xml:space="preserve">El </t>
    </r>
    <r>
      <rPr>
        <b/>
        <sz val="11"/>
        <color rgb="FF000000"/>
        <rFont val="Arial"/>
        <family val="2"/>
      </rPr>
      <t>RIESGO</t>
    </r>
    <r>
      <rPr>
        <sz val="11"/>
        <color rgb="FF000000"/>
        <rFont val="Arial"/>
        <family val="2"/>
      </rPr>
      <t xml:space="preserve">, al igual que la  </t>
    </r>
    <r>
      <rPr>
        <b/>
        <sz val="11"/>
        <color rgb="FF000000"/>
        <rFont val="Arial"/>
        <family val="2"/>
      </rPr>
      <t>CAUSA</t>
    </r>
    <r>
      <rPr>
        <sz val="11"/>
        <color rgb="FF000000"/>
        <rFont val="Arial"/>
        <family val="2"/>
      </rPr>
      <t xml:space="preserve">, se diligencian </t>
    </r>
    <r>
      <rPr>
        <b/>
        <sz val="11"/>
        <color rgb="FF000000"/>
        <rFont val="Arial"/>
        <family val="2"/>
      </rPr>
      <t>automáticamente</t>
    </r>
    <r>
      <rPr>
        <sz val="11"/>
        <color rgb="FF000000"/>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rgb="FF000000"/>
        <rFont val="Arial"/>
        <family val="2"/>
      </rPr>
      <t xml:space="preserve"> </t>
    </r>
    <r>
      <rPr>
        <b/>
        <sz val="11"/>
        <color rgb="FF000000"/>
        <rFont val="Arial"/>
        <family val="2"/>
      </rPr>
      <t>DESCRIBIR</t>
    </r>
    <r>
      <rPr>
        <sz val="11"/>
        <color rgb="FF000000"/>
        <rFont val="Arial"/>
        <family val="2"/>
      </rPr>
      <t xml:space="preserve"> uno o varios </t>
    </r>
    <r>
      <rPr>
        <b/>
        <sz val="11"/>
        <color rgb="FF000000"/>
        <rFont val="Arial"/>
        <family val="2"/>
      </rPr>
      <t>controles</t>
    </r>
    <r>
      <rPr>
        <sz val="11"/>
        <color rgb="FF000000"/>
        <rFont val="Arial"/>
        <family val="2"/>
      </rPr>
      <t xml:space="preserve"> que tengan características propicias para mitigar la causa y el riesgo. </t>
    </r>
    <r>
      <rPr>
        <b/>
        <sz val="11"/>
        <color rgb="FF000000"/>
        <rFont val="Arial"/>
        <family val="2"/>
      </rPr>
      <t>NO OLVIDE QUE:</t>
    </r>
    <r>
      <rPr>
        <sz val="11"/>
        <color rgb="FF000000"/>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rgb="FF000000"/>
        <rFont val="Arial"/>
        <family val="2"/>
      </rPr>
      <t xml:space="preserve"> Con base a los </t>
    </r>
    <r>
      <rPr>
        <b/>
        <sz val="11"/>
        <color rgb="FF000000"/>
        <rFont val="Arial"/>
        <family val="2"/>
      </rPr>
      <t>criterios de evaluación</t>
    </r>
    <r>
      <rPr>
        <sz val="11"/>
        <color rgb="FF000000"/>
        <rFont val="Arial"/>
        <family val="2"/>
      </rPr>
      <t xml:space="preserve"> y el </t>
    </r>
    <r>
      <rPr>
        <b/>
        <sz val="11"/>
        <color rgb="FF000000"/>
        <rFont val="Arial"/>
        <family val="2"/>
      </rPr>
      <t>aspecto a evaluar en el diseño del control</t>
    </r>
    <r>
      <rPr>
        <sz val="11"/>
        <color rgb="FF000000"/>
        <rFont val="Arial"/>
        <family val="2"/>
      </rPr>
      <t xml:space="preserve">, </t>
    </r>
    <r>
      <rPr>
        <b/>
        <sz val="11"/>
        <color rgb="FF000000"/>
        <rFont val="Arial"/>
        <family val="2"/>
      </rPr>
      <t>ELEGIR</t>
    </r>
    <r>
      <rPr>
        <sz val="11"/>
        <color rgb="FF000000"/>
        <rFont val="Arial"/>
        <family val="2"/>
      </rPr>
      <t xml:space="preserve"> la respuesta que más se adecue a la situación; tenga en cuenta que cada una de ellas</t>
    </r>
    <r>
      <rPr>
        <b/>
        <sz val="11"/>
        <color rgb="FF000000"/>
        <rFont val="Arial"/>
        <family val="2"/>
      </rPr>
      <t xml:space="preserve"> posee una valoración</t>
    </r>
    <r>
      <rPr>
        <sz val="11"/>
        <color rgb="FF000000"/>
        <rFont val="Arial"/>
        <family val="2"/>
      </rPr>
      <t xml:space="preserve"> diferente que aportarán al resultado </t>
    </r>
    <r>
      <rPr>
        <b/>
        <sz val="11"/>
        <color rgb="FF000000"/>
        <rFont val="Arial"/>
        <family val="2"/>
      </rPr>
      <t>TOTAL DEL PESO EN LA EVALUACIÓN</t>
    </r>
    <r>
      <rPr>
        <sz val="11"/>
        <color rgb="FF000000"/>
        <rFont val="Arial"/>
        <family val="2"/>
      </rPr>
      <t xml:space="preserve">. Es decir, la </t>
    </r>
    <r>
      <rPr>
        <b/>
        <sz val="11"/>
        <color rgb="FF000000"/>
        <rFont val="Arial"/>
        <family val="2"/>
      </rPr>
      <t>calificación del diseño de control</t>
    </r>
    <r>
      <rPr>
        <sz val="11"/>
        <color rgb="FF000000"/>
        <rFont val="Arial"/>
        <family val="2"/>
      </rPr>
      <t>, será de acuerdo al total del peso en la evaluación (si el valor está entre</t>
    </r>
    <r>
      <rPr>
        <b/>
        <sz val="11"/>
        <color rgb="FF000000"/>
        <rFont val="Arial"/>
        <family val="2"/>
      </rPr>
      <t xml:space="preserve"> 0 y 85</t>
    </r>
    <r>
      <rPr>
        <sz val="11"/>
        <color rgb="FF000000"/>
        <rFont val="Arial"/>
        <family val="2"/>
      </rPr>
      <t xml:space="preserve">, la clasificación es </t>
    </r>
    <r>
      <rPr>
        <b/>
        <sz val="11"/>
        <color rgb="FF000000"/>
        <rFont val="Arial"/>
        <family val="2"/>
      </rPr>
      <t>débil</t>
    </r>
    <r>
      <rPr>
        <sz val="11"/>
        <color rgb="FF000000"/>
        <rFont val="Arial"/>
        <family val="2"/>
      </rPr>
      <t xml:space="preserve">. Si está entre </t>
    </r>
    <r>
      <rPr>
        <b/>
        <sz val="11"/>
        <color rgb="FF000000"/>
        <rFont val="Arial"/>
        <family val="2"/>
      </rPr>
      <t>86 y 95</t>
    </r>
    <r>
      <rPr>
        <sz val="11"/>
        <color rgb="FF000000"/>
        <rFont val="Arial"/>
        <family val="2"/>
      </rPr>
      <t xml:space="preserve">, es </t>
    </r>
    <r>
      <rPr>
        <b/>
        <sz val="11"/>
        <color rgb="FF000000"/>
        <rFont val="Arial"/>
        <family val="2"/>
      </rPr>
      <t>moderada.</t>
    </r>
    <r>
      <rPr>
        <sz val="11"/>
        <color rgb="FF000000"/>
        <rFont val="Arial"/>
        <family val="2"/>
      </rPr>
      <t xml:space="preserve"> Si es mayor a</t>
    </r>
    <r>
      <rPr>
        <b/>
        <sz val="11"/>
        <color rgb="FF000000"/>
        <rFont val="Arial"/>
        <family val="2"/>
      </rPr>
      <t xml:space="preserve"> 96</t>
    </r>
    <r>
      <rPr>
        <sz val="11"/>
        <color rgb="FF000000"/>
        <rFont val="Arial"/>
        <family val="2"/>
      </rPr>
      <t xml:space="preserve">, es </t>
    </r>
    <r>
      <rPr>
        <b/>
        <sz val="11"/>
        <color rgb="FF000000"/>
        <rFont val="Arial"/>
        <family val="2"/>
      </rPr>
      <t>fuerte</t>
    </r>
    <r>
      <rPr>
        <sz val="11"/>
        <color rgb="FF000000"/>
        <rFont val="Arial"/>
        <family val="2"/>
      </rPr>
      <t xml:space="preserve">).                                                      </t>
    </r>
    <r>
      <rPr>
        <b/>
        <sz val="11"/>
        <color rgb="FFC00000"/>
        <rFont val="Arial"/>
        <family val="2"/>
      </rPr>
      <t>PASO 3</t>
    </r>
    <r>
      <rPr>
        <sz val="11"/>
        <color rgb="FF000000"/>
        <rFont val="Arial"/>
        <family val="2"/>
      </rPr>
      <t xml:space="preserve">: </t>
    </r>
    <r>
      <rPr>
        <b/>
        <sz val="11"/>
        <color rgb="FF000000"/>
        <rFont val="Arial"/>
        <family val="2"/>
      </rPr>
      <t>EVALUAR</t>
    </r>
    <r>
      <rPr>
        <sz val="11"/>
        <color rgb="FF000000"/>
        <rFont val="Arial"/>
        <family val="2"/>
      </rPr>
      <t xml:space="preserve"> la ejecución del control, seleccionando: </t>
    </r>
    <r>
      <rPr>
        <b/>
        <sz val="11"/>
        <color rgb="FF000000"/>
        <rFont val="Arial"/>
        <family val="2"/>
      </rPr>
      <t xml:space="preserve">FUERTE, si siempre se ejecuta. MODERADO, si se ejecuta algunas veces. DÉBIL: Si no se ejecuta. </t>
    </r>
    <r>
      <rPr>
        <sz val="11"/>
        <color rgb="FF000000"/>
        <rFont val="Arial"/>
        <family val="2"/>
      </rPr>
      <t xml:space="preserve">La </t>
    </r>
    <r>
      <rPr>
        <b/>
        <sz val="11"/>
        <color rgb="FF000000"/>
        <rFont val="Arial"/>
        <family val="2"/>
      </rPr>
      <t xml:space="preserve">solidez individual del control </t>
    </r>
    <r>
      <rPr>
        <sz val="11"/>
        <color rgb="FF000000"/>
        <rFont val="Arial"/>
        <family val="2"/>
      </rPr>
      <t xml:space="preserve">se genera de manera </t>
    </r>
    <r>
      <rPr>
        <b/>
        <sz val="11"/>
        <color rgb="FF000000"/>
        <rFont val="Arial"/>
        <family val="2"/>
      </rPr>
      <t>automática,</t>
    </r>
    <r>
      <rPr>
        <sz val="11"/>
        <color rgb="FF000000"/>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rgb="FF000000"/>
        <rFont val="Arial"/>
        <family val="2"/>
      </rPr>
      <t>podrá</t>
    </r>
    <r>
      <rPr>
        <sz val="11"/>
        <color rgb="FF000000"/>
        <rFont val="Arial"/>
        <family val="2"/>
      </rPr>
      <t xml:space="preserve"> </t>
    </r>
    <r>
      <rPr>
        <b/>
        <sz val="11"/>
        <color rgb="FF000000"/>
        <rFont val="Arial"/>
        <family val="2"/>
      </rPr>
      <t>conocer</t>
    </r>
    <r>
      <rPr>
        <sz val="11"/>
        <color rgb="FF000000"/>
        <rFont val="Arial"/>
        <family val="2"/>
      </rPr>
      <t xml:space="preserve"> </t>
    </r>
    <r>
      <rPr>
        <b/>
        <sz val="11"/>
        <color rgb="FF000000"/>
        <rFont val="Arial"/>
        <family val="2"/>
      </rPr>
      <t>si debe APLICAR o NO, un PLAN DE ACCIÓN</t>
    </r>
    <r>
      <rPr>
        <sz val="11"/>
        <color rgb="FF000000"/>
        <rFont val="Arial"/>
        <family val="2"/>
      </rPr>
      <t xml:space="preserve"> para fortalecer el control; el resultado dependerá de la clasificación del diseño de control, en donde si se encuentra dentro del nivel </t>
    </r>
    <r>
      <rPr>
        <b/>
        <sz val="11"/>
        <color rgb="FF000000"/>
        <rFont val="Arial"/>
        <family val="2"/>
      </rPr>
      <t>FUERTE, la respuesta será SI,</t>
    </r>
    <r>
      <rPr>
        <sz val="11"/>
        <color rgb="FF000000"/>
        <rFont val="Arial"/>
        <family val="2"/>
      </rPr>
      <t xml:space="preserve"> si está en </t>
    </r>
    <r>
      <rPr>
        <b/>
        <sz val="11"/>
        <color rgb="FF000000"/>
        <rFont val="Arial"/>
        <family val="2"/>
      </rPr>
      <t>los demás niveles, la respuesta será NO</t>
    </r>
    <r>
      <rPr>
        <sz val="11"/>
        <color rgb="FF000000"/>
        <rFont val="Arial"/>
        <family val="2"/>
      </rPr>
      <t>.</t>
    </r>
  </si>
  <si>
    <t>12. EVALUACIÓN DE LA SOLIDEZ DEL CONJUNTO DE CONTROLES</t>
  </si>
  <si>
    <r>
      <t xml:space="preserve">Dado que un riesgo puede tener varias causas, a su vez varios controles y la calificación se realiza al riesgo, es importante evaluar el conjunto de controles asociados al riesgo. </t>
    </r>
    <r>
      <rPr>
        <b/>
        <sz val="11"/>
        <color rgb="FF000000"/>
        <rFont val="Arial"/>
        <family val="2"/>
      </rPr>
      <t>TODO EL FORMATO</t>
    </r>
    <r>
      <rPr>
        <sz val="11"/>
        <color rgb="FF000000"/>
        <rFont val="Arial"/>
        <family val="2"/>
      </rPr>
      <t xml:space="preserve"> se diligencia de forma </t>
    </r>
    <r>
      <rPr>
        <b/>
        <sz val="11"/>
        <color rgb="FF000000"/>
        <rFont val="Arial"/>
        <family val="2"/>
      </rPr>
      <t>automática</t>
    </r>
    <r>
      <rPr>
        <sz val="11"/>
        <color rgb="FF000000"/>
        <rFont val="Arial"/>
        <family val="2"/>
      </rPr>
      <t xml:space="preserve"> teniendo como referencia la información suministrada en los formatos anteriores, de ésta manera se determina la</t>
    </r>
    <r>
      <rPr>
        <b/>
        <sz val="11"/>
        <color rgb="FF000000"/>
        <rFont val="Arial"/>
        <family val="2"/>
      </rPr>
      <t xml:space="preserve"> solidez del conjunto de controles,</t>
    </r>
    <r>
      <rPr>
        <sz val="11"/>
        <color rgb="FF000000"/>
        <rFont val="Arial"/>
        <family val="2"/>
      </rPr>
      <t xml:space="preserve"> en donde si la solidez individual se establece</t>
    </r>
    <r>
      <rPr>
        <b/>
        <sz val="11"/>
        <color rgb="FF000000"/>
        <rFont val="Arial"/>
        <family val="2"/>
      </rPr>
      <t xml:space="preserve"> entre 0 y 49, es débil</t>
    </r>
    <r>
      <rPr>
        <sz val="11"/>
        <color rgb="FF000000"/>
        <rFont val="Arial"/>
        <family val="2"/>
      </rPr>
      <t xml:space="preserve">. Si está </t>
    </r>
    <r>
      <rPr>
        <b/>
        <sz val="11"/>
        <color rgb="FF000000"/>
        <rFont val="Arial"/>
        <family val="2"/>
      </rPr>
      <t>entre 50 y 99, es moderada</t>
    </r>
    <r>
      <rPr>
        <sz val="11"/>
        <color rgb="FF000000"/>
        <rFont val="Arial"/>
        <family val="2"/>
      </rPr>
      <t xml:space="preserve">. Si es </t>
    </r>
    <r>
      <rPr>
        <b/>
        <sz val="11"/>
        <color rgb="FF000000"/>
        <rFont val="Arial"/>
        <family val="2"/>
      </rPr>
      <t>igual a 100, es fuerte</t>
    </r>
    <r>
      <rPr>
        <sz val="11"/>
        <color rgb="FF000000"/>
        <rFont val="Arial"/>
        <family val="2"/>
      </rPr>
      <t>.</t>
    </r>
  </si>
  <si>
    <t>13. VALORACIÓN DE RIESGO RESIDUAL (después de controles)</t>
  </si>
  <si>
    <r>
      <t xml:space="preserve">El </t>
    </r>
    <r>
      <rPr>
        <b/>
        <sz val="11"/>
        <color rgb="FF000000"/>
        <rFont val="Arial"/>
        <family val="2"/>
      </rPr>
      <t>riesgo, la casilla de riesgo residual y la casilla de la solidez del conjunto de los controles</t>
    </r>
    <r>
      <rPr>
        <sz val="11"/>
        <color rgb="FF000000"/>
        <rFont val="Arial"/>
        <family val="2"/>
      </rPr>
      <t xml:space="preserve">, se diligencian de forma </t>
    </r>
    <r>
      <rPr>
        <b/>
        <sz val="11"/>
        <color rgb="FF000000"/>
        <rFont val="Arial"/>
        <family val="2"/>
      </rPr>
      <t>automática</t>
    </r>
    <r>
      <rPr>
        <sz val="11"/>
        <color rgb="FF000000"/>
        <rFont val="Arial"/>
        <family val="2"/>
      </rPr>
      <t xml:space="preserve"> haciéndo uso de la información en los formatos anteriores.  </t>
    </r>
    <r>
      <rPr>
        <b/>
        <sz val="11"/>
        <color rgb="FF000000"/>
        <rFont val="Arial"/>
        <family val="2"/>
      </rPr>
      <t>TENGA EN CUENTA QUE</t>
    </r>
    <r>
      <rPr>
        <sz val="11"/>
        <color rgb="FF000000"/>
        <rFont val="Arial"/>
        <family val="2"/>
      </rPr>
      <t xml:space="preserve">: El </t>
    </r>
    <r>
      <rPr>
        <b/>
        <sz val="11"/>
        <color rgb="FF000000"/>
        <rFont val="Arial"/>
        <family val="2"/>
      </rPr>
      <t xml:space="preserve">nivel de riesgo residual, </t>
    </r>
    <r>
      <rPr>
        <sz val="11"/>
        <color rgb="FF000000"/>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rgb="FF000000"/>
        <rFont val="Arial"/>
        <family val="2"/>
      </rPr>
      <t xml:space="preserve"> una vez realizado el análisis y evaluación de los controles para la mitigación de los riesgos, procedemos a la elaboración del mapa de</t>
    </r>
    <r>
      <rPr>
        <b/>
        <sz val="11"/>
        <color rgb="FF000000"/>
        <rFont val="Arial"/>
        <family val="2"/>
      </rPr>
      <t xml:space="preserve"> RIESGO RESIDUAL, (después de los controles) </t>
    </r>
    <r>
      <rPr>
        <b/>
        <u/>
        <sz val="11"/>
        <color rgb="FF000000"/>
        <rFont val="Arial"/>
        <family val="2"/>
      </rPr>
      <t>NOTA:</t>
    </r>
    <r>
      <rPr>
        <u/>
        <sz val="11"/>
        <color rgb="FF000000"/>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</si>
  <si>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</si>
  <si>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t xml:space="preserve">El tratamiento de riesgo es la respuesta por la primera línea de defensa para la mitigación  de los difeentes riesgos. </t>
    </r>
    <r>
      <rPr>
        <b/>
        <sz val="11"/>
        <color rgb="FF000000"/>
        <rFont val="Arial"/>
        <family val="2"/>
      </rPr>
      <t>TENGA EN CUENTA QUE:</t>
    </r>
    <r>
      <rPr>
        <sz val="11"/>
        <color rgb="FF000000"/>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rgb="FF000000"/>
        <rFont val="Arial"/>
        <family val="2"/>
      </rPr>
      <t xml:space="preserve"> NOMBRE Y OBJETIVO DEL PROCESO</t>
    </r>
    <r>
      <rPr>
        <sz val="11"/>
        <color rgb="FF000000"/>
        <rFont val="Arial"/>
        <family val="2"/>
      </rPr>
      <t xml:space="preserve"> en ejecución,  el </t>
    </r>
    <r>
      <rPr>
        <b/>
        <sz val="11"/>
        <color rgb="FF000000"/>
        <rFont val="Arial"/>
        <family val="2"/>
      </rPr>
      <t>RIESGO,</t>
    </r>
    <r>
      <rPr>
        <sz val="11"/>
        <color rgb="FF000000"/>
        <rFont val="Arial"/>
        <family val="2"/>
      </rPr>
      <t xml:space="preserve"> La </t>
    </r>
    <r>
      <rPr>
        <b/>
        <sz val="11"/>
        <color rgb="FF000000"/>
        <rFont val="Arial"/>
        <family val="2"/>
      </rPr>
      <t>CLASE DE RIESGO,</t>
    </r>
    <r>
      <rPr>
        <sz val="11"/>
        <color rgb="FF000000"/>
        <rFont val="Arial"/>
        <family val="2"/>
      </rPr>
      <t xml:space="preserve"> las </t>
    </r>
    <r>
      <rPr>
        <b/>
        <sz val="11"/>
        <color rgb="FF000000"/>
        <rFont val="Arial"/>
        <family val="2"/>
      </rPr>
      <t xml:space="preserve">CAUSAS </t>
    </r>
    <r>
      <rPr>
        <sz val="11"/>
        <color rgb="FF000000"/>
        <rFont val="Arial"/>
        <family val="2"/>
      </rPr>
      <t xml:space="preserve">y la </t>
    </r>
    <r>
      <rPr>
        <b/>
        <sz val="11"/>
        <color rgb="FF000000"/>
        <rFont val="Arial"/>
        <family val="2"/>
      </rPr>
      <t xml:space="preserve">PROBABILIDAD </t>
    </r>
    <r>
      <rPr>
        <sz val="11"/>
        <color rgb="FF000000"/>
        <rFont val="Arial"/>
        <family val="2"/>
      </rPr>
      <t xml:space="preserve">se determinan </t>
    </r>
    <r>
      <rPr>
        <b/>
        <sz val="11"/>
        <color rgb="FF000000"/>
        <rFont val="Arial"/>
        <family val="2"/>
      </rPr>
      <t>automáticamente</t>
    </r>
    <r>
      <rPr>
        <sz val="11"/>
        <color rgb="FF000000"/>
        <rFont val="Arial"/>
        <family val="2"/>
      </rPr>
      <t xml:space="preserve"> de acuerdo a la información registrada con anterioridad.</t>
    </r>
    <r>
      <rPr>
        <b/>
        <sz val="11"/>
        <color rgb="FF000000"/>
        <rFont val="Arial"/>
        <family val="2"/>
      </rPr>
      <t xml:space="preserve">                                                                                                                                                  </t>
    </r>
    <r>
      <rPr>
        <b/>
        <sz val="11"/>
        <color rgb="FFC00000"/>
        <rFont val="Arial"/>
        <family val="2"/>
      </rPr>
      <t>PASO 1:</t>
    </r>
    <r>
      <rPr>
        <b/>
        <sz val="11"/>
        <color rgb="FF000000"/>
        <rFont val="Arial"/>
        <family val="2"/>
      </rPr>
      <t xml:space="preserve"> SELECCIONAR el nivel de impacto</t>
    </r>
    <r>
      <rPr>
        <sz val="11"/>
        <color rgb="FF000000"/>
        <rFont val="Arial"/>
        <family val="2"/>
      </rPr>
      <t>, conforme a los datos de los formatos anteriores (</t>
    </r>
    <r>
      <rPr>
        <b/>
        <sz val="11"/>
        <color rgb="FF000000"/>
        <rFont val="Arial"/>
        <family val="2"/>
      </rPr>
      <t xml:space="preserve">CATASTRÓFICO, MAYOR, MODERADO, MENOR e INSIGNIFICANTE). </t>
    </r>
    <r>
      <rPr>
        <u/>
        <sz val="11"/>
        <color rgb="FF000000"/>
        <rFont val="Arial"/>
        <family val="2"/>
      </rPr>
      <t>Nota:</t>
    </r>
    <r>
      <rPr>
        <b/>
        <u/>
        <sz val="11"/>
        <color rgb="FF000000"/>
        <rFont val="Arial"/>
        <family val="2"/>
      </rPr>
      <t xml:space="preserve"> </t>
    </r>
    <r>
      <rPr>
        <u/>
        <sz val="11"/>
        <color rgb="FF000000"/>
        <rFont val="Arial"/>
        <family val="2"/>
      </rPr>
      <t>Hay que tener en cuenta que los valores se sustraen de  dos formatos diferentes: nivel de impacto de riesgo de corrupción y el nivel de impacto de riesgo de gestión</t>
    </r>
    <r>
      <rPr>
        <sz val="11"/>
        <color rgb="FF000000"/>
        <rFont val="Arial"/>
        <family val="2"/>
      </rPr>
      <t>.</t>
    </r>
    <r>
      <rPr>
        <b/>
        <sz val="11"/>
        <color rgb="FF000000"/>
        <rFont val="Arial"/>
        <family val="2"/>
      </rPr>
      <t xml:space="preserve"> El valor del RIESGO RESIDUAL</t>
    </r>
    <r>
      <rPr>
        <sz val="11"/>
        <color rgb="FF000000"/>
        <rFont val="Arial"/>
        <family val="2"/>
      </rPr>
      <t>, aparece de forma</t>
    </r>
    <r>
      <rPr>
        <b/>
        <sz val="11"/>
        <color rgb="FF000000"/>
        <rFont val="Arial"/>
        <family val="2"/>
      </rPr>
      <t xml:space="preserve"> automática.                                                                                                                                                                                                                   </t>
    </r>
    <r>
      <rPr>
        <b/>
        <sz val="11"/>
        <color rgb="FFC00000"/>
        <rFont val="Arial"/>
        <family val="2"/>
      </rPr>
      <t xml:space="preserve">PASO 2: </t>
    </r>
    <r>
      <rPr>
        <b/>
        <sz val="11"/>
        <color rgb="FF000000"/>
        <rFont val="Arial"/>
        <family val="2"/>
      </rPr>
      <t>SELECCIONAR la opción de manejo</t>
    </r>
    <r>
      <rPr>
        <sz val="11"/>
        <color rgb="FF000000"/>
        <rFont val="Arial"/>
        <family val="2"/>
      </rPr>
      <t xml:space="preserve"> que más de ajuste a la situación  </t>
    </r>
    <r>
      <rPr>
        <b/>
        <sz val="11"/>
        <color rgb="FFC00000"/>
        <rFont val="Arial"/>
        <family val="2"/>
      </rPr>
      <t xml:space="preserve">VER LA TABLA DE TRATAMIENTO DEL RIESGO  </t>
    </r>
    <r>
      <rPr>
        <sz val="11"/>
        <color rgb="FF000000"/>
        <rFont val="Arial"/>
        <family val="2"/>
      </rPr>
      <t xml:space="preserve">                                                 NOTA: En todos los casos para los riesgos de corrupción  la respuesta será: evitar, compartir o reducir el riesgo.                                                                           </t>
    </r>
    <r>
      <rPr>
        <b/>
        <sz val="11"/>
        <color rgb="FFC00000"/>
        <rFont val="Arial"/>
        <family val="2"/>
      </rPr>
      <t>PASO 3:</t>
    </r>
    <r>
      <rPr>
        <sz val="11"/>
        <color rgb="FF000000"/>
        <rFont val="Arial"/>
        <family val="2"/>
      </rPr>
      <t xml:space="preserve"> </t>
    </r>
    <r>
      <rPr>
        <b/>
        <sz val="11"/>
        <color rgb="FF000000"/>
        <rFont val="Arial"/>
        <family val="2"/>
      </rPr>
      <t xml:space="preserve">CREAR  las respectivas actividades de control para cada causa idenficada en el riesgo. TENGA EN CUENTA QUE: </t>
    </r>
    <r>
      <rPr>
        <sz val="11"/>
        <color rgb="FF000000"/>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rgb="FF000000"/>
        <rFont val="Arial"/>
        <family val="2"/>
      </rPr>
      <t>NO OLVIDE</t>
    </r>
    <r>
      <rPr>
        <sz val="11"/>
        <color rgb="FF000000"/>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rgb="FF000000"/>
        <rFont val="Arial"/>
        <family val="2"/>
      </rPr>
      <t xml:space="preserve">  </t>
    </r>
    <r>
      <rPr>
        <sz val="11"/>
        <color rgb="FF000000"/>
        <rFont val="Arial"/>
        <family val="2"/>
      </rPr>
      <t xml:space="preserve">                                                                                                </t>
    </r>
    <r>
      <rPr>
        <b/>
        <sz val="11"/>
        <color rgb="FFC00000"/>
        <rFont val="Arial"/>
        <family val="2"/>
      </rPr>
      <t>PASO 4</t>
    </r>
    <r>
      <rPr>
        <sz val="11"/>
        <color rgb="FF000000"/>
        <rFont val="Arial"/>
        <family val="2"/>
      </rPr>
      <t xml:space="preserve">: </t>
    </r>
    <r>
      <rPr>
        <b/>
        <sz val="11"/>
        <color rgb="FF000000"/>
        <rFont val="Arial"/>
        <family val="2"/>
      </rPr>
      <t>ESTABLECER</t>
    </r>
    <r>
      <rPr>
        <sz val="11"/>
        <color rgb="FF000000"/>
        <rFont val="Arial"/>
        <family val="2"/>
      </rPr>
      <t xml:space="preserve"> </t>
    </r>
    <r>
      <rPr>
        <b/>
        <sz val="11"/>
        <color rgb="FF000000"/>
        <rFont val="Arial"/>
        <family val="2"/>
      </rPr>
      <t>un plan de contingencia</t>
    </r>
    <r>
      <rPr>
        <sz val="11"/>
        <color rgb="FF000000"/>
        <rFont val="Arial"/>
        <family val="2"/>
      </rPr>
      <t xml:space="preserve"> capaz de responder ante imprevistos. </t>
    </r>
    <r>
      <rPr>
        <b/>
        <sz val="11"/>
        <color rgb="FF000000"/>
        <rFont val="Arial"/>
        <family val="2"/>
      </rPr>
      <t>NO OLVIDE</t>
    </r>
    <r>
      <rPr>
        <sz val="11"/>
        <color rgb="FF000000"/>
        <rFont val="Arial"/>
        <family val="2"/>
      </rPr>
      <t xml:space="preserve"> que  la misma se debe basar en el Análisis DOFA  - Estrategias de contingencia.                                                                                                                                                                                     </t>
    </r>
    <r>
      <rPr>
        <b/>
        <sz val="11"/>
        <color rgb="FFC00000"/>
        <rFont val="Arial"/>
        <family val="2"/>
      </rPr>
      <t>PASO 5:</t>
    </r>
    <r>
      <rPr>
        <b/>
        <sz val="11"/>
        <color rgb="FF000000"/>
        <rFont val="Arial"/>
        <family val="2"/>
      </rPr>
      <t xml:space="preserve"> RELACIONAR el soporte</t>
    </r>
    <r>
      <rPr>
        <sz val="11"/>
        <color rgb="FF000000"/>
        <rFont val="Arial"/>
        <family val="2"/>
      </rPr>
      <t xml:space="preserve"> con el que se evidenciará el cumplimiento de cada actividad.                                                                            </t>
    </r>
    <r>
      <rPr>
        <b/>
        <sz val="11"/>
        <color rgb="FFC00000"/>
        <rFont val="Arial"/>
        <family val="2"/>
      </rPr>
      <t>PASO 6:</t>
    </r>
    <r>
      <rPr>
        <b/>
        <sz val="11"/>
        <color rgb="FF000000"/>
        <rFont val="Arial"/>
        <family val="2"/>
      </rPr>
      <t xml:space="preserve"> IDENTIFICAR el responsable</t>
    </r>
    <r>
      <rPr>
        <sz val="11"/>
        <color rgb="FF000000"/>
        <rFont val="Arial"/>
        <family val="2"/>
      </rPr>
      <t xml:space="preserve"> de adelantar cada una de las actividades de control.                                                                                   </t>
    </r>
    <r>
      <rPr>
        <b/>
        <sz val="11"/>
        <color rgb="FFC00000"/>
        <rFont val="Arial"/>
        <family val="2"/>
      </rPr>
      <t>PASO 7:</t>
    </r>
    <r>
      <rPr>
        <b/>
        <sz val="11"/>
        <color rgb="FF000000"/>
        <rFont val="Arial"/>
        <family val="2"/>
      </rPr>
      <t xml:space="preserve"> ESTABLECER un periodo de tiempo</t>
    </r>
    <r>
      <rPr>
        <sz val="11"/>
        <color rgb="FF000000"/>
        <rFont val="Arial"/>
        <family val="2"/>
      </rPr>
      <t xml:space="preserve"> específico para cumplir con la actividad.                                                                                         </t>
    </r>
    <r>
      <rPr>
        <b/>
        <sz val="11"/>
        <color rgb="FFC00000"/>
        <rFont val="Arial"/>
        <family val="2"/>
      </rPr>
      <t>PASO 8:</t>
    </r>
    <r>
      <rPr>
        <b/>
        <sz val="11"/>
        <color rgb="FF000000"/>
        <rFont val="Arial"/>
        <family val="2"/>
      </rPr>
      <t xml:space="preserve"> APLICAR los indicadores </t>
    </r>
    <r>
      <rPr>
        <sz val="11"/>
        <color rgb="FF000000"/>
        <rFont val="Arial"/>
        <family val="2"/>
      </rPr>
      <t xml:space="preserve">clave de riesgo que permitan monitorear el cumplimiento (eficacia) e impacto (efectividad) de las actividades de control, siempre y cuando conduzcan a la </t>
    </r>
    <r>
      <rPr>
        <b/>
        <sz val="11"/>
        <color rgb="FF000000"/>
        <rFont val="Arial"/>
        <family val="2"/>
      </rPr>
      <t>TOMA DE DECISIONES.</t>
    </r>
    <r>
      <rPr>
        <sz val="11"/>
        <color rgb="FF000000"/>
        <rFont val="Arial"/>
        <family val="2"/>
      </rPr>
      <t xml:space="preserve">                                                                                                               </t>
    </r>
    <r>
      <rPr>
        <b/>
        <sz val="11"/>
        <color rgb="FF000000"/>
        <rFont val="Arial"/>
        <family val="2"/>
      </rPr>
      <t>IMPORTANTE:</t>
    </r>
    <r>
      <rPr>
        <sz val="11"/>
        <color rgb="FF000000"/>
        <rFont val="Arial"/>
        <family val="2"/>
      </rPr>
      <t xml:space="preserve"> Si el indicador de </t>
    </r>
    <r>
      <rPr>
        <b/>
        <sz val="11"/>
        <color rgb="FF000000"/>
        <rFont val="Arial"/>
        <family val="2"/>
      </rPr>
      <t>efectividad da negativo</t>
    </r>
    <r>
      <rPr>
        <sz val="11"/>
        <color rgb="FF000000"/>
        <rFont val="Arial"/>
        <family val="2"/>
      </rPr>
      <t xml:space="preserve">, los controles y las acciones han sido </t>
    </r>
    <r>
      <rPr>
        <b/>
        <sz val="11"/>
        <color rgb="FF000000"/>
        <rFont val="Arial"/>
        <family val="2"/>
      </rPr>
      <t>efectivas</t>
    </r>
    <r>
      <rPr>
        <sz val="11"/>
        <color rgb="FF000000"/>
        <rFont val="Arial"/>
        <family val="2"/>
      </rPr>
      <t xml:space="preserve"> para prevenir la materialización del riesgo. Si el indicador es</t>
    </r>
    <r>
      <rPr>
        <b/>
        <sz val="11"/>
        <color rgb="FF000000"/>
        <rFont val="Arial"/>
        <family val="2"/>
      </rPr>
      <t xml:space="preserve"> positivo</t>
    </r>
    <r>
      <rPr>
        <sz val="11"/>
        <color rgb="FF000000"/>
        <rFont val="Arial"/>
        <family val="2"/>
      </rPr>
      <t xml:space="preserve"> significa que los controles y las acciones</t>
    </r>
    <r>
      <rPr>
        <b/>
        <sz val="11"/>
        <color rgb="FF000000"/>
        <rFont val="Arial"/>
        <family val="2"/>
      </rPr>
      <t xml:space="preserve"> no han sido efectivas y se hace necesario crear nuevos controles.</t>
    </r>
    <r>
      <rPr>
        <sz val="11"/>
        <color rgb="FF000000"/>
        <rFont val="Arial"/>
        <family val="2"/>
      </rPr>
      <t xml:space="preserve">
</t>
    </r>
    <r>
      <rPr>
        <b/>
        <sz val="11"/>
        <color rgb="FF000000"/>
        <rFont val="Arial"/>
        <family val="2"/>
      </rPr>
      <t>NOTA</t>
    </r>
    <r>
      <rPr>
        <sz val="11"/>
        <color rgb="FF000000"/>
        <rFont val="Arial"/>
        <family val="2"/>
      </rPr>
      <t xml:space="preserve">: </t>
    </r>
    <r>
      <rPr>
        <u/>
        <sz val="11"/>
        <color rgb="FF000000"/>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rgb="FF000000"/>
        <rFont val="Arial"/>
        <family val="2"/>
      </rPr>
      <t xml:space="preserve">
</t>
    </r>
    <r>
      <rPr>
        <b/>
        <sz val="11"/>
        <color rgb="FFC00000"/>
        <rFont val="Arial"/>
        <family val="2"/>
      </rPr>
      <t>NO MODIFICAR LOS INDICADORES ESTABLECIDOS NI EMPLEAR OTROS QUE NO  SE HAYAN MENCIONADO.</t>
    </r>
    <r>
      <rPr>
        <sz val="11"/>
        <color rgb="FF000000"/>
        <rFont val="Arial"/>
        <family val="2"/>
      </rPr>
      <t xml:space="preserve">
</t>
    </r>
  </si>
  <si>
    <t xml:space="preserve">PROCESO: </t>
  </si>
  <si>
    <t>FORMATO: CONTEXTO ESTRATEGICO</t>
  </si>
  <si>
    <t xml:space="preserve">CONTEXTO ESTRATEGICO </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</si>
  <si>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</si>
  <si>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t>
  </si>
  <si>
    <t>FACTORES EXTERNOS</t>
  </si>
  <si>
    <t>CAUSAS</t>
  </si>
  <si>
    <t>FACTORES INTERNOS</t>
  </si>
  <si>
    <t>FACTORES DEL PROCESO</t>
  </si>
  <si>
    <t>LEGALES Y REGLAMENTARIOS</t>
  </si>
  <si>
    <t>Constantes cambios normativos y procedimentales, criterio jurídico.</t>
  </si>
  <si>
    <t>TECNOLOGÍA (integridad de datos, disponibilidad de datos y sistemas, desarrollo, producción, mantenimiento de sistemas de información)</t>
  </si>
  <si>
    <t>La falta de una herramienta o sistema de información que permita registrar las etapas del proceso,  genere alertas y salvaguarde la información(vencimiento de terminos).</t>
  </si>
  <si>
    <t>INTERACCIÓN CON LOS PROCESOS</t>
  </si>
  <si>
    <t>Dificultad en el direccionamiento de documentos internos y externos</t>
  </si>
  <si>
    <t>POLÍTICOS</t>
  </si>
  <si>
    <t xml:space="preserve">Cambios de Gobierno </t>
  </si>
  <si>
    <t>PERSONAL DE LA ENTIDAD (Capacidad del personal, políticas de manejo del talento humano, idoneidad)</t>
  </si>
  <si>
    <t>El personal sustanciador no cuenta con conocimientos idoneos para realizar la labor de impulso y tramite de los procesos</t>
  </si>
  <si>
    <t>AMBIENTALES</t>
  </si>
  <si>
    <t>Declaratoria de emergencia por pandemias o catastrofes naturales</t>
  </si>
  <si>
    <t>Falta de etica del personal encargado de impulsar los procesos disciplinarios</t>
  </si>
  <si>
    <t>Falta de continuidad del personal encargado del proceso</t>
  </si>
  <si>
    <t xml:space="preserve">Equipos tecnologicos obsoletos, Sistema de Información no integrados. </t>
  </si>
  <si>
    <t>EXTREMA</t>
  </si>
  <si>
    <t>ALTA</t>
  </si>
  <si>
    <t>MODERADA</t>
  </si>
  <si>
    <t>BAJA</t>
  </si>
  <si>
    <t>NORMATIVOS: Modificaciones normativas</t>
  </si>
  <si>
    <t>SOCIALES: Orden Público</t>
  </si>
  <si>
    <t xml:space="preserve">POLITICOS </t>
  </si>
  <si>
    <t>FINANCIEROS</t>
  </si>
  <si>
    <t>DISEÑO DEL PROCESO</t>
  </si>
  <si>
    <t>SOCIALES Y CULTURALES</t>
  </si>
  <si>
    <t>PROCESOS OPERATIVOS</t>
  </si>
  <si>
    <t>TRANSVERSALIDAD</t>
  </si>
  <si>
    <t>RESPONSABLES DEL PROCESO</t>
  </si>
  <si>
    <t>ECONÓMICOS Y FINANCIEROS</t>
  </si>
  <si>
    <t>COMMUNICACIÓN INTERNA</t>
  </si>
  <si>
    <t>COMUNICACIÓN ENTRE LOS PROCESOS</t>
  </si>
  <si>
    <t>OTROS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</si>
  <si>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</si>
  <si>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</si>
  <si>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</si>
  <si>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</si>
  <si>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</si>
  <si>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</si>
  <si>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</si>
  <si>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</si>
  <si>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</si>
  <si>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</si>
  <si>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</si>
  <si>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</si>
  <si>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</si>
  <si>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</si>
  <si>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</si>
  <si>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</si>
  <si>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</si>
  <si>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</si>
  <si>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</si>
  <si>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</si>
  <si>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</si>
  <si>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</si>
  <si>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</si>
  <si>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</si>
  <si>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</si>
  <si>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</si>
  <si>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</si>
  <si>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</si>
  <si>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</si>
  <si>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x</t>
  </si>
  <si>
    <t>SUMA TOTAL</t>
  </si>
  <si>
    <r>
      <t xml:space="preserve">PROCESO: </t>
    </r>
    <r>
      <rPr>
        <sz val="12"/>
        <color rgb="FF000000"/>
        <rFont val="Arial"/>
        <family val="2"/>
      </rPr>
      <t>MEJORAMIENTO CONTINUO</t>
    </r>
  </si>
  <si>
    <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</si>
  <si>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</si>
  <si>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</si>
  <si>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</si>
  <si>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</si>
  <si>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</si>
  <si>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</si>
  <si>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</si>
  <si>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</si>
  <si>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</si>
  <si>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</si>
  <si>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</si>
  <si>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</si>
  <si>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</si>
  <si>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t xml:space="preserve">PROCESO: </t>
    </r>
    <r>
      <rPr>
        <sz val="11"/>
        <color rgb="FF000000"/>
        <rFont val="Arial"/>
        <family val="2"/>
      </rPr>
      <t>GESTION INTEGRAL DE CALIDAD</t>
    </r>
  </si>
  <si>
    <t xml:space="preserve">Versión: </t>
  </si>
  <si>
    <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</si>
  <si>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</si>
  <si>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</si>
  <si>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</si>
  <si>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</si>
  <si>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</si>
  <si>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</si>
  <si>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</si>
  <si>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</si>
  <si>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</si>
  <si>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</si>
  <si>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</si>
  <si>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</si>
  <si>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</si>
  <si>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t>RESPUESTA 
(</t>
    </r>
    <r>
      <rPr>
        <b/>
        <i/>
        <sz val="10"/>
        <color rgb="FF000000"/>
        <rFont val="Arial"/>
        <family val="2"/>
      </rPr>
      <t>seleccione con</t>
    </r>
    <r>
      <rPr>
        <b/>
        <sz val="10"/>
        <color rgb="FF000000"/>
        <rFont val="Arial"/>
        <family val="2"/>
      </rPr>
      <t xml:space="preserve"> X)</t>
    </r>
  </si>
  <si>
    <t>SI</t>
  </si>
  <si>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</si>
  <si>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</si>
  <si>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</si>
  <si>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</si>
  <si>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</si>
  <si>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</si>
  <si>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</si>
  <si>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</si>
  <si>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</si>
  <si>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</si>
  <si>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</si>
  <si>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</si>
  <si>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</si>
  <si>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</si>
  <si>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</si>
  <si>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</si>
  <si>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</si>
  <si>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</si>
  <si>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</si>
  <si>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</si>
  <si>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</si>
  <si>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</si>
  <si>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</si>
  <si>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</si>
  <si>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</si>
  <si>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</si>
  <si>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</si>
  <si>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</si>
  <si>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</si>
  <si>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</si>
  <si>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</si>
  <si>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</si>
  <si>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</si>
  <si>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</si>
  <si>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</si>
  <si>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</si>
  <si>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</si>
  <si>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</si>
  <si>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</si>
  <si>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</si>
  <si>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</si>
  <si>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r>
      <t>RESPUESTA 
(</t>
    </r>
    <r>
      <rPr>
        <b/>
        <i/>
        <sz val="10"/>
        <color rgb="FF000000"/>
        <rFont val="Arial"/>
        <family val="2"/>
      </rPr>
      <t>seleccione con</t>
    </r>
    <r>
      <rPr>
        <b/>
        <sz val="10"/>
        <color rgb="FF000000"/>
        <rFont val="Arial"/>
        <family val="2"/>
      </rPr>
      <t xml:space="preserve"> X)</t>
    </r>
  </si>
  <si>
    <t>FORMATO: MATRIZ DOFA</t>
  </si>
  <si>
    <t xml:space="preserve">
MATRIZ DOFA
IDENTIFICACION DE FACTORES 
Y
DEFINICION DE ESTRATEGIAS
</t>
  </si>
  <si>
    <t>NEGATIVOS</t>
  </si>
  <si>
    <t>POSITIVOS</t>
  </si>
  <si>
    <t>DEBILIDADES (D)</t>
  </si>
  <si>
    <t>FORTALEZAS (F)</t>
  </si>
  <si>
    <t>OPORTUNIDADES (O)</t>
  </si>
  <si>
    <r>
      <t xml:space="preserve">ESTRATEGIA DO (SUPERVIVENCIA)
</t>
    </r>
    <r>
      <rPr>
        <b/>
        <sz val="11"/>
        <color rgb="FF000000"/>
        <rFont val="Arial"/>
        <family val="2"/>
      </rPr>
      <t>consiste en contrarrestar Debilidades por medio de Oportunidades.</t>
    </r>
  </si>
  <si>
    <r>
      <t xml:space="preserve">ESTRATEGIA FO (CRECIMIENTO)
</t>
    </r>
    <r>
      <rPr>
        <b/>
        <sz val="11"/>
        <color rgb="FF000000"/>
        <rFont val="Arial"/>
        <family val="2"/>
      </rPr>
      <t>Utilizar fortalezas para optimizar oportunidades.</t>
    </r>
  </si>
  <si>
    <t>AMENAZAS (A)</t>
  </si>
  <si>
    <r>
      <t xml:space="preserve">ESTRATEGIA DA (CONTINGENCIA)
</t>
    </r>
    <r>
      <rPr>
        <b/>
        <sz val="11"/>
        <color rgb="FF000000"/>
        <rFont val="Arial"/>
        <family val="2"/>
      </rPr>
      <t>Cuando el riesgo se materialice a partir de la combinación de debilidades
con amenazas, para formular acciones de contingencia.</t>
    </r>
  </si>
  <si>
    <r>
      <t xml:space="preserve">ESTRATEGIA FA (SUPERVIVENCIA)
</t>
    </r>
    <r>
      <rPr>
        <b/>
        <sz val="11"/>
        <color rgb="FF000000"/>
        <rFont val="Arial"/>
        <family val="2"/>
      </rPr>
      <t>Utilizar fortalezas para contrarrestar amenazas</t>
    </r>
    <r>
      <rPr>
        <b/>
        <sz val="14"/>
        <color rgb="FF000000"/>
        <rFont val="Arial"/>
        <family val="2"/>
      </rPr>
      <t xml:space="preserve">
</t>
    </r>
  </si>
  <si>
    <t>FORMATO: IDENTIFICACION DE RIESGOS</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</si>
  <si>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</si>
  <si>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</si>
  <si>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</si>
  <si>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</si>
  <si>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</si>
  <si>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</si>
  <si>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</si>
  <si>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</si>
  <si>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</si>
  <si>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</si>
  <si>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se preescriba la falta disciplinaria</t>
  </si>
  <si>
    <t>Durante las etapas del proceso</t>
  </si>
  <si>
    <t>posibilidad de demora en el tramite o incumplimiento de las etapas del proceso disciplinario para beneficio del sujeto procesal</t>
  </si>
  <si>
    <t>Sanciones para el operador disciplinario</t>
  </si>
  <si>
    <t>Daño a la imagen y credibilidad institucional</t>
  </si>
  <si>
    <t>Que se extravien los documentos de los expedientes disciplinarios</t>
  </si>
  <si>
    <t>Cuando se manipule o se preste el expediente</t>
  </si>
  <si>
    <t>Dificulta de la toma de decisión de fondo</t>
  </si>
  <si>
    <t>NA</t>
  </si>
  <si>
    <t>Sanciones para el responsable de la perdida</t>
  </si>
  <si>
    <t>c</t>
  </si>
  <si>
    <t>d</t>
  </si>
  <si>
    <t>e</t>
  </si>
  <si>
    <t>f</t>
  </si>
  <si>
    <t>g</t>
  </si>
  <si>
    <t>h</t>
  </si>
  <si>
    <r>
      <t>FORMATO: DESCRIPCION DEL RIESGO</t>
    </r>
    <r>
      <rPr>
        <sz val="11"/>
        <color rgb="FF000000"/>
        <rFont val="Arial"/>
        <family val="2"/>
      </rPr>
      <t xml:space="preserve"> </t>
    </r>
  </si>
  <si>
    <t>Descripción</t>
  </si>
  <si>
    <t xml:space="preserve"> Clasificación</t>
  </si>
  <si>
    <t>Causas</t>
  </si>
  <si>
    <t xml:space="preserve">Codigo:                                  </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</si>
  <si>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</si>
  <si>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</si>
  <si>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</si>
  <si>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</si>
  <si>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</si>
  <si>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</si>
  <si>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</si>
  <si>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</si>
  <si>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</si>
  <si>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</si>
  <si>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</si>
  <si>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</si>
  <si>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</si>
  <si>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</si>
  <si>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</si>
  <si>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</si>
  <si>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</si>
  <si>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</si>
  <si>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</si>
  <si>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</si>
  <si>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</si>
  <si>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</si>
  <si>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</si>
  <si>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</si>
  <si>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</si>
  <si>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</si>
  <si>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</si>
  <si>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</si>
  <si>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</si>
  <si>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</si>
  <si>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</si>
  <si>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</si>
  <si>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</si>
  <si>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</si>
  <si>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</si>
  <si>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</si>
  <si>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</si>
  <si>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</si>
  <si>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</si>
  <si>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</si>
  <si>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</si>
  <si>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</si>
  <si>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</si>
  <si>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</si>
  <si>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</si>
  <si>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</si>
  <si>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</si>
  <si>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</si>
  <si>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</si>
  <si>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</si>
  <si>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</si>
  <si>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</si>
  <si>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</si>
  <si>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</si>
  <si>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</si>
  <si>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</si>
  <si>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</si>
  <si>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</si>
  <si>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</si>
  <si>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</si>
  <si>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</si>
  <si>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</si>
  <si>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</si>
  <si>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</si>
  <si>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</si>
  <si>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</si>
  <si>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</si>
  <si>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</si>
  <si>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</si>
  <si>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</si>
  <si>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</si>
  <si>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</si>
  <si>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</si>
  <si>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</si>
  <si>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</si>
  <si>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</si>
  <si>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</si>
  <si>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</si>
  <si>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</si>
  <si>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</si>
  <si>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</si>
  <si>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</si>
  <si>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</si>
  <si>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</si>
  <si>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</si>
  <si>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</si>
  <si>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</si>
  <si>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</si>
  <si>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</si>
  <si>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</si>
  <si>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</si>
  <si>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</si>
  <si>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</si>
  <si>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</si>
  <si>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</si>
  <si>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</si>
  <si>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</si>
  <si>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</si>
  <si>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</si>
  <si>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</si>
  <si>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</si>
  <si>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</si>
  <si>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</si>
  <si>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</si>
  <si>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</si>
  <si>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</si>
  <si>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</si>
  <si>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</si>
  <si>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</si>
  <si>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</si>
  <si>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</si>
  <si>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</si>
  <si>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</si>
  <si>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</si>
  <si>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</si>
  <si>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</si>
  <si>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</si>
  <si>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</si>
  <si>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</si>
  <si>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</si>
  <si>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</si>
  <si>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</si>
  <si>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</si>
  <si>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</si>
  <si>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</si>
  <si>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</si>
  <si>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</si>
  <si>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</si>
  <si>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</si>
  <si>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</si>
  <si>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</si>
  <si>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</si>
  <si>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</si>
  <si>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</si>
  <si>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</si>
  <si>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</si>
  <si>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</si>
  <si>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</si>
  <si>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</si>
  <si>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</si>
  <si>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</si>
  <si>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</si>
  <si>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</si>
  <si>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</si>
  <si>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</si>
  <si>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</si>
  <si>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</si>
  <si>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</si>
  <si>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</si>
  <si>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</si>
  <si>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</si>
  <si>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</si>
  <si>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</si>
  <si>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CALIFICACION DE LA EJECUCION DEL CONTROL</t>
  </si>
  <si>
    <t>SOLIDEZ INDIVIDUAL DEL CONTROL 
control Fuerte:100
Moderado:50
Débil:0</t>
  </si>
  <si>
    <t>SOLIDEZ DEL CONJUNTO DE CONTROLES</t>
  </si>
  <si>
    <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</si>
  <si>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</si>
  <si>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</si>
  <si>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</si>
  <si>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</si>
  <si>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</si>
  <si>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</si>
  <si>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</si>
  <si>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</si>
  <si>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</si>
  <si>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</si>
  <si>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</si>
  <si>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</si>
  <si>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</si>
  <si>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</si>
  <si>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</si>
  <si>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</si>
  <si>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</si>
  <si>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</si>
  <si>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</si>
  <si>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ACCIÓN DE CONTINGENCIA</t>
  </si>
  <si>
    <t>CATASTRÓFICO</t>
  </si>
  <si>
    <t>ACEPTAR EL RIESGO</t>
  </si>
  <si>
    <t>EVITAR EL RIESGO</t>
  </si>
  <si>
    <t>REDUCIR EL RIESGO</t>
  </si>
  <si>
    <t>COMPARTIR EL RIESGO</t>
  </si>
  <si>
    <t>prescripción y caducidad de la accion disciplinaria</t>
  </si>
  <si>
    <t>La combinacion de factores tales como : que el personal sustanciador no cuenta con conocimientos idoneos para realizar labor de impulso y tramite de los procesos y la falta de etica del personal encargado de impulsar los procesos disciplinarios puede ocasionar la posibilidad de demora en el tramite o incumplimiento de las etapas del proceso disciplinario para beneficio del sujeto procesal.Con las siguientes potenciales consecuencias : prescripcion y caducidad de la accion disciplinaria , sanciones para el operador disciplinario y daño a la imagen y credibilidad institucional.</t>
  </si>
  <si>
    <t>La combinacion de factores tales como: que la falta de una herramienta o sistema de informacion que permita registrar las etapas del proceso, genere alertas y salvarguarde la informacion ( vencimiento de terminos) y la falta de continuidad del personal encargado del proceso puede ocasionar la probabilidad de perdida de informacion de los expedientes disciplinarios. Con las siguientes potenciales consecuencias : dificultar de la toma de decision de fondo, sanciones para el responsable de la perdida y daño a la imagen y credibilidad institucional.</t>
  </si>
  <si>
    <t>El jefe de la oficina cada vez que se requiera define unos perfiles en los cuales se debe destacar la experiencia en el personal contatista de procesos disciplinarios, se exige que todo el personal sustanciador sean abogados. Con el proposito de poder incluir personal a la oficina con conocimiento y expeditos en el tema . Si se encuentra un tema complejo de relevancia juridica se hacen comites juridicos para debatir los procesos. Dejando como evidencia las actas del comite</t>
  </si>
  <si>
    <t>El jefe de la oficina cada vez que se requiera realiza charlas sobre los valores y el codigo de etica,  tambien tiene la potestad de reasignar el reparto de expedientes a otro funcionario si se evidencia que el abogado sustanciador quiere dilatar terminos. Dejando como evidencia las actas de reunion de las charlas y el informe mensual que presentan los abogados.</t>
  </si>
  <si>
    <t>El tecnico operativo de la oficina actualiza de manera periodica actualiza la informacion de la base de datos en excel, con el proposito de registrar las etapas del proceso, las actuaciones y la fecha de vencimiento de terminos. En caso de encontrar un proceso que no presenta actuacion en los terminos correspondientes se prescribe una falta disciplinaria para el operador. Dejando como evidencia la base de datos actualizada</t>
  </si>
  <si>
    <t>El jefe de la oficina realiza un reparto dependiendo del personal existente de los procesos minimo tres veces en el mes con el proposito de impulsar los procesos en terminos. En caso de tener una carga laboral muy alta se realizara un plan de contingencia. Dejando como evidencia la lista de reparto y el cumplimiento de los terminos de los procesos.</t>
  </si>
  <si>
    <t xml:space="preserve">1) Actualización del código único disciplinario. </t>
  </si>
  <si>
    <t>2) Ofertas Nacionales e internacionales para el crecimiento personal en todos los ámbitos, intercambio de experiencias metodológicas.</t>
  </si>
  <si>
    <t xml:space="preserve">3) Aplicación de nuevas tecnologías que robustecen la base de datos de los procesos disciplinarios. </t>
  </si>
  <si>
    <t xml:space="preserve"> Eficiencia en la prestacion del servicio y la entrega de la información oportunamente.</t>
  </si>
  <si>
    <t>Se garantiza la atencion de las necesidades de las personas que acuden a la oficina CUD y se les brinda las soluciones inmediatas a sus requerimientos ( garantia del debido proceso)</t>
  </si>
  <si>
    <t>La alcaldia de Ibagué se certifico en las tres normas ISO 9001 ; ISO 14001 ; OHSAS 18001 por medio de Icontec</t>
  </si>
  <si>
    <t>D2O1 : Al ingreso del personal sustanciador de los procesos se realizara una induccion amplia y suficiente sobre sus obligaciones dentro del proceso gestion y control unico disciplinario.</t>
  </si>
  <si>
    <t>Acta de reunion</t>
  </si>
  <si>
    <t>Jefe de Oficina de Control Unico Disciplinario</t>
  </si>
  <si>
    <t>Cada vez que se requiera</t>
  </si>
  <si>
    <t>Semestral</t>
  </si>
  <si>
    <t>Auto declaracion prescripcion.</t>
  </si>
  <si>
    <t>D1D5O3: Desarrollar con el apoyo de la secretaria TICS una plataforma para el control y seguimiento de los procesos.</t>
  </si>
  <si>
    <t>F3F4A2A3: Realizar una mesa de trabajo con talento humano con el fin de socializar las necesidades del personal de la oficina de control unico disicplinario.</t>
  </si>
  <si>
    <t>Plataforma de control y seguimiento de los procesos</t>
  </si>
  <si>
    <t>Una vez al año</t>
  </si>
  <si>
    <t>Reconstruccion del expediente y denuncia a la fiscalia</t>
  </si>
  <si>
    <r>
      <rPr>
        <b/>
        <sz val="12"/>
        <color rgb="FF000000"/>
        <rFont val="Arial"/>
        <family val="2"/>
      </rPr>
      <t xml:space="preserve"> Indicador de eficacia :</t>
    </r>
    <r>
      <rPr>
        <sz val="12"/>
        <color rgb="FF000000"/>
        <rFont val="Arial"/>
        <family val="2"/>
      </rPr>
      <t xml:space="preserve"> Indice de cumplimiento = (Actividades ejecutadas /Actividades programadas)*100</t>
    </r>
    <r>
      <rPr>
        <b/>
        <sz val="12"/>
        <color rgb="FFC00000"/>
        <rFont val="Arial"/>
        <family val="2"/>
      </rPr>
      <t xml:space="preserve">.    </t>
    </r>
  </si>
  <si>
    <t>F202 : Liderazgo, trabajo en equipo y constante aprendizaje de las experiencias metodologicas.</t>
  </si>
  <si>
    <t>F1O1: Eficiencia y oportuna respuesta en el tramite de los procesos que llegan a la oficina de control unico disciplinario</t>
  </si>
  <si>
    <t xml:space="preserve">Procesos y procedimientos definidos claramente por la ley disciplinaria y están estructurados en SIGAMI. </t>
  </si>
  <si>
    <t xml:space="preserve">probabilidad de  perdida de informacion de los expedientes disciplinarios </t>
  </si>
  <si>
    <t>Mensual</t>
  </si>
  <si>
    <t>Informe Ejecutivo</t>
  </si>
  <si>
    <t>F2O3: El jefe de la oficina de control unico disciplinario mensualmente solicita al personal encargado de dar tramite de los procesos, un informe ejecutivo sobre el estado actual de los procesos con el fin de evitar la probabilidad de perdida de informacion de los expedientes disciplinarios</t>
  </si>
  <si>
    <t>Cada vez que se materialice el riesgo</t>
  </si>
  <si>
    <t>Seguimiento</t>
  </si>
  <si>
    <t>D3A1 :Se declara la prescripcion del proceso y se compulsa de copia a la Procuraduria.</t>
  </si>
  <si>
    <t>D1D3A1:Se reconstruye el expediente disciplinario y denuncia a la Fiscalia por la perdida.</t>
  </si>
  <si>
    <t>F4A1A3: Realizar capacitacion para la apropiacion del Código de Integridad y buen gobierno para los servidores publicos y contratistas de la dependencia.</t>
  </si>
  <si>
    <t>Codigo:  NOR-SIG-01</t>
  </si>
  <si>
    <t>Versión:  12</t>
  </si>
  <si>
    <t>Pagina: 1 de 1</t>
  </si>
  <si>
    <t>Codigo: NOR-SIG-01</t>
  </si>
  <si>
    <t>Versión: 12</t>
  </si>
  <si>
    <t>Fecha: 01/05/2021</t>
  </si>
  <si>
    <t>Codigo:NOR-SIG-01</t>
  </si>
  <si>
    <t>Pagina:1 de 1</t>
  </si>
  <si>
    <t>Pagina: 1de 1</t>
  </si>
  <si>
    <t>NOR-SIG-01</t>
  </si>
  <si>
    <t>1 de 1</t>
  </si>
  <si>
    <t>Versión:12</t>
  </si>
  <si>
    <t>Versión: NOR-SIG-01</t>
  </si>
  <si>
    <t>Fecha: 12</t>
  </si>
  <si>
    <t xml:space="preserve">Codigo:          NOR-SIG-01              </t>
  </si>
  <si>
    <t>Versión:                12</t>
  </si>
  <si>
    <t>Fecha:             01/05/2021</t>
  </si>
  <si>
    <t>Pagina:               1 de 1</t>
  </si>
  <si>
    <t xml:space="preserve">Codigo:  NOR-SIG-01               </t>
  </si>
  <si>
    <t>Versión:   12</t>
  </si>
  <si>
    <t>Fecha:     01/05/2021</t>
  </si>
  <si>
    <t>Pagina:    1 de 1</t>
  </si>
  <si>
    <t>Codigo:   NOR-SIG-01</t>
  </si>
  <si>
    <t>Pagina:  1 de 1</t>
  </si>
  <si>
    <t xml:space="preserve"> </t>
  </si>
  <si>
    <t>MONITOREO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</si>
</sst>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0" x14ac:knownFonts="1">
    <font>
      <sz val="11"/>
      <color rgb="FF000000"/>
      <name val="Calibri"/>
    </font>
    <font>
      <b/>
      <sz val="12"/>
      <color rgb="FF000000"/>
      <name val="Arial"/>
      <family val="2"/>
    </font>
    <font>
      <b/>
      <sz val="11"/>
      <color rgb="FF000000"/>
      <name val="Arial"/>
      <family val="2"/>
    </font>
    <font>
      <sz val="11"/>
      <name val="Calibri"/>
      <family val="2"/>
    </font>
    <font>
      <sz val="11"/>
      <color rgb="FF000000"/>
      <name val="Arial"/>
      <family val="2"/>
    </font>
    <font>
      <b/>
      <sz val="11"/>
      <color rgb="FF008000"/>
      <name val="Arial"/>
      <family val="2"/>
    </font>
    <font>
      <sz val="11"/>
      <name val="Arial"/>
      <family val="2"/>
    </font>
    <font>
      <sz val="10"/>
      <color rgb="FF000000"/>
      <name val="Arial"/>
      <family val="2"/>
    </font>
    <font>
      <sz val="10"/>
      <name val="Arial"/>
      <family val="2"/>
    </font>
    <font>
      <b/>
      <sz val="10"/>
      <color rgb="FF000000"/>
      <name val="Arial"/>
      <family val="2"/>
    </font>
    <font>
      <b/>
      <sz val="9"/>
      <color rgb="FF000000"/>
      <name val="Arial"/>
      <family val="2"/>
    </font>
    <font>
      <b/>
      <sz val="9"/>
      <color rgb="FF000000"/>
      <name val="Calibri"/>
      <family val="2"/>
    </font>
    <font>
      <b/>
      <sz val="11"/>
      <color rgb="FF000000"/>
      <name val="Calibri"/>
      <family val="2"/>
    </font>
    <font>
      <sz val="12"/>
      <color rgb="FF000000"/>
      <name val="Calibri"/>
      <family val="2"/>
    </font>
    <font>
      <sz val="9"/>
      <color rgb="FF000000"/>
      <name val="Arial"/>
      <family val="2"/>
    </font>
    <font>
      <b/>
      <sz val="20"/>
      <color rgb="FF000000"/>
      <name val="Arial"/>
      <family val="2"/>
    </font>
    <font>
      <b/>
      <sz val="14"/>
      <color rgb="FF000000"/>
      <name val="Arial"/>
      <family val="2"/>
    </font>
    <font>
      <b/>
      <sz val="10"/>
      <name val="Arial"/>
      <family val="2"/>
    </font>
    <font>
      <sz val="14"/>
      <color rgb="FF000000"/>
      <name val="Arial"/>
      <family val="2"/>
    </font>
    <font>
      <sz val="12"/>
      <color rgb="FF000000"/>
      <name val="Arial"/>
      <family val="2"/>
    </font>
    <font>
      <sz val="8"/>
      <color rgb="FF000000"/>
      <name val="Arial"/>
      <family val="2"/>
    </font>
    <font>
      <b/>
      <sz val="16"/>
      <color rgb="FF000000"/>
      <name val="Arial"/>
      <family val="2"/>
    </font>
    <font>
      <b/>
      <sz val="26"/>
      <color rgb="FF000000"/>
      <name val="Arial"/>
      <family val="2"/>
    </font>
    <font>
      <b/>
      <sz val="22"/>
      <color rgb="FF000000"/>
      <name val="Arial"/>
      <family val="2"/>
    </font>
    <font>
      <b/>
      <sz val="26"/>
      <color rgb="FFFF0000"/>
      <name val="Arial"/>
      <family val="2"/>
    </font>
    <font>
      <b/>
      <sz val="16"/>
      <color rgb="FF000000"/>
      <name val="Calibri"/>
      <family val="2"/>
    </font>
    <font>
      <b/>
      <sz val="26"/>
      <color rgb="FF000000"/>
      <name val="Calibri"/>
      <family val="2"/>
    </font>
    <font>
      <b/>
      <sz val="22"/>
      <color rgb="FF000000"/>
      <name val="Calibri"/>
      <family val="2"/>
    </font>
    <font>
      <b/>
      <sz val="26"/>
      <color rgb="FFFF0000"/>
      <name val="Calibri"/>
      <family val="2"/>
    </font>
    <font>
      <b/>
      <sz val="26"/>
      <color rgb="FF00B050"/>
      <name val="Calibri"/>
      <family val="2"/>
    </font>
    <font>
      <sz val="26"/>
      <color rgb="FF000000"/>
      <name val="Arial"/>
      <family val="2"/>
    </font>
    <font>
      <sz val="26"/>
      <color rgb="FFFF0000"/>
      <name val="Arial"/>
      <family val="2"/>
    </font>
    <font>
      <sz val="10"/>
      <color rgb="FF000000"/>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rgb="FF000000"/>
      <name val="Arial"/>
      <family val="2"/>
    </font>
    <font>
      <b/>
      <sz val="11"/>
      <color rgb="FF00B050"/>
      <name val="Arial"/>
      <family val="2"/>
    </font>
    <font>
      <u/>
      <sz val="11"/>
      <color rgb="FF000000"/>
      <name val="Arial"/>
      <family val="2"/>
    </font>
    <font>
      <b/>
      <u/>
      <sz val="11"/>
      <color rgb="FFC00000"/>
      <name val="Arial"/>
      <family val="2"/>
    </font>
    <font>
      <b/>
      <sz val="11"/>
      <name val="Arial"/>
      <family val="2"/>
    </font>
    <font>
      <b/>
      <u/>
      <sz val="11"/>
      <color rgb="FF000000"/>
      <name val="Arial"/>
      <family val="2"/>
    </font>
    <font>
      <u/>
      <sz val="11"/>
      <name val="Arial"/>
      <family val="2"/>
    </font>
    <font>
      <b/>
      <i/>
      <sz val="10"/>
      <color rgb="FF000000"/>
      <name val="Arial"/>
      <family val="2"/>
    </font>
    <font>
      <sz val="11"/>
      <color theme="1"/>
      <name val="Arial"/>
      <family val="2"/>
    </font>
    <font>
      <b/>
      <sz val="12"/>
      <color rgb="FFC00000"/>
      <name val="Arial"/>
      <family val="2"/>
    </font>
    <font>
      <sz val="11"/>
      <color rgb="FF000000"/>
      <name val="Calibri"/>
      <family val="2"/>
    </font>
    <font>
      <sz val="10"/>
      <name val="Calibri"/>
      <family val="2"/>
    </font>
  </fonts>
  <fills count="27">
    <fill>
      <patternFill patternType="none"/>
    </fill>
    <fill>
      <patternFill patternType="gray125"/>
    </fill>
    <fill>
      <patternFill patternType="solid">
        <fgColor rgb="FFFFC000"/>
        <bgColor rgb="FFFFC000"/>
      </patternFill>
    </fill>
    <fill>
      <patternFill patternType="solid">
        <fgColor rgb="FF9BBB59"/>
        <bgColor rgb="FF9BBB59"/>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rgb="FFFFFFFF"/>
        <bgColor rgb="FFFFFFFF"/>
      </patternFill>
    </fill>
    <fill>
      <patternFill patternType="solid">
        <fgColor rgb="FFF79646"/>
        <bgColor rgb="FFF79646"/>
      </patternFill>
    </fill>
    <fill>
      <patternFill patternType="solid">
        <fgColor rgb="FFF2F2F2"/>
        <bgColor rgb="FFF2F2F2"/>
      </patternFill>
    </fill>
    <fill>
      <patternFill patternType="solid">
        <fgColor rgb="FFFFA365"/>
        <bgColor rgb="FFFFA365"/>
      </patternFill>
    </fill>
    <fill>
      <patternFill patternType="solid">
        <fgColor rgb="FFC2D69B"/>
        <bgColor rgb="FFC2D69B"/>
      </patternFill>
    </fill>
    <fill>
      <patternFill patternType="solid">
        <fgColor rgb="FFFABF8F"/>
        <bgColor rgb="FFFABF8F"/>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C0504D"/>
        <bgColor rgb="FFC0504D"/>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BD4B4"/>
        <bgColor rgb="FFFBD4B4"/>
      </patternFill>
    </fill>
    <fill>
      <patternFill patternType="solid">
        <fgColor rgb="FFFFD2B3"/>
        <bgColor rgb="FFFFD2B3"/>
      </patternFill>
    </fill>
    <fill>
      <patternFill patternType="solid">
        <fgColor rgb="FFFFFF00"/>
        <bgColor indexed="64"/>
      </patternFill>
    </fill>
  </fills>
  <borders count="157">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rgb="FFFFFFFF"/>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rgb="FFFFFFFF"/>
      </bottom>
      <diagonal/>
    </border>
    <border>
      <left style="thin">
        <color rgb="FF000000"/>
      </left>
      <right style="thin">
        <color rgb="FFFFFFFF"/>
      </right>
      <top/>
      <bottom/>
      <diagonal/>
    </border>
    <border>
      <left style="thin">
        <color rgb="FFFFFFFF"/>
      </left>
      <right style="thin">
        <color rgb="FFFFFFFF"/>
      </right>
      <top style="thin">
        <color rgb="FFFFFFFF"/>
      </top>
      <bottom/>
      <diagonal/>
    </border>
    <border>
      <left/>
      <right style="medium">
        <color rgb="FF000000"/>
      </right>
      <top/>
      <bottom/>
      <diagonal/>
    </border>
    <border>
      <left style="thin">
        <color rgb="FF000000"/>
      </left>
      <right style="thin">
        <color rgb="FFFFFFFF"/>
      </right>
      <top/>
      <bottom style="thin">
        <color rgb="FFFFFFFF"/>
      </bottom>
      <diagonal/>
    </border>
    <border>
      <left style="thin">
        <color rgb="FFFFFFFF"/>
      </left>
      <right style="thin">
        <color rgb="FFFFFFFF"/>
      </right>
      <top/>
      <bottom style="thin">
        <color rgb="FFFFFFFF"/>
      </bottom>
      <diagonal/>
    </border>
    <border>
      <left/>
      <right style="medium">
        <color rgb="FF000000"/>
      </right>
      <top/>
      <bottom/>
      <diagonal/>
    </border>
    <border>
      <left style="thin">
        <color rgb="FF000000"/>
      </left>
      <right style="thin">
        <color rgb="FFFFFFFF"/>
      </right>
      <top style="thin">
        <color rgb="FFFFFFFF"/>
      </top>
      <bottom/>
      <diagonal/>
    </border>
    <border>
      <left style="thin">
        <color rgb="FF000000"/>
      </left>
      <right style="thin">
        <color rgb="FFFFFFFF"/>
      </right>
      <top/>
      <bottom style="thin">
        <color rgb="FF000000"/>
      </bottom>
      <diagonal/>
    </border>
    <border>
      <left style="thin">
        <color rgb="FFFFFFFF"/>
      </left>
      <right style="thin">
        <color rgb="FFFFFFFF"/>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000000"/>
      </bottom>
      <diagonal/>
    </border>
    <border>
      <left style="medium">
        <color rgb="FFFFFFFF"/>
      </left>
      <right style="medium">
        <color rgb="FFFFFFFF"/>
      </right>
      <top/>
      <bottom style="medium">
        <color rgb="FF000000"/>
      </bottom>
      <diagonal/>
    </border>
    <border>
      <left style="medium">
        <color rgb="FFFFFFFF"/>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FFFFFF"/>
      </right>
      <top/>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48" fillId="0" borderId="123"/>
    <xf numFmtId="0" fontId="48" fillId="0" borderId="123"/>
  </cellStyleXfs>
  <cellXfs count="632">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1" fillId="12" borderId="53" xfId="0" applyFont="1" applyFill="1" applyBorder="1" applyAlignment="1">
      <alignment vertical="center"/>
    </xf>
    <xf numFmtId="0" fontId="1" fillId="12" borderId="54" xfId="0" applyFont="1" applyFill="1" applyBorder="1" applyAlignment="1">
      <alignment horizontal="center" vertical="center"/>
    </xf>
    <xf numFmtId="0" fontId="1" fillId="12" borderId="55"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10" xfId="0" applyFont="1" applyBorder="1" applyAlignment="1">
      <alignment horizontal="center" vertical="center" wrapText="1"/>
    </xf>
    <xf numFmtId="0" fontId="4" fillId="0" borderId="56" xfId="0" applyFont="1" applyBorder="1" applyAlignment="1">
      <alignment horizontal="left" vertical="center" wrapText="1"/>
    </xf>
    <xf numFmtId="0" fontId="4" fillId="13" borderId="57" xfId="0" applyFont="1" applyFill="1" applyBorder="1" applyAlignment="1">
      <alignment vertical="center" wrapText="1"/>
    </xf>
    <xf numFmtId="0" fontId="4" fillId="11" borderId="10" xfId="0" applyFont="1" applyFill="1" applyBorder="1" applyAlignment="1">
      <alignment horizontal="left" vertical="center"/>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58" xfId="0" applyFont="1" applyBorder="1" applyAlignment="1">
      <alignment horizontal="left" vertical="center" wrapText="1"/>
    </xf>
    <xf numFmtId="0" fontId="4" fillId="11" borderId="10" xfId="0" applyFont="1" applyFill="1" applyBorder="1" applyAlignment="1">
      <alignment horizontal="left" vertical="center" wrapText="1"/>
    </xf>
    <xf numFmtId="0" fontId="4" fillId="0" borderId="10" xfId="0" applyFont="1" applyBorder="1" applyAlignment="1">
      <alignment horizontal="left" vertical="center"/>
    </xf>
    <xf numFmtId="0" fontId="6" fillId="0" borderId="10"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6" fillId="0" borderId="16" xfId="0" applyFont="1" applyBorder="1" applyAlignment="1">
      <alignment horizontal="left" vertical="center" wrapText="1"/>
    </xf>
    <xf numFmtId="0" fontId="4" fillId="0" borderId="59"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xf>
    <xf numFmtId="0" fontId="8" fillId="0" borderId="0" xfId="0" applyFont="1" applyAlignment="1">
      <alignment horizontal="left" vertical="center"/>
    </xf>
    <xf numFmtId="0" fontId="4" fillId="0" borderId="61" xfId="0" applyFont="1" applyBorder="1" applyAlignment="1">
      <alignment horizontal="left" vertical="center" wrapText="1"/>
    </xf>
    <xf numFmtId="0" fontId="0" fillId="0" borderId="0" xfId="0" applyFont="1"/>
    <xf numFmtId="0" fontId="4" fillId="0" borderId="61" xfId="0" applyFont="1" applyBorder="1"/>
    <xf numFmtId="0" fontId="4" fillId="0" borderId="14" xfId="0" applyFont="1" applyBorder="1"/>
    <xf numFmtId="0" fontId="4" fillId="0" borderId="31" xfId="0" applyFont="1" applyBorder="1"/>
    <xf numFmtId="0" fontId="4" fillId="11" borderId="64" xfId="0" applyFont="1" applyFill="1" applyBorder="1" applyAlignment="1">
      <alignment horizontal="left" vertical="center" wrapText="1"/>
    </xf>
    <xf numFmtId="0" fontId="4" fillId="11" borderId="65" xfId="0" applyFont="1" applyFill="1" applyBorder="1" applyAlignment="1">
      <alignment horizontal="left" vertical="center" wrapText="1"/>
    </xf>
    <xf numFmtId="0" fontId="4" fillId="0" borderId="66" xfId="0" applyFont="1" applyBorder="1"/>
    <xf numFmtId="0" fontId="9" fillId="14" borderId="70" xfId="0" applyFont="1" applyFill="1" applyBorder="1" applyAlignment="1">
      <alignment horizontal="center" vertical="center" wrapText="1"/>
    </xf>
    <xf numFmtId="0" fontId="2" fillId="14" borderId="70" xfId="0" applyFont="1" applyFill="1" applyBorder="1" applyAlignment="1">
      <alignment horizontal="center" vertical="center" wrapText="1"/>
    </xf>
    <xf numFmtId="0" fontId="10" fillId="14" borderId="70" xfId="0" applyFont="1" applyFill="1" applyBorder="1" applyAlignment="1">
      <alignment horizontal="center" vertical="center" wrapText="1"/>
    </xf>
    <xf numFmtId="164" fontId="10" fillId="14" borderId="71" xfId="0" applyNumberFormat="1" applyFont="1" applyFill="1" applyBorder="1" applyAlignment="1">
      <alignment horizontal="center" vertical="center" wrapText="1"/>
    </xf>
    <xf numFmtId="0" fontId="11" fillId="14" borderId="72" xfId="0" applyFont="1" applyFill="1" applyBorder="1" applyAlignment="1">
      <alignment horizontal="center" vertical="center" wrapText="1"/>
    </xf>
    <xf numFmtId="0" fontId="12" fillId="0" borderId="0" xfId="0" applyFont="1" applyAlignment="1">
      <alignment horizontal="center" vertical="center" wrapText="1"/>
    </xf>
    <xf numFmtId="0" fontId="4" fillId="0" borderId="10" xfId="0" applyFont="1" applyBorder="1" applyAlignment="1">
      <alignment horizontal="center" vertical="center"/>
    </xf>
    <xf numFmtId="0" fontId="4" fillId="15" borderId="5" xfId="0" applyFont="1" applyFill="1" applyBorder="1" applyAlignment="1">
      <alignment horizontal="left" vertical="center" wrapText="1"/>
    </xf>
    <xf numFmtId="165" fontId="4" fillId="0" borderId="60" xfId="0" applyNumberFormat="1" applyFont="1" applyBorder="1" applyAlignment="1">
      <alignment horizontal="center" vertical="center"/>
    </xf>
    <xf numFmtId="0" fontId="0" fillId="0" borderId="73" xfId="0" applyFont="1" applyBorder="1" applyAlignment="1">
      <alignment horizontal="center" vertical="top"/>
    </xf>
    <xf numFmtId="0" fontId="4" fillId="15" borderId="10" xfId="0" applyFont="1" applyFill="1" applyBorder="1" applyAlignment="1">
      <alignment horizontal="left" vertical="center"/>
    </xf>
    <xf numFmtId="0" fontId="0" fillId="0" borderId="74" xfId="0" applyFont="1" applyBorder="1" applyAlignment="1">
      <alignment vertical="top"/>
    </xf>
    <xf numFmtId="0" fontId="4" fillId="15" borderId="10" xfId="0" applyFont="1" applyFill="1" applyBorder="1" applyAlignment="1">
      <alignment horizontal="left" vertical="center" wrapText="1"/>
    </xf>
    <xf numFmtId="0" fontId="0" fillId="0" borderId="74" xfId="0" applyFont="1" applyBorder="1"/>
    <xf numFmtId="0" fontId="4" fillId="16" borderId="10" xfId="0" applyFont="1" applyFill="1" applyBorder="1" applyAlignment="1">
      <alignment horizontal="center" vertical="center" wrapText="1"/>
    </xf>
    <xf numFmtId="0" fontId="4" fillId="16" borderId="10" xfId="0" applyFont="1" applyFill="1" applyBorder="1" applyAlignment="1">
      <alignment horizontal="left" vertical="center" wrapText="1"/>
    </xf>
    <xf numFmtId="164" fontId="4" fillId="0" borderId="60" xfId="0" applyNumberFormat="1" applyFont="1" applyBorder="1" applyAlignment="1">
      <alignment horizontal="center" vertical="center"/>
    </xf>
    <xf numFmtId="0" fontId="4" fillId="0" borderId="75" xfId="0" applyFont="1" applyBorder="1" applyAlignment="1">
      <alignment horizontal="center" vertical="center"/>
    </xf>
    <xf numFmtId="0" fontId="4" fillId="0" borderId="75" xfId="0" applyFont="1" applyBorder="1" applyAlignment="1">
      <alignment horizontal="left" vertical="center" wrapText="1"/>
    </xf>
    <xf numFmtId="164" fontId="4" fillId="0" borderId="41" xfId="0" applyNumberFormat="1" applyFont="1" applyBorder="1" applyAlignment="1">
      <alignment horizontal="center" vertical="center"/>
    </xf>
    <xf numFmtId="0" fontId="0" fillId="0" borderId="76" xfId="0" applyFont="1" applyBorder="1"/>
    <xf numFmtId="164" fontId="4" fillId="17" borderId="56" xfId="0" applyNumberFormat="1" applyFont="1" applyFill="1" applyBorder="1" applyAlignment="1">
      <alignment vertical="center"/>
    </xf>
    <xf numFmtId="164" fontId="4" fillId="2" borderId="59" xfId="0" applyNumberFormat="1" applyFont="1" applyFill="1" applyBorder="1" applyAlignment="1">
      <alignment vertical="center"/>
    </xf>
    <xf numFmtId="0" fontId="0" fillId="0" borderId="0" xfId="0" applyFont="1" applyAlignment="1">
      <alignment horizontal="center"/>
    </xf>
    <xf numFmtId="164" fontId="0" fillId="0" borderId="0" xfId="0" applyNumberFormat="1" applyFont="1"/>
    <xf numFmtId="0" fontId="5" fillId="0" borderId="10" xfId="0" applyFont="1" applyBorder="1" applyAlignment="1">
      <alignment vertical="center" wrapText="1"/>
    </xf>
    <xf numFmtId="0" fontId="2" fillId="3" borderId="22"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6" xfId="0" applyFont="1" applyFill="1" applyBorder="1" applyAlignment="1">
      <alignment horizontal="center" vertical="center" wrapText="1"/>
    </xf>
    <xf numFmtId="0" fontId="0" fillId="18" borderId="18" xfId="0" applyFont="1" applyFill="1" applyBorder="1" applyAlignment="1">
      <alignment wrapText="1"/>
    </xf>
    <xf numFmtId="0" fontId="0" fillId="0" borderId="5" xfId="0" applyFont="1" applyBorder="1"/>
    <xf numFmtId="0" fontId="0" fillId="0" borderId="56" xfId="0" applyFont="1" applyBorder="1"/>
    <xf numFmtId="0" fontId="7" fillId="0" borderId="0" xfId="0" applyFont="1" applyAlignment="1">
      <alignment wrapText="1"/>
    </xf>
    <xf numFmtId="0" fontId="0" fillId="0" borderId="10" xfId="0" applyFont="1" applyBorder="1"/>
    <xf numFmtId="0" fontId="0" fillId="0" borderId="58" xfId="0" applyFont="1" applyBorder="1"/>
    <xf numFmtId="0" fontId="0" fillId="18" borderId="57" xfId="0" applyFont="1" applyFill="1" applyBorder="1" applyAlignment="1">
      <alignment wrapText="1"/>
    </xf>
    <xf numFmtId="0" fontId="0" fillId="0" borderId="78" xfId="0" applyFont="1" applyBorder="1"/>
    <xf numFmtId="0" fontId="0" fillId="0" borderId="11" xfId="0" applyFont="1" applyBorder="1"/>
    <xf numFmtId="0" fontId="13" fillId="0" borderId="0" xfId="0" applyFont="1"/>
    <xf numFmtId="0" fontId="1" fillId="12" borderId="81" xfId="0" applyFont="1" applyFill="1" applyBorder="1" applyAlignment="1">
      <alignment horizontal="center" vertical="center"/>
    </xf>
    <xf numFmtId="0" fontId="1" fillId="12" borderId="82" xfId="0" applyFont="1" applyFill="1" applyBorder="1" applyAlignment="1">
      <alignment horizontal="center" vertical="center"/>
    </xf>
    <xf numFmtId="0" fontId="1" fillId="12" borderId="82" xfId="0" applyFont="1" applyFill="1" applyBorder="1" applyAlignment="1">
      <alignment vertical="center"/>
    </xf>
    <xf numFmtId="0" fontId="1" fillId="12" borderId="82" xfId="0" applyFont="1" applyFill="1" applyBorder="1" applyAlignment="1">
      <alignment horizontal="center" vertical="center" wrapText="1"/>
    </xf>
    <xf numFmtId="0" fontId="1" fillId="12" borderId="83" xfId="0" applyFont="1" applyFill="1" applyBorder="1" applyAlignment="1">
      <alignment horizontal="center" vertical="center"/>
    </xf>
    <xf numFmtId="0" fontId="0" fillId="0" borderId="16" xfId="0" applyFont="1" applyBorder="1"/>
    <xf numFmtId="0" fontId="0" fillId="0" borderId="59" xfId="0" applyFont="1" applyBorder="1"/>
    <xf numFmtId="0" fontId="7" fillId="0" borderId="5" xfId="0" applyFont="1" applyBorder="1" applyAlignment="1">
      <alignment vertical="center" wrapText="1"/>
    </xf>
    <xf numFmtId="0" fontId="7" fillId="0" borderId="5" xfId="0" applyFont="1" applyBorder="1" applyAlignment="1">
      <alignment horizontal="center" vertical="center" wrapText="1"/>
    </xf>
    <xf numFmtId="0" fontId="7" fillId="0" borderId="10" xfId="0" applyFont="1" applyBorder="1" applyAlignment="1">
      <alignment vertical="center" wrapText="1"/>
    </xf>
    <xf numFmtId="0" fontId="7" fillId="0" borderId="10" xfId="0" applyFont="1" applyBorder="1" applyAlignment="1">
      <alignment horizontal="center" vertical="center" wrapText="1"/>
    </xf>
    <xf numFmtId="0" fontId="7" fillId="0" borderId="16" xfId="0" applyFont="1" applyBorder="1" applyAlignment="1">
      <alignment vertical="center" wrapText="1"/>
    </xf>
    <xf numFmtId="0" fontId="7" fillId="0" borderId="16" xfId="0" applyFont="1" applyBorder="1" applyAlignment="1">
      <alignment horizontal="center" vertical="center" wrapText="1"/>
    </xf>
    <xf numFmtId="0" fontId="2" fillId="19" borderId="10" xfId="0" applyFont="1" applyFill="1" applyBorder="1" applyAlignment="1">
      <alignment horizontal="center" vertical="center"/>
    </xf>
    <xf numFmtId="0" fontId="2" fillId="19" borderId="58" xfId="0" applyFont="1" applyFill="1" applyBorder="1" applyAlignment="1">
      <alignment horizontal="center" vertical="center"/>
    </xf>
    <xf numFmtId="0" fontId="4" fillId="0" borderId="5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9" xfId="0" applyFont="1" applyBorder="1" applyAlignment="1">
      <alignment horizontal="center" vertical="center" wrapText="1"/>
    </xf>
    <xf numFmtId="0" fontId="8" fillId="11" borderId="64" xfId="0" applyFont="1" applyFill="1" applyBorder="1" applyAlignment="1">
      <alignment horizontal="left"/>
    </xf>
    <xf numFmtId="0" fontId="19" fillId="0" borderId="0" xfId="0" applyFont="1"/>
    <xf numFmtId="0" fontId="4" fillId="12" borderId="53" xfId="0" applyFont="1" applyFill="1" applyBorder="1" applyAlignment="1">
      <alignment vertical="center"/>
    </xf>
    <xf numFmtId="0" fontId="4" fillId="12" borderId="54" xfId="0" applyFont="1" applyFill="1" applyBorder="1" applyAlignment="1">
      <alignment horizontal="center" vertical="center" wrapText="1"/>
    </xf>
    <xf numFmtId="0" fontId="4" fillId="12" borderId="54" xfId="0" applyFont="1" applyFill="1" applyBorder="1" applyAlignment="1">
      <alignment horizontal="center" vertical="center"/>
    </xf>
    <xf numFmtId="0" fontId="4" fillId="12" borderId="96"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19" fillId="0" borderId="10" xfId="0" applyFont="1" applyBorder="1" applyAlignment="1">
      <alignment vertical="center" wrapText="1"/>
    </xf>
    <xf numFmtId="0" fontId="19" fillId="0" borderId="10" xfId="0" applyFont="1" applyBorder="1" applyAlignment="1">
      <alignment horizontal="center" vertical="center" wrapText="1"/>
    </xf>
    <xf numFmtId="0" fontId="19" fillId="0" borderId="10" xfId="0" applyFont="1" applyBorder="1" applyAlignment="1">
      <alignment horizontal="center" vertical="center"/>
    </xf>
    <xf numFmtId="0" fontId="19" fillId="0" borderId="75" xfId="0" applyFont="1" applyBorder="1" applyAlignment="1">
      <alignment vertical="center" wrapText="1"/>
    </xf>
    <xf numFmtId="0" fontId="19" fillId="0" borderId="75" xfId="0" applyFont="1" applyBorder="1" applyAlignment="1">
      <alignment vertical="center"/>
    </xf>
    <xf numFmtId="0" fontId="7" fillId="0" borderId="57" xfId="0" applyFont="1" applyBorder="1" applyAlignment="1">
      <alignment horizontal="left" vertical="top"/>
    </xf>
    <xf numFmtId="0" fontId="7" fillId="0" borderId="10" xfId="0" applyFont="1" applyBorder="1" applyAlignment="1">
      <alignment horizontal="left" vertical="top"/>
    </xf>
    <xf numFmtId="0" fontId="1" fillId="12" borderId="99" xfId="0" applyFont="1" applyFill="1" applyBorder="1" applyAlignment="1">
      <alignment horizontal="center" vertical="center"/>
    </xf>
    <xf numFmtId="0" fontId="1" fillId="12" borderId="96" xfId="0" applyFont="1" applyFill="1" applyBorder="1" applyAlignment="1">
      <alignment horizontal="center" vertical="center"/>
    </xf>
    <xf numFmtId="0" fontId="1" fillId="12" borderId="5" xfId="0" applyFont="1" applyFill="1" applyBorder="1" applyAlignment="1">
      <alignment horizontal="center" vertical="center"/>
    </xf>
    <xf numFmtId="0" fontId="7" fillId="0" borderId="10" xfId="0" applyFont="1" applyBorder="1" applyAlignment="1">
      <alignment horizontal="left" vertical="center" wrapText="1"/>
    </xf>
    <xf numFmtId="0" fontId="7" fillId="0" borderId="10" xfId="0" applyFont="1" applyBorder="1" applyAlignment="1">
      <alignment horizontal="left" vertical="center"/>
    </xf>
    <xf numFmtId="0" fontId="4" fillId="0" borderId="75" xfId="0" applyFont="1" applyBorder="1" applyAlignment="1">
      <alignment horizontal="left" vertical="center"/>
    </xf>
    <xf numFmtId="0" fontId="4" fillId="0" borderId="16" xfId="0" applyFont="1" applyBorder="1" applyAlignment="1">
      <alignment horizontal="left" vertical="center"/>
    </xf>
    <xf numFmtId="1" fontId="2" fillId="14" borderId="102" xfId="0" applyNumberFormat="1" applyFont="1" applyFill="1" applyBorder="1" applyAlignment="1">
      <alignment horizontal="center" vertical="center" wrapText="1"/>
    </xf>
    <xf numFmtId="0" fontId="2" fillId="14" borderId="58" xfId="0" applyFont="1" applyFill="1" applyBorder="1" applyAlignment="1">
      <alignment horizontal="center" vertical="center"/>
    </xf>
    <xf numFmtId="0" fontId="7" fillId="11" borderId="70" xfId="0" applyFont="1" applyFill="1" applyBorder="1" applyAlignment="1">
      <alignment horizontal="center" vertical="center" wrapText="1"/>
    </xf>
    <xf numFmtId="1" fontId="7" fillId="0" borderId="10" xfId="0" applyNumberFormat="1" applyFont="1" applyBorder="1" applyAlignment="1">
      <alignment horizontal="center" vertical="center"/>
    </xf>
    <xf numFmtId="0" fontId="7" fillId="0" borderId="58" xfId="0" applyFont="1" applyBorder="1" applyAlignment="1">
      <alignment horizontal="center" vertical="center"/>
    </xf>
    <xf numFmtId="165" fontId="4" fillId="0" borderId="0" xfId="0" applyNumberFormat="1" applyFont="1"/>
    <xf numFmtId="1" fontId="7" fillId="0" borderId="16" xfId="0" applyNumberFormat="1" applyFont="1" applyBorder="1" applyAlignment="1">
      <alignment horizontal="center" vertical="center"/>
    </xf>
    <xf numFmtId="0" fontId="7" fillId="0" borderId="59" xfId="0" applyFont="1" applyBorder="1" applyAlignment="1">
      <alignment horizontal="center" vertical="center"/>
    </xf>
    <xf numFmtId="1" fontId="4" fillId="0" borderId="0" xfId="0" applyNumberFormat="1" applyFont="1"/>
    <xf numFmtId="0" fontId="4" fillId="0" borderId="57" xfId="0" applyFont="1" applyBorder="1" applyAlignment="1">
      <alignment horizontal="center" vertical="center" wrapText="1"/>
    </xf>
    <xf numFmtId="49" fontId="4" fillId="0" borderId="57" xfId="0" applyNumberFormat="1" applyFont="1" applyBorder="1" applyAlignment="1">
      <alignment horizontal="center" vertical="center" wrapText="1"/>
    </xf>
    <xf numFmtId="0" fontId="4" fillId="0" borderId="57" xfId="0" applyFont="1" applyBorder="1" applyAlignment="1">
      <alignment horizontal="center" vertical="center"/>
    </xf>
    <xf numFmtId="0" fontId="4" fillId="0" borderId="22" xfId="0" applyFont="1" applyBorder="1" applyAlignment="1">
      <alignment horizontal="center" vertical="center"/>
    </xf>
    <xf numFmtId="0" fontId="1" fillId="14" borderId="16" xfId="0" applyFont="1" applyFill="1" applyBorder="1" applyAlignment="1">
      <alignment horizontal="center"/>
    </xf>
    <xf numFmtId="0" fontId="1" fillId="14" borderId="16" xfId="0" applyFont="1" applyFill="1" applyBorder="1"/>
    <xf numFmtId="0" fontId="2" fillId="19"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04" xfId="0" applyFont="1" applyFill="1" applyBorder="1" applyAlignment="1">
      <alignment vertical="center" wrapText="1"/>
    </xf>
    <xf numFmtId="0" fontId="1" fillId="10" borderId="104" xfId="0" applyFont="1" applyFill="1" applyBorder="1" applyAlignment="1">
      <alignment horizontal="center" vertical="center" wrapText="1"/>
    </xf>
    <xf numFmtId="0" fontId="19" fillId="10" borderId="104" xfId="0" applyFont="1" applyFill="1" applyBorder="1" applyAlignment="1">
      <alignment vertical="center" wrapText="1"/>
    </xf>
    <xf numFmtId="0" fontId="4" fillId="11" borderId="107" xfId="0" applyFont="1" applyFill="1" applyBorder="1" applyAlignment="1">
      <alignment horizontal="center" vertical="center"/>
    </xf>
    <xf numFmtId="0" fontId="4" fillId="11" borderId="64" xfId="0" applyFont="1" applyFill="1" applyBorder="1" applyAlignment="1">
      <alignment horizontal="center" vertical="center"/>
    </xf>
    <xf numFmtId="0" fontId="4" fillId="0" borderId="0" xfId="0" applyFont="1" applyAlignment="1">
      <alignment horizontal="center" vertical="center"/>
    </xf>
    <xf numFmtId="0" fontId="4" fillId="0" borderId="61" xfId="0" applyFont="1" applyBorder="1" applyAlignment="1">
      <alignment horizontal="center" vertical="center"/>
    </xf>
    <xf numFmtId="0" fontId="4" fillId="11" borderId="108" xfId="0" applyFont="1" applyFill="1" applyBorder="1" applyAlignment="1">
      <alignment horizontal="center" vertical="center"/>
    </xf>
    <xf numFmtId="0" fontId="2" fillId="11" borderId="64" xfId="0" applyFont="1" applyFill="1" applyBorder="1" applyAlignment="1">
      <alignment horizontal="center" vertical="center"/>
    </xf>
    <xf numFmtId="0" fontId="2" fillId="11" borderId="114" xfId="0" applyFont="1" applyFill="1" applyBorder="1" applyAlignment="1">
      <alignment horizontal="center" vertical="center"/>
    </xf>
    <xf numFmtId="0" fontId="23" fillId="20" borderId="64" xfId="0" applyFont="1" applyFill="1" applyBorder="1" applyAlignment="1">
      <alignment horizontal="center" vertical="center"/>
    </xf>
    <xf numFmtId="0" fontId="23" fillId="11" borderId="64" xfId="0" applyFont="1" applyFill="1" applyBorder="1" applyAlignment="1">
      <alignment horizontal="center" vertical="center"/>
    </xf>
    <xf numFmtId="0" fontId="23" fillId="9" borderId="64" xfId="0" applyFont="1" applyFill="1" applyBorder="1" applyAlignment="1">
      <alignment horizontal="center" vertical="center"/>
    </xf>
    <xf numFmtId="0" fontId="23" fillId="0" borderId="0" xfId="0" applyFont="1" applyAlignment="1">
      <alignment horizontal="center" vertical="center"/>
    </xf>
    <xf numFmtId="0" fontId="23" fillId="2" borderId="64" xfId="0" applyFont="1" applyFill="1" applyBorder="1" applyAlignment="1">
      <alignment horizontal="center" vertical="center"/>
    </xf>
    <xf numFmtId="0" fontId="23" fillId="22" borderId="64" xfId="0" applyFont="1" applyFill="1" applyBorder="1" applyAlignment="1">
      <alignment horizontal="center" vertical="center"/>
    </xf>
    <xf numFmtId="0" fontId="2" fillId="11" borderId="64" xfId="0" applyFont="1" applyFill="1" applyBorder="1" applyAlignment="1">
      <alignment horizontal="center" vertical="center" wrapText="1"/>
    </xf>
    <xf numFmtId="0" fontId="2" fillId="11" borderId="114" xfId="0" applyFont="1" applyFill="1" applyBorder="1" applyAlignment="1">
      <alignment horizontal="center" vertical="center" wrapText="1"/>
    </xf>
    <xf numFmtId="0" fontId="4" fillId="11" borderId="124" xfId="0" applyFont="1" applyFill="1" applyBorder="1" applyAlignment="1">
      <alignment horizontal="center" vertical="center"/>
    </xf>
    <xf numFmtId="0" fontId="4" fillId="11" borderId="125" xfId="0" applyFont="1" applyFill="1" applyBorder="1" applyAlignment="1">
      <alignment horizontal="center" vertical="center"/>
    </xf>
    <xf numFmtId="0" fontId="4" fillId="11" borderId="126" xfId="0" applyFont="1" applyFill="1" applyBorder="1" applyAlignment="1">
      <alignment horizontal="center" vertical="center"/>
    </xf>
    <xf numFmtId="0" fontId="1" fillId="10" borderId="127" xfId="0" applyFont="1" applyFill="1" applyBorder="1" applyAlignment="1">
      <alignment vertical="center" wrapText="1"/>
    </xf>
    <xf numFmtId="0" fontId="0" fillId="11" borderId="107" xfId="0" applyFont="1" applyFill="1" applyBorder="1" applyAlignment="1">
      <alignment horizontal="center" vertical="center"/>
    </xf>
    <xf numFmtId="0" fontId="0" fillId="11" borderId="64" xfId="0" applyFont="1" applyFill="1" applyBorder="1" applyAlignment="1">
      <alignment horizontal="center" vertical="center"/>
    </xf>
    <xf numFmtId="0" fontId="0" fillId="11" borderId="114" xfId="0" applyFont="1" applyFill="1" applyBorder="1" applyAlignment="1">
      <alignment horizontal="center" vertical="center"/>
    </xf>
    <xf numFmtId="0" fontId="12" fillId="11" borderId="64" xfId="0" applyFont="1" applyFill="1" applyBorder="1" applyAlignment="1">
      <alignment horizontal="center" vertical="center"/>
    </xf>
    <xf numFmtId="0" fontId="12" fillId="11" borderId="114" xfId="0" applyFont="1" applyFill="1" applyBorder="1" applyAlignment="1">
      <alignment horizontal="center" vertical="center"/>
    </xf>
    <xf numFmtId="0" fontId="27" fillId="20" borderId="64" xfId="0" applyFont="1" applyFill="1" applyBorder="1" applyAlignment="1">
      <alignment horizontal="center" vertical="center"/>
    </xf>
    <xf numFmtId="0" fontId="27" fillId="11" borderId="64" xfId="0" applyFont="1" applyFill="1" applyBorder="1" applyAlignment="1">
      <alignment horizontal="center" vertical="center"/>
    </xf>
    <xf numFmtId="0" fontId="27" fillId="9" borderId="64" xfId="0" applyFont="1" applyFill="1" applyBorder="1" applyAlignment="1">
      <alignment horizontal="center" vertical="center"/>
    </xf>
    <xf numFmtId="0" fontId="27" fillId="0" borderId="0" xfId="0" applyFont="1" applyAlignment="1">
      <alignment horizontal="center" vertical="center"/>
    </xf>
    <xf numFmtId="0" fontId="27" fillId="2" borderId="64" xfId="0" applyFont="1" applyFill="1" applyBorder="1" applyAlignment="1">
      <alignment horizontal="center" vertical="center"/>
    </xf>
    <xf numFmtId="0" fontId="27" fillId="22" borderId="64" xfId="0" applyFont="1" applyFill="1" applyBorder="1" applyAlignment="1">
      <alignment horizontal="center" vertical="center"/>
    </xf>
    <xf numFmtId="0" fontId="0" fillId="11" borderId="135" xfId="0" applyFont="1" applyFill="1" applyBorder="1" applyAlignment="1">
      <alignment horizontal="center" vertical="center"/>
    </xf>
    <xf numFmtId="0" fontId="0" fillId="11" borderId="124" xfId="0" applyFont="1" applyFill="1" applyBorder="1"/>
    <xf numFmtId="0" fontId="0" fillId="11" borderId="125" xfId="0" applyFont="1" applyFill="1" applyBorder="1"/>
    <xf numFmtId="0" fontId="0" fillId="11" borderId="126" xfId="0" applyFont="1" applyFill="1" applyBorder="1"/>
    <xf numFmtId="0" fontId="1" fillId="10" borderId="136" xfId="0" applyFont="1" applyFill="1" applyBorder="1" applyAlignment="1">
      <alignment vertical="center" wrapText="1"/>
    </xf>
    <xf numFmtId="0" fontId="0" fillId="11" borderId="124" xfId="0" applyFont="1" applyFill="1" applyBorder="1" applyAlignment="1">
      <alignment horizontal="center" vertical="center"/>
    </xf>
    <xf numFmtId="0" fontId="0" fillId="11" borderId="125" xfId="0" applyFont="1" applyFill="1" applyBorder="1" applyAlignment="1">
      <alignment horizontal="center" vertical="center"/>
    </xf>
    <xf numFmtId="0" fontId="0" fillId="11" borderId="126" xfId="0" applyFont="1" applyFill="1" applyBorder="1" applyAlignment="1">
      <alignment horizontal="center" vertical="center"/>
    </xf>
    <xf numFmtId="0" fontId="4" fillId="11" borderId="114" xfId="0" applyFont="1" applyFill="1" applyBorder="1" applyAlignment="1">
      <alignment horizontal="center" vertical="center"/>
    </xf>
    <xf numFmtId="0" fontId="4" fillId="11" borderId="124" xfId="0" applyFont="1" applyFill="1" applyBorder="1"/>
    <xf numFmtId="0" fontId="4" fillId="11" borderId="125" xfId="0" applyFont="1" applyFill="1" applyBorder="1"/>
    <xf numFmtId="0" fontId="4" fillId="11" borderId="126" xfId="0" applyFont="1" applyFill="1" applyBorder="1"/>
    <xf numFmtId="0" fontId="4" fillId="11" borderId="107" xfId="0" applyFont="1" applyFill="1" applyBorder="1"/>
    <xf numFmtId="0" fontId="4" fillId="11" borderId="64" xfId="0" applyFont="1" applyFill="1" applyBorder="1"/>
    <xf numFmtId="0" fontId="30" fillId="11" borderId="64" xfId="0" applyFont="1" applyFill="1" applyBorder="1" applyAlignment="1">
      <alignment horizontal="center" vertical="center"/>
    </xf>
    <xf numFmtId="0" fontId="0" fillId="18" borderId="10" xfId="0" applyFont="1" applyFill="1" applyBorder="1"/>
    <xf numFmtId="0" fontId="32" fillId="0" borderId="0" xfId="0" applyFont="1"/>
    <xf numFmtId="0" fontId="0" fillId="18" borderId="64" xfId="0" applyFont="1" applyFill="1" applyBorder="1" applyAlignment="1">
      <alignment vertical="center"/>
    </xf>
    <xf numFmtId="0" fontId="32" fillId="0" borderId="0" xfId="0" applyFont="1" applyAlignment="1">
      <alignment vertical="top" wrapText="1"/>
    </xf>
    <xf numFmtId="0" fontId="0" fillId="0" borderId="0" xfId="0" applyFont="1" applyAlignment="1">
      <alignment vertical="center" wrapText="1"/>
    </xf>
    <xf numFmtId="0" fontId="32" fillId="0" borderId="0" xfId="0" applyFont="1" applyAlignment="1">
      <alignment wrapText="1"/>
    </xf>
    <xf numFmtId="0" fontId="0" fillId="0" borderId="0" xfId="0" applyFont="1" applyAlignment="1">
      <alignment vertical="center"/>
    </xf>
    <xf numFmtId="0" fontId="0" fillId="0" borderId="0" xfId="0" applyFont="1" applyAlignment="1">
      <alignment wrapText="1"/>
    </xf>
    <xf numFmtId="0" fontId="32" fillId="19" borderId="64" xfId="0" applyFont="1" applyFill="1" applyBorder="1"/>
    <xf numFmtId="0" fontId="0" fillId="18" borderId="64" xfId="0" applyFont="1" applyFill="1" applyBorder="1"/>
    <xf numFmtId="0" fontId="2" fillId="23" borderId="5" xfId="0" applyFont="1" applyFill="1" applyBorder="1" applyAlignment="1">
      <alignment horizontal="center" vertical="center" wrapText="1"/>
    </xf>
    <xf numFmtId="0" fontId="2" fillId="0" borderId="0" xfId="0" applyFont="1" applyAlignment="1">
      <alignment vertical="center"/>
    </xf>
    <xf numFmtId="0" fontId="2" fillId="23" borderId="16" xfId="0" applyFont="1" applyFill="1" applyBorder="1" applyAlignment="1">
      <alignment horizontal="center" vertical="center" wrapText="1"/>
    </xf>
    <xf numFmtId="0" fontId="2" fillId="23" borderId="16" xfId="0" applyFont="1" applyFill="1" applyBorder="1" applyAlignment="1">
      <alignment horizontal="center" vertical="center"/>
    </xf>
    <xf numFmtId="0" fontId="10" fillId="23" borderId="16"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79" xfId="0" applyFont="1" applyBorder="1" applyAlignment="1">
      <alignment horizontal="left" vertical="center" wrapText="1"/>
    </xf>
    <xf numFmtId="0" fontId="4" fillId="0" borderId="79" xfId="0" applyFont="1" applyBorder="1" applyAlignment="1">
      <alignment horizontal="center" vertical="center"/>
    </xf>
    <xf numFmtId="0" fontId="0" fillId="0" borderId="0" xfId="0" applyFont="1" applyAlignment="1">
      <alignment horizontal="center" vertical="center" wrapText="1"/>
    </xf>
    <xf numFmtId="0" fontId="4" fillId="0" borderId="40" xfId="0" applyFont="1" applyBorder="1" applyAlignment="1">
      <alignment horizontal="left" vertical="center" wrapText="1"/>
    </xf>
    <xf numFmtId="0" fontId="4" fillId="23" borderId="22" xfId="0" applyFont="1" applyFill="1" applyBorder="1" applyAlignment="1">
      <alignment vertical="center" wrapText="1"/>
    </xf>
    <xf numFmtId="0" fontId="4" fillId="23" borderId="137" xfId="0" applyFont="1" applyFill="1" applyBorder="1" applyAlignment="1">
      <alignment vertical="center" wrapText="1"/>
    </xf>
    <xf numFmtId="0" fontId="0" fillId="12" borderId="138" xfId="0" applyFont="1" applyFill="1" applyBorder="1" applyAlignment="1">
      <alignment horizontal="center" vertical="center" wrapText="1"/>
    </xf>
    <xf numFmtId="0" fontId="0" fillId="12" borderId="138"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59" xfId="0" applyFont="1" applyFill="1" applyBorder="1" applyAlignment="1">
      <alignment horizontal="center"/>
    </xf>
    <xf numFmtId="0" fontId="4" fillId="23" borderId="125" xfId="0" applyFont="1" applyFill="1" applyBorder="1"/>
    <xf numFmtId="0" fontId="4" fillId="23" borderId="126" xfId="0" applyFont="1" applyFill="1" applyBorder="1"/>
    <xf numFmtId="0" fontId="4" fillId="0" borderId="87" xfId="0" applyFont="1" applyBorder="1"/>
    <xf numFmtId="0" fontId="4" fillId="0" borderId="5" xfId="0" applyFont="1" applyBorder="1" applyAlignment="1">
      <alignment horizontal="center" vertical="center"/>
    </xf>
    <xf numFmtId="0" fontId="4" fillId="23" borderId="143" xfId="0" applyFont="1" applyFill="1" applyBorder="1" applyAlignment="1">
      <alignment vertical="center" wrapText="1"/>
    </xf>
    <xf numFmtId="0" fontId="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3" borderId="144" xfId="0" applyFont="1" applyFill="1" applyBorder="1" applyAlignment="1">
      <alignment vertical="center" wrapText="1"/>
    </xf>
    <xf numFmtId="0" fontId="4" fillId="23"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3" borderId="145" xfId="0" applyFont="1" applyFill="1" applyBorder="1" applyAlignment="1">
      <alignment vertical="center" wrapText="1"/>
    </xf>
    <xf numFmtId="0" fontId="4" fillId="23" borderId="146" xfId="0" applyFont="1" applyFill="1" applyBorder="1" applyAlignment="1">
      <alignment vertical="center" wrapText="1"/>
    </xf>
    <xf numFmtId="0" fontId="4" fillId="12" borderId="147" xfId="0" applyFont="1" applyFill="1" applyBorder="1" applyAlignment="1">
      <alignment horizontal="center"/>
    </xf>
    <xf numFmtId="0" fontId="4" fillId="23" borderId="16" xfId="0" applyFont="1" applyFill="1" applyBorder="1"/>
    <xf numFmtId="0" fontId="4" fillId="23" borderId="59" xfId="0" applyFont="1" applyFill="1" applyBorder="1"/>
    <xf numFmtId="0" fontId="14" fillId="0" borderId="10" xfId="0" applyFont="1" applyBorder="1" applyAlignment="1">
      <alignment horizontal="left" vertical="center" wrapText="1"/>
    </xf>
    <xf numFmtId="0" fontId="0" fillId="0" borderId="10" xfId="0" applyFont="1" applyBorder="1" applyAlignment="1">
      <alignment horizontal="center" vertical="center" wrapText="1"/>
    </xf>
    <xf numFmtId="1" fontId="4" fillId="23" borderId="10" xfId="0" applyNumberFormat="1" applyFont="1" applyFill="1" applyBorder="1" applyAlignment="1">
      <alignment horizontal="center" vertical="center"/>
    </xf>
    <xf numFmtId="0" fontId="4" fillId="23" borderId="10" xfId="0" applyFont="1" applyFill="1" applyBorder="1" applyAlignment="1">
      <alignment horizontal="center" vertical="center"/>
    </xf>
    <xf numFmtId="1" fontId="4" fillId="23" borderId="82" xfId="0" applyNumberFormat="1" applyFont="1" applyFill="1" applyBorder="1" applyAlignment="1">
      <alignment horizontal="center" vertical="center"/>
    </xf>
    <xf numFmtId="1" fontId="4" fillId="23" borderId="16" xfId="0" applyNumberFormat="1" applyFont="1" applyFill="1" applyBorder="1" applyAlignment="1">
      <alignment horizontal="center" vertical="center"/>
    </xf>
    <xf numFmtId="0" fontId="4" fillId="10" borderId="104" xfId="0" applyFont="1" applyFill="1" applyBorder="1"/>
    <xf numFmtId="0" fontId="4" fillId="10" borderId="104" xfId="0" applyFont="1" applyFill="1" applyBorder="1" applyAlignment="1">
      <alignment horizontal="left" vertical="center"/>
    </xf>
    <xf numFmtId="0" fontId="1" fillId="10" borderId="136" xfId="0" applyFont="1" applyFill="1" applyBorder="1" applyAlignment="1">
      <alignment horizontal="left" vertical="center"/>
    </xf>
    <xf numFmtId="0" fontId="1" fillId="10" borderId="151" xfId="0" applyFont="1" applyFill="1" applyBorder="1" applyAlignment="1">
      <alignment horizontal="left" vertical="center"/>
    </xf>
    <xf numFmtId="0" fontId="19" fillId="10" borderId="136" xfId="0" applyFont="1" applyFill="1" applyBorder="1" applyAlignment="1">
      <alignment horizontal="left" vertical="center"/>
    </xf>
    <xf numFmtId="0" fontId="0" fillId="10" borderId="104" xfId="0" applyFont="1" applyFill="1" applyBorder="1"/>
    <xf numFmtId="0" fontId="4" fillId="10" borderId="104" xfId="0" applyFont="1" applyFill="1" applyBorder="1" applyAlignment="1">
      <alignment horizontal="center" vertical="center"/>
    </xf>
    <xf numFmtId="0" fontId="1" fillId="10" borderId="153" xfId="0" applyFont="1" applyFill="1" applyBorder="1" applyAlignment="1">
      <alignment horizontal="left" vertical="center"/>
    </xf>
    <xf numFmtId="0" fontId="19" fillId="0" borderId="0" xfId="0" applyFont="1" applyAlignment="1">
      <alignment vertical="center" wrapText="1"/>
    </xf>
    <xf numFmtId="0" fontId="4" fillId="0" borderId="0" xfId="0" applyFont="1" applyAlignment="1">
      <alignment horizontal="center" vertical="top"/>
    </xf>
    <xf numFmtId="0" fontId="2" fillId="0" borderId="0" xfId="0" applyFont="1"/>
    <xf numFmtId="0" fontId="2" fillId="0" borderId="0" xfId="0" applyFont="1" applyAlignment="1">
      <alignment horizontal="center" vertical="center"/>
    </xf>
    <xf numFmtId="0" fontId="9" fillId="10" borderId="57" xfId="0" applyFont="1" applyFill="1" applyBorder="1" applyAlignment="1">
      <alignment horizontal="left" vertical="center"/>
    </xf>
    <xf numFmtId="0" fontId="7" fillId="0" borderId="0" xfId="0" applyFont="1"/>
    <xf numFmtId="0" fontId="9" fillId="12" borderId="81" xfId="0" applyFont="1" applyFill="1" applyBorder="1" applyAlignment="1">
      <alignment horizontal="center" vertical="center" wrapText="1"/>
    </xf>
    <xf numFmtId="0" fontId="9" fillId="12" borderId="82" xfId="0" applyFont="1" applyFill="1" applyBorder="1" applyAlignment="1">
      <alignment horizontal="center" vertical="center"/>
    </xf>
    <xf numFmtId="0" fontId="9" fillId="12" borderId="82" xfId="0" applyFont="1" applyFill="1" applyBorder="1" applyAlignment="1">
      <alignment horizontal="center" vertical="center" wrapText="1"/>
    </xf>
    <xf numFmtId="0" fontId="9" fillId="0" borderId="0" xfId="0" applyFont="1" applyAlignment="1">
      <alignment horizontal="center"/>
    </xf>
    <xf numFmtId="0" fontId="7" fillId="0" borderId="5" xfId="0" applyFont="1" applyBorder="1" applyAlignment="1">
      <alignment horizontal="left" vertical="center" wrapText="1"/>
    </xf>
    <xf numFmtId="0" fontId="10" fillId="25" borderId="10" xfId="0" applyFont="1" applyFill="1" applyBorder="1" applyAlignment="1">
      <alignment horizontal="center" vertical="center" wrapText="1"/>
    </xf>
    <xf numFmtId="0" fontId="7" fillId="25" borderId="10" xfId="0" applyFont="1" applyFill="1" applyBorder="1" applyAlignment="1">
      <alignment horizontal="left" vertical="center" wrapText="1"/>
    </xf>
    <xf numFmtId="0" fontId="7" fillId="0" borderId="62" xfId="0" applyFont="1" applyBorder="1" applyAlignment="1">
      <alignment horizontal="center" vertical="center" wrapText="1"/>
    </xf>
    <xf numFmtId="0" fontId="7" fillId="0" borderId="79" xfId="0" applyFont="1" applyBorder="1" applyAlignment="1">
      <alignment horizontal="left" vertical="center" wrapText="1"/>
    </xf>
    <xf numFmtId="0" fontId="10" fillId="25" borderId="10" xfId="0" applyFont="1" applyFill="1" applyBorder="1" applyAlignment="1">
      <alignment vertical="center" wrapText="1"/>
    </xf>
    <xf numFmtId="0" fontId="32" fillId="0" borderId="16" xfId="0" applyFont="1" applyBorder="1" applyAlignment="1">
      <alignment horizontal="left" vertical="center"/>
    </xf>
    <xf numFmtId="0" fontId="10" fillId="25" borderId="16" xfId="0" applyFont="1" applyFill="1" applyBorder="1" applyAlignment="1">
      <alignment horizontal="center" vertical="center" wrapText="1"/>
    </xf>
    <xf numFmtId="0" fontId="7" fillId="25" borderId="16" xfId="0" applyFont="1" applyFill="1" applyBorder="1" applyAlignment="1">
      <alignment horizontal="left" vertical="center" wrapText="1"/>
    </xf>
    <xf numFmtId="0" fontId="32" fillId="0" borderId="0" xfId="0" applyFont="1" applyAlignment="1">
      <alignment horizontal="center" vertical="center"/>
    </xf>
    <xf numFmtId="0" fontId="3" fillId="0" borderId="79" xfId="0" applyFont="1" applyBorder="1" applyAlignment="1"/>
    <xf numFmtId="0" fontId="1" fillId="0" borderId="0" xfId="0" applyFont="1" applyAlignment="1">
      <alignment horizontal="left" vertical="center"/>
    </xf>
    <xf numFmtId="0" fontId="19" fillId="0" borderId="0" xfId="0" applyFont="1" applyAlignment="1">
      <alignment horizontal="left" vertical="center"/>
    </xf>
    <xf numFmtId="0" fontId="7" fillId="0" borderId="1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vertical="center" wrapText="1"/>
    </xf>
    <xf numFmtId="0" fontId="9" fillId="12" borderId="91" xfId="0" applyFont="1" applyFill="1" applyBorder="1" applyAlignment="1">
      <alignment horizontal="center" vertical="center"/>
    </xf>
    <xf numFmtId="0" fontId="7" fillId="26" borderId="5" xfId="0" applyFont="1" applyFill="1" applyBorder="1" applyAlignment="1">
      <alignment horizontal="left" vertical="center" wrapText="1"/>
    </xf>
    <xf numFmtId="0" fontId="6" fillId="0" borderId="5" xfId="0" applyFont="1" applyBorder="1" applyAlignment="1">
      <alignment vertical="center" wrapText="1"/>
    </xf>
    <xf numFmtId="0" fontId="6" fillId="0" borderId="10" xfId="0" applyFont="1" applyBorder="1" applyAlignment="1">
      <alignment vertical="center" wrapText="1"/>
    </xf>
    <xf numFmtId="14" fontId="7" fillId="0" borderId="10" xfId="0" applyNumberFormat="1" applyFont="1" applyBorder="1" applyAlignment="1">
      <alignment horizontal="center" vertical="center" wrapText="1"/>
    </xf>
    <xf numFmtId="0" fontId="2" fillId="0" borderId="8" xfId="0" applyFont="1" applyBorder="1" applyAlignment="1">
      <alignment horizontal="center" vertical="center"/>
    </xf>
    <xf numFmtId="0" fontId="0" fillId="0" borderId="0" xfId="0" applyFont="1" applyAlignment="1"/>
    <xf numFmtId="0" fontId="2" fillId="0" borderId="0" xfId="0" applyFont="1" applyAlignment="1">
      <alignment horizontal="center" vertical="center" wrapText="1"/>
    </xf>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2" fillId="2" borderId="26" xfId="0" applyFont="1" applyFill="1" applyBorder="1" applyAlignment="1">
      <alignment horizontal="center" vertical="center"/>
    </xf>
    <xf numFmtId="0" fontId="3" fillId="0" borderId="20" xfId="0" applyFont="1" applyBorder="1"/>
    <xf numFmtId="0" fontId="3" fillId="0" borderId="21"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2" fillId="0" borderId="3" xfId="0" applyFont="1" applyBorder="1" applyAlignment="1">
      <alignment horizontal="center" vertic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2" fillId="9" borderId="26" xfId="0" applyFont="1" applyFill="1" applyBorder="1" applyAlignment="1">
      <alignment horizontal="center" vertical="center"/>
    </xf>
    <xf numFmtId="0" fontId="4" fillId="0" borderId="35" xfId="0" applyFont="1" applyBorder="1" applyAlignment="1">
      <alignment horizontal="left" vertical="top" wrapText="1"/>
    </xf>
    <xf numFmtId="0" fontId="3" fillId="0" borderId="36" xfId="0" applyFont="1" applyBorder="1"/>
    <xf numFmtId="0" fontId="3" fillId="0" borderId="37" xfId="0" applyFont="1" applyBorder="1"/>
    <xf numFmtId="0" fontId="4" fillId="0" borderId="0" xfId="0" applyFont="1" applyAlignment="1">
      <alignment horizontal="center"/>
    </xf>
    <xf numFmtId="0" fontId="2" fillId="4" borderId="26" xfId="0" applyFont="1" applyFill="1" applyBorder="1" applyAlignment="1">
      <alignment horizontal="center" vertical="center"/>
    </xf>
    <xf numFmtId="0" fontId="2" fillId="6" borderId="26" xfId="0" applyFont="1" applyFill="1" applyBorder="1" applyAlignment="1">
      <alignment horizontal="center" vertical="center"/>
    </xf>
    <xf numFmtId="0" fontId="2" fillId="8" borderId="26" xfId="0" applyFont="1" applyFill="1" applyBorder="1" applyAlignment="1">
      <alignment horizontal="center" vertical="center"/>
    </xf>
    <xf numFmtId="0" fontId="4" fillId="0" borderId="27" xfId="0" applyFont="1" applyBorder="1" applyAlignment="1">
      <alignment horizontal="left" vertical="top" wrapText="1"/>
    </xf>
    <xf numFmtId="0" fontId="2" fillId="3" borderId="32" xfId="0" applyFont="1" applyFill="1" applyBorder="1" applyAlignment="1">
      <alignment horizontal="center" vertical="center"/>
    </xf>
    <xf numFmtId="0" fontId="3" fillId="0" borderId="33" xfId="0" applyFont="1" applyBorder="1"/>
    <xf numFmtId="0" fontId="3" fillId="0" borderId="34" xfId="0" applyFont="1" applyBorder="1"/>
    <xf numFmtId="0" fontId="2" fillId="3" borderId="26" xfId="0" applyFont="1" applyFill="1" applyBorder="1" applyAlignment="1">
      <alignment horizontal="center" vertical="center"/>
    </xf>
    <xf numFmtId="0" fontId="4" fillId="0" borderId="28" xfId="0" applyFont="1" applyBorder="1" applyAlignment="1">
      <alignment horizontal="left" vertical="center" wrapText="1"/>
    </xf>
    <xf numFmtId="0" fontId="2" fillId="7" borderId="26" xfId="0" applyFont="1" applyFill="1" applyBorder="1" applyAlignment="1">
      <alignment horizontal="center" vertical="center"/>
    </xf>
    <xf numFmtId="0" fontId="4" fillId="0" borderId="27" xfId="0" applyFont="1" applyBorder="1" applyAlignment="1">
      <alignment vertical="center" wrapText="1"/>
    </xf>
    <xf numFmtId="0" fontId="2" fillId="5" borderId="26" xfId="0" applyFont="1" applyFill="1" applyBorder="1" applyAlignment="1">
      <alignment horizontal="center" vertical="center"/>
    </xf>
    <xf numFmtId="0" fontId="4" fillId="11" borderId="50" xfId="0" applyFont="1" applyFill="1" applyBorder="1" applyAlignment="1">
      <alignment horizontal="center" vertical="center" wrapText="1"/>
    </xf>
    <xf numFmtId="0" fontId="3" fillId="0" borderId="51" xfId="0" applyFont="1" applyBorder="1"/>
    <xf numFmtId="0" fontId="3" fillId="0" borderId="52" xfId="0" applyFont="1" applyBorder="1"/>
    <xf numFmtId="0" fontId="1" fillId="0" borderId="45" xfId="0" applyFont="1" applyBorder="1" applyAlignment="1">
      <alignment horizontal="center" vertical="center" wrapText="1"/>
    </xf>
    <xf numFmtId="0" fontId="3" fillId="0" borderId="46" xfId="0" applyFont="1" applyBorder="1"/>
    <xf numFmtId="0" fontId="3" fillId="0" borderId="47" xfId="0" applyFont="1" applyBorder="1"/>
    <xf numFmtId="0" fontId="1" fillId="10" borderId="35" xfId="0" applyFont="1" applyFill="1" applyBorder="1" applyAlignment="1">
      <alignment horizontal="center" vertical="center" wrapText="1"/>
    </xf>
    <xf numFmtId="0" fontId="3" fillId="0" borderId="48" xfId="0" applyFont="1" applyBorder="1"/>
    <xf numFmtId="0" fontId="3" fillId="0" borderId="39" xfId="0" applyFont="1" applyBorder="1"/>
    <xf numFmtId="0" fontId="3" fillId="0" borderId="49" xfId="0" applyFont="1" applyBorder="1"/>
    <xf numFmtId="0" fontId="4" fillId="10" borderId="45" xfId="0" applyFont="1" applyFill="1" applyBorder="1" applyAlignment="1">
      <alignment horizontal="left" vertical="center"/>
    </xf>
    <xf numFmtId="0" fontId="4" fillId="10" borderId="27" xfId="0" applyFont="1" applyFill="1" applyBorder="1" applyAlignment="1">
      <alignment horizontal="left" vertical="top" wrapText="1"/>
    </xf>
    <xf numFmtId="0" fontId="1" fillId="0" borderId="0" xfId="0" applyFont="1" applyAlignment="1">
      <alignment horizontal="center" vertical="center" wrapText="1"/>
    </xf>
    <xf numFmtId="0" fontId="3" fillId="0" borderId="44" xfId="0" applyFont="1" applyBorder="1"/>
    <xf numFmtId="0" fontId="3" fillId="0" borderId="43" xfId="0" applyFont="1" applyBorder="1"/>
    <xf numFmtId="0" fontId="3" fillId="0" borderId="38" xfId="0" applyFont="1" applyBorder="1"/>
    <xf numFmtId="0" fontId="3" fillId="0" borderId="40" xfId="0" applyFont="1" applyBorder="1"/>
    <xf numFmtId="0" fontId="2" fillId="0" borderId="41" xfId="0" applyFont="1" applyBorder="1" applyAlignment="1">
      <alignment horizontal="center" vertical="center" wrapText="1"/>
    </xf>
    <xf numFmtId="0" fontId="3" fillId="0" borderId="42" xfId="0" applyFont="1" applyBorder="1"/>
    <xf numFmtId="0" fontId="2" fillId="17" borderId="27" xfId="0" applyFont="1" applyFill="1" applyBorder="1" applyAlignment="1">
      <alignment horizontal="right" vertical="center"/>
    </xf>
    <xf numFmtId="0" fontId="3" fillId="0" borderId="63" xfId="0" applyFont="1" applyBorder="1"/>
    <xf numFmtId="0" fontId="7" fillId="0" borderId="19" xfId="0" applyFont="1" applyBorder="1" applyAlignment="1">
      <alignment horizontal="left" vertical="center"/>
    </xf>
    <xf numFmtId="0" fontId="49" fillId="0" borderId="20" xfId="0" applyFont="1" applyBorder="1" applyAlignment="1"/>
    <xf numFmtId="0" fontId="49" fillId="0" borderId="21" xfId="0" applyFont="1" applyBorder="1" applyAlignment="1"/>
    <xf numFmtId="0" fontId="4" fillId="0" borderId="60" xfId="0" applyFont="1" applyBorder="1" applyAlignment="1">
      <alignment horizontal="left" vertical="center" wrapText="1"/>
    </xf>
    <xf numFmtId="0" fontId="7" fillId="0" borderId="60" xfId="0" applyFont="1" applyBorder="1" applyAlignment="1">
      <alignment horizontal="left" vertical="center" wrapText="1"/>
    </xf>
    <xf numFmtId="0" fontId="49" fillId="0" borderId="46" xfId="0" applyFont="1" applyBorder="1"/>
    <xf numFmtId="0" fontId="49" fillId="0" borderId="47" xfId="0" applyFont="1" applyBorder="1"/>
    <xf numFmtId="0" fontId="2" fillId="17" borderId="32" xfId="0" applyFont="1" applyFill="1" applyBorder="1" applyAlignment="1">
      <alignment horizontal="right" vertical="center"/>
    </xf>
    <xf numFmtId="0" fontId="3" fillId="0" borderId="77" xfId="0" applyFont="1" applyBorder="1"/>
    <xf numFmtId="0" fontId="0" fillId="0" borderId="3" xfId="0" applyFont="1" applyBorder="1" applyAlignment="1">
      <alignment horizontal="center"/>
    </xf>
    <xf numFmtId="0" fontId="2" fillId="0" borderId="3" xfId="0" applyFont="1" applyBorder="1" applyAlignment="1">
      <alignment horizontal="center" vertical="center" wrapText="1"/>
    </xf>
    <xf numFmtId="0" fontId="2" fillId="14"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4" fillId="10" borderId="23" xfId="0" applyFont="1" applyFill="1" applyBorder="1" applyAlignment="1">
      <alignment horizontal="left" vertical="center" wrapText="1"/>
    </xf>
    <xf numFmtId="0" fontId="4" fillId="10" borderId="60" xfId="0" applyFont="1" applyFill="1" applyBorder="1" applyAlignment="1">
      <alignment vertical="center"/>
    </xf>
    <xf numFmtId="0" fontId="3" fillId="0" borderId="62" xfId="0" applyFont="1" applyBorder="1"/>
    <xf numFmtId="0" fontId="0" fillId="0" borderId="39" xfId="0" applyFont="1" applyBorder="1" applyAlignment="1">
      <alignment horizontal="center"/>
    </xf>
    <xf numFmtId="0" fontId="1" fillId="0" borderId="41" xfId="0" applyFont="1" applyBorder="1" applyAlignment="1">
      <alignment horizontal="center" vertical="center" wrapText="1"/>
    </xf>
    <xf numFmtId="0" fontId="1" fillId="0" borderId="75" xfId="0" applyFont="1" applyBorder="1" applyAlignment="1">
      <alignment horizontal="center" vertical="center" wrapText="1"/>
    </xf>
    <xf numFmtId="0" fontId="3" fillId="0" borderId="78" xfId="0" applyFont="1" applyBorder="1"/>
    <xf numFmtId="0" fontId="3" fillId="0" borderId="79" xfId="0" applyFont="1" applyBorder="1"/>
    <xf numFmtId="0" fontId="3" fillId="0" borderId="80" xfId="0" applyFont="1" applyBorder="1"/>
    <xf numFmtId="0" fontId="0" fillId="0" borderId="8" xfId="0" applyFont="1" applyBorder="1" applyAlignment="1">
      <alignment horizontal="center"/>
    </xf>
    <xf numFmtId="0" fontId="0" fillId="0" borderId="84" xfId="0" applyFont="1" applyBorder="1" applyAlignment="1">
      <alignment horizontal="center"/>
    </xf>
    <xf numFmtId="0" fontId="1" fillId="0" borderId="1" xfId="0" applyFont="1" applyBorder="1" applyAlignment="1">
      <alignment horizontal="center" vertical="center" wrapText="1"/>
    </xf>
    <xf numFmtId="0" fontId="0" fillId="0" borderId="6" xfId="0" applyFont="1" applyBorder="1" applyAlignment="1">
      <alignment horizontal="center"/>
    </xf>
    <xf numFmtId="0" fontId="1" fillId="12" borderId="26" xfId="0" applyFont="1" applyFill="1" applyBorder="1" applyAlignment="1">
      <alignment horizontal="center" vertical="center"/>
    </xf>
    <xf numFmtId="0" fontId="4" fillId="0" borderId="60" xfId="0" applyFont="1" applyBorder="1" applyAlignment="1">
      <alignment horizontal="left" vertical="top" wrapText="1"/>
    </xf>
    <xf numFmtId="0" fontId="1" fillId="19" borderId="2" xfId="0" applyFont="1" applyFill="1" applyBorder="1" applyAlignment="1">
      <alignment horizontal="center" vertical="center"/>
    </xf>
    <xf numFmtId="0" fontId="4" fillId="0" borderId="84" xfId="0" applyFont="1" applyBorder="1" applyAlignment="1">
      <alignment horizontal="center" vertical="center" wrapText="1"/>
    </xf>
    <xf numFmtId="0" fontId="2" fillId="14" borderId="60" xfId="0" applyFont="1" applyFill="1" applyBorder="1" applyAlignment="1">
      <alignment horizontal="left" vertical="center" wrapText="1"/>
    </xf>
    <xf numFmtId="0" fontId="2" fillId="19" borderId="1" xfId="0" applyFont="1" applyFill="1" applyBorder="1" applyAlignment="1">
      <alignment horizontal="center" vertical="center" wrapText="1"/>
    </xf>
    <xf numFmtId="0" fontId="9" fillId="19" borderId="19" xfId="0" applyFont="1" applyFill="1" applyBorder="1" applyAlignment="1">
      <alignment horizontal="center" vertical="center" wrapText="1"/>
    </xf>
    <xf numFmtId="0" fontId="4" fillId="0" borderId="1" xfId="0" applyFont="1" applyBorder="1" applyAlignment="1">
      <alignment horizontal="center"/>
    </xf>
    <xf numFmtId="0" fontId="2" fillId="0" borderId="85" xfId="0" applyFont="1" applyBorder="1" applyAlignment="1">
      <alignment horizontal="center" vertical="center" wrapText="1"/>
    </xf>
    <xf numFmtId="0" fontId="9" fillId="0" borderId="75" xfId="0" applyFont="1" applyBorder="1" applyAlignment="1">
      <alignment horizontal="center" vertical="center" wrapText="1"/>
    </xf>
    <xf numFmtId="0" fontId="3" fillId="0" borderId="86" xfId="0" applyFont="1" applyBorder="1"/>
    <xf numFmtId="0" fontId="4" fillId="0" borderId="87" xfId="0" applyFont="1" applyBorder="1" applyAlignment="1">
      <alignment horizontal="center"/>
    </xf>
    <xf numFmtId="0" fontId="2" fillId="17" borderId="28" xfId="0" applyFont="1" applyFill="1" applyBorder="1" applyAlignment="1">
      <alignment horizontal="left" vertical="center"/>
    </xf>
    <xf numFmtId="0" fontId="14" fillId="17" borderId="35" xfId="0" applyFont="1" applyFill="1" applyBorder="1" applyAlignment="1">
      <alignment horizontal="left" vertical="center" wrapText="1"/>
    </xf>
    <xf numFmtId="0" fontId="14" fillId="11" borderId="88" xfId="0" applyFont="1" applyFill="1" applyBorder="1" applyAlignment="1">
      <alignment horizontal="center" vertical="center" wrapText="1"/>
    </xf>
    <xf numFmtId="0" fontId="3" fillId="0" borderId="89" xfId="0" applyFont="1" applyBorder="1"/>
    <xf numFmtId="0" fontId="3" fillId="0" borderId="90" xfId="0" applyFont="1" applyBorder="1"/>
    <xf numFmtId="0" fontId="7" fillId="0" borderId="6" xfId="0" applyFont="1" applyBorder="1" applyAlignment="1">
      <alignment horizontal="center" vertical="center" wrapText="1"/>
    </xf>
    <xf numFmtId="0" fontId="8" fillId="11" borderId="60" xfId="0" applyFont="1" applyFill="1" applyBorder="1" applyAlignment="1">
      <alignment horizontal="left" vertical="center"/>
    </xf>
    <xf numFmtId="0" fontId="16" fillId="14" borderId="60" xfId="0" applyFont="1" applyFill="1" applyBorder="1" applyAlignment="1">
      <alignment horizontal="center" wrapText="1"/>
    </xf>
    <xf numFmtId="0" fontId="8" fillId="11" borderId="60" xfId="0" applyFont="1" applyFill="1" applyBorder="1" applyAlignment="1">
      <alignment horizontal="left" vertical="center" wrapText="1"/>
    </xf>
    <xf numFmtId="0" fontId="8" fillId="11" borderId="50" xfId="0" applyFont="1" applyFill="1" applyBorder="1" applyAlignment="1">
      <alignment horizontal="left"/>
    </xf>
    <xf numFmtId="0" fontId="16" fillId="14" borderId="6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80" xfId="0" applyFont="1" applyBorder="1" applyAlignment="1">
      <alignment horizontal="center" vertical="center" wrapText="1"/>
    </xf>
    <xf numFmtId="0" fontId="4" fillId="11" borderId="60" xfId="0" applyFont="1" applyFill="1" applyBorder="1" applyAlignment="1">
      <alignment horizontal="center" vertical="center"/>
    </xf>
    <xf numFmtId="0" fontId="4" fillId="11" borderId="62" xfId="0" applyFont="1" applyFill="1" applyBorder="1" applyAlignment="1">
      <alignment horizontal="center" vertical="center"/>
    </xf>
    <xf numFmtId="0" fontId="46" fillId="0" borderId="155" xfId="0" applyFont="1" applyBorder="1" applyAlignment="1">
      <alignment horizontal="center" vertical="center" wrapText="1"/>
    </xf>
    <xf numFmtId="0" fontId="46" fillId="0" borderId="156" xfId="0" applyFont="1" applyBorder="1" applyAlignment="1">
      <alignment horizontal="center" vertical="center" wrapText="1"/>
    </xf>
    <xf numFmtId="0" fontId="17" fillId="11" borderId="60" xfId="0" applyFont="1" applyFill="1" applyBorder="1" applyAlignment="1">
      <alignment horizontal="left" vertical="center" wrapText="1"/>
    </xf>
    <xf numFmtId="0" fontId="16" fillId="14" borderId="75" xfId="0" applyFont="1" applyFill="1" applyBorder="1" applyAlignment="1">
      <alignment horizontal="center" vertical="center" textRotation="255"/>
    </xf>
    <xf numFmtId="0" fontId="16" fillId="14" borderId="60" xfId="0" applyFont="1" applyFill="1" applyBorder="1" applyAlignment="1">
      <alignment horizontal="center" vertical="top" wrapText="1"/>
    </xf>
    <xf numFmtId="0" fontId="4" fillId="11" borderId="60" xfId="0" applyFont="1" applyFill="1" applyBorder="1" applyAlignment="1">
      <alignment horizontal="center" vertical="center" wrapText="1"/>
    </xf>
    <xf numFmtId="0" fontId="4" fillId="11" borderId="62" xfId="0" applyFont="1" applyFill="1" applyBorder="1" applyAlignment="1">
      <alignment horizontal="center" vertical="center" wrapText="1"/>
    </xf>
    <xf numFmtId="0" fontId="46" fillId="0" borderId="154" xfId="0" applyFont="1" applyBorder="1" applyAlignment="1">
      <alignment horizontal="center" vertical="center" wrapText="1"/>
    </xf>
    <xf numFmtId="0" fontId="8" fillId="0" borderId="60" xfId="0" applyFont="1" applyBorder="1" applyAlignment="1">
      <alignment horizontal="left" vertical="center" wrapText="1"/>
    </xf>
    <xf numFmtId="0" fontId="4" fillId="0" borderId="60" xfId="0" applyFont="1" applyBorder="1" applyAlignment="1">
      <alignment horizontal="center" vertical="center" wrapText="1"/>
    </xf>
    <xf numFmtId="0" fontId="4" fillId="0" borderId="62" xfId="0" applyFont="1" applyBorder="1" applyAlignment="1">
      <alignment horizontal="center" vertical="center" wrapText="1"/>
    </xf>
    <xf numFmtId="0" fontId="8" fillId="0" borderId="60" xfId="0" applyFont="1" applyBorder="1" applyAlignment="1">
      <alignment horizontal="left" vertical="center"/>
    </xf>
    <xf numFmtId="0" fontId="16" fillId="14" borderId="60" xfId="0" applyFont="1" applyFill="1" applyBorder="1" applyAlignment="1">
      <alignment horizontal="center" vertical="center" wrapText="1"/>
    </xf>
    <xf numFmtId="0" fontId="16" fillId="14" borderId="60" xfId="0" applyFont="1" applyFill="1" applyBorder="1" applyAlignment="1">
      <alignment horizontal="center"/>
    </xf>
    <xf numFmtId="0" fontId="2" fillId="0" borderId="28" xfId="0" applyFont="1" applyBorder="1" applyAlignment="1">
      <alignment horizontal="center" vertical="center" wrapText="1"/>
    </xf>
    <xf numFmtId="0" fontId="3" fillId="0" borderId="87" xfId="0" applyFont="1" applyBorder="1"/>
    <xf numFmtId="0" fontId="2" fillId="0" borderId="87" xfId="0" applyFont="1" applyBorder="1" applyAlignment="1">
      <alignment horizontal="center" vertical="center" wrapText="1"/>
    </xf>
    <xf numFmtId="0" fontId="2" fillId="17" borderId="35" xfId="0" applyFont="1" applyFill="1" applyBorder="1" applyAlignment="1">
      <alignment horizontal="left" vertical="center"/>
    </xf>
    <xf numFmtId="0" fontId="2" fillId="0" borderId="45" xfId="0" applyFont="1" applyBorder="1" applyAlignment="1">
      <alignment horizontal="center" vertical="center" wrapText="1"/>
    </xf>
    <xf numFmtId="0" fontId="4" fillId="0" borderId="6" xfId="0" applyFont="1" applyBorder="1" applyAlignment="1">
      <alignment horizontal="center" vertical="center" wrapText="1"/>
    </xf>
    <xf numFmtId="0" fontId="3" fillId="0" borderId="62" xfId="0" applyFont="1" applyBorder="1" applyAlignment="1">
      <alignment horizontal="left"/>
    </xf>
    <xf numFmtId="0" fontId="15" fillId="14" borderId="41" xfId="0" applyFont="1" applyFill="1" applyBorder="1" applyAlignment="1">
      <alignment horizontal="center" vertical="center" wrapText="1"/>
    </xf>
    <xf numFmtId="0" fontId="8" fillId="0" borderId="60" xfId="0" applyFont="1" applyBorder="1" applyAlignment="1">
      <alignment horizontal="center" vertical="center"/>
    </xf>
    <xf numFmtId="0" fontId="8" fillId="11" borderId="60" xfId="0" applyFont="1" applyFill="1" applyBorder="1" applyAlignment="1">
      <alignment horizontal="center" vertical="center"/>
    </xf>
    <xf numFmtId="0" fontId="8" fillId="11" borderId="91" xfId="0" applyFont="1" applyFill="1" applyBorder="1" applyAlignment="1">
      <alignment horizontal="left" vertical="center"/>
    </xf>
    <xf numFmtId="0" fontId="3" fillId="0" borderId="92" xfId="0" applyFont="1" applyBorder="1"/>
    <xf numFmtId="0" fontId="3" fillId="0" borderId="93" xfId="0" applyFont="1" applyBorder="1"/>
    <xf numFmtId="0" fontId="4" fillId="0" borderId="97" xfId="0" applyFont="1" applyBorder="1" applyAlignment="1">
      <alignment horizontal="center" vertical="center" wrapText="1"/>
    </xf>
    <xf numFmtId="0" fontId="10" fillId="0" borderId="75" xfId="0" applyFont="1" applyBorder="1" applyAlignment="1">
      <alignment horizontal="center" vertical="center" wrapText="1"/>
    </xf>
    <xf numFmtId="0" fontId="19" fillId="0" borderId="84" xfId="0" applyFont="1" applyBorder="1" applyAlignment="1">
      <alignment horizontal="center" vertical="center" wrapText="1"/>
    </xf>
    <xf numFmtId="0" fontId="7" fillId="0" borderId="75" xfId="0" applyFont="1" applyBorder="1" applyAlignment="1">
      <alignment horizontal="center" vertical="center"/>
    </xf>
    <xf numFmtId="0" fontId="19" fillId="0" borderId="75" xfId="0" applyFont="1" applyBorder="1" applyAlignment="1">
      <alignment horizontal="center" vertical="center" wrapText="1"/>
    </xf>
    <xf numFmtId="0" fontId="4" fillId="0" borderId="6" xfId="0" applyFont="1" applyBorder="1" applyAlignment="1">
      <alignment horizontal="center"/>
    </xf>
    <xf numFmtId="0" fontId="18" fillId="17" borderId="94" xfId="0" applyFont="1" applyFill="1" applyBorder="1" applyAlignment="1">
      <alignment horizontal="left" vertical="center" wrapText="1"/>
    </xf>
    <xf numFmtId="0" fontId="3" fillId="0" borderId="95" xfId="0" applyFont="1" applyBorder="1"/>
    <xf numFmtId="0" fontId="1" fillId="17" borderId="45" xfId="0" applyFont="1" applyFill="1" applyBorder="1" applyAlignment="1">
      <alignment horizontal="left" vertical="center"/>
    </xf>
    <xf numFmtId="0" fontId="7" fillId="11" borderId="50" xfId="0" applyFont="1" applyFill="1" applyBorder="1" applyAlignment="1">
      <alignment horizontal="center" vertical="center" wrapText="1"/>
    </xf>
    <xf numFmtId="0" fontId="1" fillId="0" borderId="87" xfId="0" applyFont="1" applyBorder="1" applyAlignment="1">
      <alignment horizontal="center" vertical="center" wrapText="1"/>
    </xf>
    <xf numFmtId="0" fontId="3" fillId="0" borderId="61" xfId="0" applyFont="1" applyBorder="1"/>
    <xf numFmtId="0" fontId="2" fillId="0" borderId="19" xfId="0" applyFont="1" applyBorder="1" applyAlignment="1">
      <alignment horizontal="center" vertical="center" wrapText="1"/>
    </xf>
    <xf numFmtId="0" fontId="7" fillId="0" borderId="84" xfId="0" applyFont="1" applyBorder="1" applyAlignment="1">
      <alignment horizontal="center" vertical="center"/>
    </xf>
    <xf numFmtId="0" fontId="4" fillId="0" borderId="84" xfId="0" applyFont="1" applyBorder="1" applyAlignment="1">
      <alignment horizontal="center" vertical="center"/>
    </xf>
    <xf numFmtId="0" fontId="7" fillId="0" borderId="84" xfId="0" applyFont="1" applyBorder="1" applyAlignment="1">
      <alignment horizontal="center" vertical="center" wrapText="1"/>
    </xf>
    <xf numFmtId="0" fontId="7" fillId="0" borderId="41" xfId="0" applyFont="1" applyBorder="1" applyAlignment="1">
      <alignment horizontal="left" vertical="center" wrapText="1"/>
    </xf>
    <xf numFmtId="0" fontId="7" fillId="0" borderId="60" xfId="0" applyFont="1" applyBorder="1" applyAlignment="1">
      <alignment horizontal="left" vertical="center"/>
    </xf>
    <xf numFmtId="0" fontId="3" fillId="0" borderId="98" xfId="0" applyFont="1" applyBorder="1"/>
    <xf numFmtId="0" fontId="1" fillId="12" borderId="19" xfId="0" applyFont="1" applyFill="1" applyBorder="1" applyAlignment="1">
      <alignment horizontal="center" vertical="center"/>
    </xf>
    <xf numFmtId="0" fontId="2" fillId="17" borderId="45" xfId="0" applyFont="1" applyFill="1" applyBorder="1" applyAlignment="1">
      <alignment horizontal="left" vertical="center"/>
    </xf>
    <xf numFmtId="0" fontId="7" fillId="17" borderId="27" xfId="0" applyFont="1" applyFill="1" applyBorder="1" applyAlignment="1">
      <alignment vertical="center" wrapText="1"/>
    </xf>
    <xf numFmtId="0" fontId="7" fillId="0" borderId="38" xfId="0" applyFont="1" applyBorder="1" applyAlignment="1">
      <alignment horizontal="left" vertical="center" wrapText="1"/>
    </xf>
    <xf numFmtId="0" fontId="7" fillId="0" borderId="75" xfId="0" applyFont="1" applyBorder="1" applyAlignment="1">
      <alignment horizontal="left" vertical="center" wrapText="1"/>
    </xf>
    <xf numFmtId="0" fontId="7" fillId="0" borderId="75" xfId="0" applyFont="1" applyBorder="1" applyAlignment="1">
      <alignment horizontal="left" vertical="center"/>
    </xf>
    <xf numFmtId="0" fontId="4" fillId="0" borderId="75" xfId="0" applyFont="1" applyBorder="1" applyAlignment="1">
      <alignment horizontal="center" vertical="center"/>
    </xf>
    <xf numFmtId="0" fontId="4" fillId="0" borderId="60" xfId="0" applyFont="1" applyBorder="1" applyAlignment="1">
      <alignment horizontal="left" vertical="center"/>
    </xf>
    <xf numFmtId="0" fontId="4" fillId="0" borderId="75" xfId="0" applyFont="1" applyBorder="1" applyAlignment="1">
      <alignment horizontal="left" vertical="center"/>
    </xf>
    <xf numFmtId="0" fontId="4" fillId="0" borderId="23" xfId="0" applyFont="1" applyBorder="1" applyAlignment="1">
      <alignment horizontal="left" vertical="center"/>
    </xf>
    <xf numFmtId="0" fontId="7" fillId="0" borderId="27" xfId="0" applyFont="1" applyBorder="1" applyAlignment="1">
      <alignment horizontal="left" vertical="top"/>
    </xf>
    <xf numFmtId="0" fontId="1" fillId="14" borderId="28" xfId="0" applyFont="1" applyFill="1" applyBorder="1" applyAlignment="1">
      <alignment horizontal="center" vertical="center"/>
    </xf>
    <xf numFmtId="0" fontId="3" fillId="0" borderId="100" xfId="0" applyFont="1" applyBorder="1"/>
    <xf numFmtId="0" fontId="3" fillId="0" borderId="101" xfId="0" applyFont="1" applyBorder="1"/>
    <xf numFmtId="0" fontId="1" fillId="14" borderId="19" xfId="0" applyFont="1" applyFill="1" applyBorder="1" applyAlignment="1">
      <alignment horizontal="center" vertical="center" wrapText="1"/>
    </xf>
    <xf numFmtId="0" fontId="7" fillId="0" borderId="35" xfId="0" applyFont="1" applyBorder="1" applyAlignment="1">
      <alignment horizontal="left" vertical="top"/>
    </xf>
    <xf numFmtId="0" fontId="7" fillId="0" borderId="35" xfId="0" applyFont="1" applyBorder="1" applyAlignment="1">
      <alignment horizontal="left" vertical="top" wrapText="1"/>
    </xf>
    <xf numFmtId="0" fontId="7" fillId="17" borderId="27" xfId="0" applyFont="1" applyFill="1" applyBorder="1" applyAlignment="1">
      <alignment horizontal="left" vertical="center" wrapText="1"/>
    </xf>
    <xf numFmtId="0" fontId="7" fillId="0" borderId="45" xfId="0" applyFont="1" applyBorder="1" applyAlignment="1">
      <alignment horizontal="left" vertical="top" wrapText="1"/>
    </xf>
    <xf numFmtId="0" fontId="7" fillId="0" borderId="60" xfId="0" applyFont="1" applyBorder="1" applyAlignment="1">
      <alignment horizontal="left" vertical="top" wrapText="1"/>
    </xf>
    <xf numFmtId="0" fontId="7" fillId="0" borderId="23" xfId="0" applyFont="1" applyBorder="1" applyAlignment="1">
      <alignment horizontal="left" vertical="top" wrapText="1"/>
    </xf>
    <xf numFmtId="0" fontId="4" fillId="0" borderId="23" xfId="0" applyFont="1" applyBorder="1" applyAlignment="1">
      <alignment horizontal="left" vertical="top" wrapText="1"/>
    </xf>
    <xf numFmtId="0" fontId="2" fillId="12" borderId="1" xfId="0" applyFont="1" applyFill="1" applyBorder="1" applyAlignment="1">
      <alignment horizontal="center" vertical="center"/>
    </xf>
    <xf numFmtId="0" fontId="4" fillId="0" borderId="28" xfId="0" applyFont="1" applyBorder="1" applyAlignment="1">
      <alignment horizontal="center"/>
    </xf>
    <xf numFmtId="0" fontId="2" fillId="12" borderId="60" xfId="0" applyFont="1" applyFill="1" applyBorder="1" applyAlignment="1">
      <alignment horizontal="center" vertical="center"/>
    </xf>
    <xf numFmtId="0" fontId="7" fillId="11" borderId="103" xfId="0" applyFont="1" applyFill="1" applyBorder="1" applyAlignment="1">
      <alignment horizontal="center" vertical="center" wrapText="1"/>
    </xf>
    <xf numFmtId="0" fontId="4" fillId="0" borderId="48" xfId="0" applyFont="1" applyBorder="1" applyAlignment="1">
      <alignment horizontal="center"/>
    </xf>
    <xf numFmtId="0" fontId="7" fillId="17" borderId="35" xfId="0" applyFont="1" applyFill="1" applyBorder="1" applyAlignment="1">
      <alignment horizontal="left" vertical="center" wrapText="1"/>
    </xf>
    <xf numFmtId="0" fontId="2" fillId="12" borderId="85" xfId="0" applyFont="1" applyFill="1" applyBorder="1" applyAlignment="1">
      <alignment horizontal="center" vertical="center"/>
    </xf>
    <xf numFmtId="0" fontId="2" fillId="12" borderId="19" xfId="0" applyFont="1" applyFill="1" applyBorder="1" applyAlignment="1">
      <alignment horizontal="center" vertical="center"/>
    </xf>
    <xf numFmtId="0" fontId="2" fillId="12" borderId="60" xfId="0" applyFont="1" applyFill="1" applyBorder="1" applyAlignment="1">
      <alignment horizontal="center" vertical="center" wrapText="1"/>
    </xf>
    <xf numFmtId="0" fontId="7" fillId="0" borderId="19" xfId="0" applyFont="1" applyBorder="1" applyAlignment="1">
      <alignment horizontal="left" vertical="center" wrapText="1"/>
    </xf>
    <xf numFmtId="0" fontId="2" fillId="19" borderId="6" xfId="0" applyFont="1" applyFill="1" applyBorder="1" applyAlignment="1">
      <alignment horizontal="center" vertical="center" wrapText="1"/>
    </xf>
    <xf numFmtId="0" fontId="4" fillId="0" borderId="45" xfId="0" applyFont="1" applyBorder="1" applyAlignment="1">
      <alignment horizontal="center"/>
    </xf>
    <xf numFmtId="0" fontId="2" fillId="0" borderId="75" xfId="0" applyFont="1" applyBorder="1" applyAlignment="1">
      <alignment horizontal="center" vertical="center" wrapText="1"/>
    </xf>
    <xf numFmtId="0" fontId="2" fillId="19" borderId="19" xfId="0" applyFont="1" applyFill="1" applyBorder="1" applyAlignment="1">
      <alignment horizontal="center" wrapText="1"/>
    </xf>
    <xf numFmtId="0" fontId="4" fillId="0" borderId="8" xfId="0" applyFont="1" applyBorder="1" applyAlignment="1">
      <alignment horizontal="center"/>
    </xf>
    <xf numFmtId="0" fontId="4" fillId="0" borderId="97" xfId="0" applyFont="1" applyBorder="1" applyAlignment="1">
      <alignment horizontal="center" vertical="center"/>
    </xf>
    <xf numFmtId="0" fontId="1" fillId="19" borderId="1" xfId="0" applyFont="1" applyFill="1" applyBorder="1" applyAlignment="1">
      <alignment horizontal="center" vertical="center"/>
    </xf>
    <xf numFmtId="0" fontId="1" fillId="19" borderId="23" xfId="0" applyFont="1" applyFill="1" applyBorder="1" applyAlignment="1">
      <alignment horizontal="center"/>
    </xf>
    <xf numFmtId="0" fontId="4" fillId="0" borderId="84" xfId="0" applyFont="1" applyBorder="1" applyAlignment="1">
      <alignment horizontal="center"/>
    </xf>
    <xf numFmtId="0" fontId="21" fillId="0" borderId="87" xfId="0" applyFont="1" applyBorder="1" applyAlignment="1">
      <alignment horizontal="center" vertical="center" textRotation="90"/>
    </xf>
    <xf numFmtId="0" fontId="22" fillId="20" borderId="110" xfId="0" applyFont="1" applyFill="1" applyBorder="1" applyAlignment="1">
      <alignment horizontal="center" vertical="center"/>
    </xf>
    <xf numFmtId="0" fontId="3" fillId="0" borderId="113" xfId="0" applyFont="1" applyBorder="1"/>
    <xf numFmtId="0" fontId="21" fillId="11" borderId="118" xfId="0" applyFont="1" applyFill="1" applyBorder="1" applyAlignment="1">
      <alignment horizontal="center" vertical="center"/>
    </xf>
    <xf numFmtId="0" fontId="3" fillId="0" borderId="119" xfId="0" applyFont="1" applyBorder="1"/>
    <xf numFmtId="0" fontId="3" fillId="0" borderId="120" xfId="0" applyFont="1" applyBorder="1"/>
    <xf numFmtId="0" fontId="3" fillId="0" borderId="121" xfId="0" applyFont="1" applyBorder="1"/>
    <xf numFmtId="0" fontId="3" fillId="0" borderId="122" xfId="0" applyFont="1" applyBorder="1"/>
    <xf numFmtId="0" fontId="3" fillId="0" borderId="123" xfId="0" applyFont="1" applyBorder="1"/>
    <xf numFmtId="0" fontId="4" fillId="10" borderId="105" xfId="0" applyFont="1" applyFill="1" applyBorder="1" applyAlignment="1">
      <alignment horizontal="left" vertical="center"/>
    </xf>
    <xf numFmtId="0" fontId="19" fillId="10" borderId="105" xfId="0" applyFont="1" applyFill="1" applyBorder="1" applyAlignment="1">
      <alignment horizontal="left" vertical="center" wrapText="1"/>
    </xf>
    <xf numFmtId="0" fontId="25" fillId="11" borderId="118" xfId="0" applyFont="1" applyFill="1" applyBorder="1" applyAlignment="1">
      <alignment horizontal="center" vertical="center"/>
    </xf>
    <xf numFmtId="0" fontId="12" fillId="11" borderId="50" xfId="0" applyFont="1" applyFill="1" applyBorder="1" applyAlignment="1">
      <alignment horizontal="center" vertical="center"/>
    </xf>
    <xf numFmtId="0" fontId="3" fillId="0" borderId="111" xfId="0" applyFont="1" applyBorder="1"/>
    <xf numFmtId="0" fontId="25" fillId="0" borderId="87" xfId="0" applyFont="1" applyBorder="1" applyAlignment="1">
      <alignment horizontal="center" vertical="center" textRotation="90"/>
    </xf>
    <xf numFmtId="0" fontId="1" fillId="10" borderId="105" xfId="0" applyFont="1" applyFill="1" applyBorder="1" applyAlignment="1">
      <alignment horizontal="left" vertical="center"/>
    </xf>
    <xf numFmtId="0" fontId="3" fillId="0" borderId="106" xfId="0" applyFont="1" applyBorder="1"/>
    <xf numFmtId="0" fontId="19" fillId="10" borderId="105" xfId="0" applyFont="1" applyFill="1" applyBorder="1" applyAlignment="1">
      <alignment horizontal="left" vertical="center"/>
    </xf>
    <xf numFmtId="0" fontId="22" fillId="9" borderId="110" xfId="0" applyFont="1" applyFill="1" applyBorder="1" applyAlignment="1">
      <alignment horizontal="center" vertical="center" wrapText="1"/>
    </xf>
    <xf numFmtId="0" fontId="24" fillId="2" borderId="110" xfId="0" applyFont="1" applyFill="1" applyBorder="1" applyAlignment="1">
      <alignment horizontal="center" vertical="center"/>
    </xf>
    <xf numFmtId="0" fontId="3" fillId="0" borderId="117" xfId="0" applyFont="1" applyBorder="1"/>
    <xf numFmtId="0" fontId="22" fillId="21" borderId="115" xfId="0" applyFont="1" applyFill="1" applyBorder="1" applyAlignment="1">
      <alignment horizontal="center" vertical="center"/>
    </xf>
    <xf numFmtId="0" fontId="3" fillId="0" borderId="112" xfId="0" applyFont="1" applyBorder="1"/>
    <xf numFmtId="0" fontId="22" fillId="2" borderId="110" xfId="0" applyFont="1" applyFill="1" applyBorder="1" applyAlignment="1">
      <alignment horizontal="center" vertical="center"/>
    </xf>
    <xf numFmtId="0" fontId="22" fillId="20" borderId="110" xfId="0" applyFont="1" applyFill="1" applyBorder="1" applyAlignment="1">
      <alignment horizontal="center" vertical="center" wrapText="1"/>
    </xf>
    <xf numFmtId="0" fontId="26" fillId="9" borderId="130" xfId="0" applyFont="1" applyFill="1" applyBorder="1" applyAlignment="1">
      <alignment horizontal="center" vertical="center" wrapText="1"/>
    </xf>
    <xf numFmtId="0" fontId="3" fillId="0" borderId="132" xfId="0" applyFont="1" applyBorder="1"/>
    <xf numFmtId="0" fontId="26" fillId="20" borderId="130" xfId="0" applyFont="1" applyFill="1" applyBorder="1" applyAlignment="1">
      <alignment horizontal="center" vertical="center"/>
    </xf>
    <xf numFmtId="0" fontId="26" fillId="9" borderId="130" xfId="0" applyFont="1" applyFill="1" applyBorder="1" applyAlignment="1">
      <alignment horizontal="center" vertical="center"/>
    </xf>
    <xf numFmtId="0" fontId="26" fillId="20" borderId="130" xfId="0" applyFont="1" applyFill="1" applyBorder="1" applyAlignment="1">
      <alignment horizontal="center" vertical="center" wrapText="1"/>
    </xf>
    <xf numFmtId="0" fontId="29" fillId="9" borderId="130" xfId="0" applyFont="1" applyFill="1" applyBorder="1" applyAlignment="1">
      <alignment horizontal="center" vertical="center"/>
    </xf>
    <xf numFmtId="0" fontId="3" fillId="0" borderId="134" xfId="0" applyFont="1" applyBorder="1"/>
    <xf numFmtId="0" fontId="20" fillId="11" borderId="103" xfId="0" applyFont="1" applyFill="1" applyBorder="1" applyAlignment="1">
      <alignment horizontal="center" vertical="center" wrapText="1"/>
    </xf>
    <xf numFmtId="0" fontId="20" fillId="10" borderId="27" xfId="0" applyFont="1" applyFill="1" applyBorder="1" applyAlignment="1">
      <alignment horizontal="left" vertical="center" wrapText="1"/>
    </xf>
    <xf numFmtId="0" fontId="1" fillId="0" borderId="28" xfId="0" applyFont="1" applyBorder="1" applyAlignment="1">
      <alignment horizontal="center" vertical="center" wrapText="1"/>
    </xf>
    <xf numFmtId="0" fontId="2" fillId="10" borderId="35" xfId="0" applyFont="1" applyFill="1" applyBorder="1" applyAlignment="1">
      <alignment horizontal="center" vertical="center"/>
    </xf>
    <xf numFmtId="0" fontId="5" fillId="0" borderId="2" xfId="0" applyFont="1" applyBorder="1" applyAlignment="1">
      <alignment horizontal="center" vertical="center" wrapText="1"/>
    </xf>
    <xf numFmtId="0" fontId="22" fillId="9" borderId="109" xfId="0" applyFont="1" applyFill="1" applyBorder="1" applyAlignment="1">
      <alignment horizontal="center" vertical="center"/>
    </xf>
    <xf numFmtId="0" fontId="22" fillId="9" borderId="110" xfId="0" applyFont="1" applyFill="1" applyBorder="1" applyAlignment="1">
      <alignment horizontal="center" vertical="center"/>
    </xf>
    <xf numFmtId="0" fontId="22" fillId="2" borderId="115" xfId="0" applyFont="1" applyFill="1" applyBorder="1" applyAlignment="1">
      <alignment horizontal="center" vertical="center"/>
    </xf>
    <xf numFmtId="0" fontId="2" fillId="11" borderId="50" xfId="0" applyFont="1" applyFill="1" applyBorder="1" applyAlignment="1">
      <alignment horizontal="center" vertical="center"/>
    </xf>
    <xf numFmtId="0" fontId="4" fillId="11" borderId="50" xfId="0" applyFont="1" applyFill="1" applyBorder="1" applyAlignment="1">
      <alignment horizontal="center" vertical="center"/>
    </xf>
    <xf numFmtId="0" fontId="26" fillId="21" borderId="129" xfId="0" applyFont="1" applyFill="1" applyBorder="1" applyAlignment="1">
      <alignment horizontal="center" vertical="center"/>
    </xf>
    <xf numFmtId="0" fontId="3" fillId="0" borderId="131" xfId="0" applyFont="1" applyBorder="1"/>
    <xf numFmtId="0" fontId="19" fillId="10" borderId="128" xfId="0" applyFont="1" applyFill="1" applyBorder="1" applyAlignment="1">
      <alignment horizontal="left" vertical="center" wrapText="1"/>
    </xf>
    <xf numFmtId="0" fontId="24" fillId="9" borderId="110" xfId="0" applyFont="1" applyFill="1" applyBorder="1" applyAlignment="1">
      <alignment horizontal="center" vertical="center"/>
    </xf>
    <xf numFmtId="0" fontId="22" fillId="21" borderId="110" xfId="0" applyFont="1" applyFill="1" applyBorder="1" applyAlignment="1">
      <alignment horizontal="center" vertical="center"/>
    </xf>
    <xf numFmtId="0" fontId="22" fillId="2" borderId="110" xfId="0" applyFont="1" applyFill="1" applyBorder="1" applyAlignment="1">
      <alignment horizontal="center" vertical="center" wrapText="1"/>
    </xf>
    <xf numFmtId="0" fontId="3" fillId="0" borderId="116" xfId="0" applyFont="1" applyBorder="1"/>
    <xf numFmtId="0" fontId="30" fillId="9" borderId="110" xfId="0" applyFont="1" applyFill="1" applyBorder="1" applyAlignment="1">
      <alignment horizontal="center" vertical="center"/>
    </xf>
    <xf numFmtId="0" fontId="30" fillId="9" borderId="109" xfId="0" applyFont="1" applyFill="1" applyBorder="1" applyAlignment="1">
      <alignment horizontal="center" vertical="center"/>
    </xf>
    <xf numFmtId="0" fontId="30" fillId="2" borderId="115" xfId="0" applyFont="1" applyFill="1" applyBorder="1" applyAlignment="1">
      <alignment horizontal="center" vertical="center"/>
    </xf>
    <xf numFmtId="0" fontId="30" fillId="21" borderId="115" xfId="0" applyFont="1" applyFill="1" applyBorder="1" applyAlignment="1">
      <alignment horizontal="center" vertical="center"/>
    </xf>
    <xf numFmtId="0" fontId="30" fillId="20" borderId="110" xfId="0" applyFont="1" applyFill="1" applyBorder="1" applyAlignment="1">
      <alignment horizontal="center" vertical="center" wrapText="1"/>
    </xf>
    <xf numFmtId="0" fontId="30" fillId="20" borderId="110" xfId="0" applyFont="1" applyFill="1" applyBorder="1" applyAlignment="1">
      <alignment horizontal="center" vertical="center"/>
    </xf>
    <xf numFmtId="0" fontId="30" fillId="2" borderId="110" xfId="0" applyFont="1" applyFill="1" applyBorder="1" applyAlignment="1">
      <alignment horizontal="center" vertical="center"/>
    </xf>
    <xf numFmtId="0" fontId="30" fillId="21" borderId="110" xfId="0" applyFont="1" applyFill="1" applyBorder="1" applyAlignment="1">
      <alignment horizontal="center" vertical="center"/>
    </xf>
    <xf numFmtId="0" fontId="31" fillId="2" borderId="110" xfId="0" applyFont="1" applyFill="1" applyBorder="1" applyAlignment="1">
      <alignment horizontal="center" vertical="center"/>
    </xf>
    <xf numFmtId="0" fontId="31" fillId="9" borderId="110" xfId="0" applyFont="1" applyFill="1" applyBorder="1" applyAlignment="1">
      <alignment horizontal="center" vertical="center"/>
    </xf>
    <xf numFmtId="0" fontId="30" fillId="9" borderId="110"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6" fillId="21" borderId="130" xfId="0" applyFont="1" applyFill="1" applyBorder="1" applyAlignment="1">
      <alignment horizontal="center" vertical="center"/>
    </xf>
    <xf numFmtId="0" fontId="26" fillId="2" borderId="130" xfId="0" applyFont="1" applyFill="1" applyBorder="1" applyAlignment="1">
      <alignment horizontal="center" vertical="center" wrapText="1"/>
    </xf>
    <xf numFmtId="0" fontId="26" fillId="2" borderId="130" xfId="0" applyFont="1" applyFill="1" applyBorder="1" applyAlignment="1">
      <alignment horizontal="center" vertical="center"/>
    </xf>
    <xf numFmtId="0" fontId="26" fillId="9" borderId="129" xfId="0" applyFont="1" applyFill="1" applyBorder="1" applyAlignment="1">
      <alignment horizontal="center" vertical="center"/>
    </xf>
    <xf numFmtId="0" fontId="3" fillId="0" borderId="133" xfId="0" applyFont="1" applyBorder="1"/>
    <xf numFmtId="0" fontId="26" fillId="2" borderId="129" xfId="0" applyFont="1" applyFill="1" applyBorder="1" applyAlignment="1">
      <alignment horizontal="center" vertical="center"/>
    </xf>
    <xf numFmtId="0" fontId="28" fillId="2" borderId="130" xfId="0" applyFont="1" applyFill="1" applyBorder="1" applyAlignment="1">
      <alignment horizontal="center" vertical="center"/>
    </xf>
    <xf numFmtId="0" fontId="19" fillId="10" borderId="105" xfId="0" applyFont="1" applyFill="1" applyBorder="1" applyAlignment="1">
      <alignment vertical="center" wrapText="1"/>
    </xf>
    <xf numFmtId="0" fontId="4" fillId="0" borderId="85" xfId="0" applyFont="1" applyBorder="1" applyAlignment="1">
      <alignment horizontal="center" vertical="center" wrapText="1"/>
    </xf>
    <xf numFmtId="0" fontId="16" fillId="0" borderId="6" xfId="0" applyFont="1" applyBorder="1" applyAlignment="1">
      <alignment horizontal="center" vertical="center"/>
    </xf>
    <xf numFmtId="0" fontId="2" fillId="23" borderId="19" xfId="0" applyFont="1" applyFill="1" applyBorder="1" applyAlignment="1">
      <alignment horizontal="center" vertical="center"/>
    </xf>
    <xf numFmtId="0" fontId="4" fillId="0" borderId="1" xfId="0" applyFont="1" applyBorder="1" applyAlignment="1">
      <alignment horizontal="center" vertical="center" wrapText="1"/>
    </xf>
    <xf numFmtId="0" fontId="2" fillId="23" borderId="1" xfId="0" applyFont="1" applyFill="1" applyBorder="1" applyAlignment="1">
      <alignment horizontal="center" vertical="center"/>
    </xf>
    <xf numFmtId="0" fontId="2" fillId="23" borderId="85" xfId="0" applyFont="1" applyFill="1" applyBorder="1" applyAlignment="1">
      <alignment horizontal="center" vertical="center"/>
    </xf>
    <xf numFmtId="0" fontId="2" fillId="23" borderId="85" xfId="0" applyFont="1" applyFill="1" applyBorder="1" applyAlignment="1">
      <alignment horizontal="center" vertical="center" wrapText="1"/>
    </xf>
    <xf numFmtId="0" fontId="4" fillId="0" borderId="85" xfId="0" applyFont="1" applyBorder="1" applyAlignment="1">
      <alignment horizontal="left" vertical="center" wrapText="1"/>
    </xf>
    <xf numFmtId="0" fontId="9" fillId="23" borderId="6" xfId="0" applyFont="1" applyFill="1" applyBorder="1" applyAlignment="1">
      <alignment horizontal="center" vertical="center" wrapText="1"/>
    </xf>
    <xf numFmtId="0" fontId="12" fillId="16" borderId="85" xfId="0" applyFont="1" applyFill="1" applyBorder="1" applyAlignment="1">
      <alignment horizontal="center" vertical="center" wrapText="1"/>
    </xf>
    <xf numFmtId="0" fontId="0" fillId="0" borderId="1" xfId="0" applyFont="1" applyBorder="1" applyAlignment="1">
      <alignment horizontal="center"/>
    </xf>
    <xf numFmtId="0" fontId="4" fillId="0" borderId="7" xfId="0" applyFont="1" applyBorder="1" applyAlignment="1">
      <alignment horizontal="center" vertical="center" wrapText="1"/>
    </xf>
    <xf numFmtId="0" fontId="4" fillId="0" borderId="78" xfId="0" applyFont="1" applyBorder="1" applyAlignment="1">
      <alignment horizontal="center" vertical="center" wrapText="1"/>
    </xf>
    <xf numFmtId="0" fontId="16" fillId="0" borderId="11" xfId="0" applyFont="1" applyBorder="1" applyAlignment="1">
      <alignment horizontal="center" vertical="center"/>
    </xf>
    <xf numFmtId="0" fontId="1" fillId="10" borderId="26" xfId="0" applyFont="1" applyFill="1" applyBorder="1" applyAlignment="1">
      <alignment horizontal="left" vertical="center"/>
    </xf>
    <xf numFmtId="0" fontId="7" fillId="10" borderId="27" xfId="0" applyFont="1" applyFill="1" applyBorder="1" applyAlignment="1">
      <alignment horizontal="left" vertical="center" wrapText="1"/>
    </xf>
    <xf numFmtId="0" fontId="0" fillId="0" borderId="29" xfId="0" applyFont="1" applyBorder="1" applyAlignment="1">
      <alignment horizontal="center"/>
    </xf>
    <xf numFmtId="0" fontId="33" fillId="0" borderId="2" xfId="0" applyFont="1" applyBorder="1" applyAlignment="1">
      <alignment horizontal="center" vertical="center" wrapText="1"/>
    </xf>
    <xf numFmtId="0" fontId="33" fillId="0" borderId="41" xfId="0" applyFont="1" applyBorder="1" applyAlignment="1">
      <alignment horizontal="center" vertical="center" wrapText="1"/>
    </xf>
    <xf numFmtId="0" fontId="4" fillId="0" borderId="78" xfId="0" applyFont="1" applyBorder="1" applyAlignment="1">
      <alignment horizontal="left" vertical="center" wrapText="1"/>
    </xf>
    <xf numFmtId="0" fontId="4" fillId="0" borderId="8" xfId="0" applyFont="1" applyBorder="1" applyAlignment="1">
      <alignment horizontal="center" vertical="center" wrapText="1"/>
    </xf>
    <xf numFmtId="0" fontId="4" fillId="0" borderId="9" xfId="0" applyFont="1" applyBorder="1" applyAlignment="1">
      <alignment horizontal="left" vertical="center" wrapText="1"/>
    </xf>
    <xf numFmtId="0" fontId="4" fillId="0" borderId="1" xfId="0" applyFont="1" applyBorder="1" applyAlignment="1">
      <alignment horizontal="left" vertical="center" wrapText="1"/>
    </xf>
    <xf numFmtId="0" fontId="3" fillId="0" borderId="139" xfId="0" applyFont="1" applyBorder="1"/>
    <xf numFmtId="0" fontId="4" fillId="0" borderId="140" xfId="0" applyFont="1" applyBorder="1" applyAlignment="1">
      <alignment horizontal="center" vertical="center" wrapText="1"/>
    </xf>
    <xf numFmtId="0" fontId="3" fillId="0" borderId="141" xfId="0" applyFont="1" applyBorder="1"/>
    <xf numFmtId="0" fontId="3" fillId="0" borderId="142" xfId="0" applyFont="1" applyBorder="1"/>
    <xf numFmtId="0" fontId="4" fillId="0" borderId="7" xfId="0" applyFont="1" applyBorder="1" applyAlignment="1">
      <alignment horizontal="left" vertical="center" wrapText="1"/>
    </xf>
    <xf numFmtId="0" fontId="4" fillId="0" borderId="82" xfId="0" applyFont="1" applyBorder="1" applyAlignment="1">
      <alignment horizontal="center" vertical="center" wrapText="1"/>
    </xf>
    <xf numFmtId="0" fontId="4" fillId="0" borderId="139" xfId="0" applyFont="1" applyBorder="1" applyAlignment="1">
      <alignment horizontal="center" vertical="center" wrapText="1"/>
    </xf>
    <xf numFmtId="0" fontId="4" fillId="0" borderId="27"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wrapText="1"/>
    </xf>
    <xf numFmtId="0" fontId="4" fillId="0" borderId="35" xfId="0" applyFont="1" applyBorder="1" applyAlignment="1">
      <alignment horizontal="center" vertical="center" wrapText="1"/>
    </xf>
    <xf numFmtId="0" fontId="19" fillId="10" borderId="26" xfId="0" applyFont="1" applyFill="1" applyBorder="1" applyAlignment="1">
      <alignment horizontal="left" vertical="center"/>
    </xf>
    <xf numFmtId="0" fontId="4" fillId="24" borderId="97" xfId="0" applyFont="1" applyFill="1" applyBorder="1" applyAlignment="1">
      <alignment horizontal="center" vertical="center" wrapText="1"/>
    </xf>
    <xf numFmtId="0" fontId="4" fillId="23" borderId="75" xfId="0" applyFont="1" applyFill="1" applyBorder="1" applyAlignment="1">
      <alignment horizontal="center" vertical="center"/>
    </xf>
    <xf numFmtId="0" fontId="4" fillId="23" borderId="84" xfId="0" applyFont="1" applyFill="1" applyBorder="1" applyAlignment="1">
      <alignment horizontal="center" vertical="center"/>
    </xf>
    <xf numFmtId="0" fontId="4" fillId="23" borderId="75" xfId="0" applyFont="1" applyFill="1" applyBorder="1" applyAlignment="1">
      <alignment horizontal="center" vertical="center" wrapText="1"/>
    </xf>
    <xf numFmtId="0" fontId="0" fillId="23" borderId="41" xfId="0" applyFont="1" applyFill="1" applyBorder="1" applyAlignment="1">
      <alignment horizontal="center" vertical="center" wrapText="1"/>
    </xf>
    <xf numFmtId="0" fontId="19" fillId="10" borderId="27" xfId="0" applyFont="1" applyFill="1" applyBorder="1" applyAlignment="1">
      <alignment horizontal="left" vertical="center" wrapText="1"/>
    </xf>
    <xf numFmtId="0" fontId="4" fillId="0" borderId="2" xfId="0" applyFont="1" applyBorder="1" applyAlignment="1">
      <alignment horizontal="center" vertical="center" wrapText="1"/>
    </xf>
    <xf numFmtId="0" fontId="1" fillId="10" borderId="105" xfId="0" applyFont="1" applyFill="1" applyBorder="1" applyAlignment="1">
      <alignment horizontal="left"/>
    </xf>
    <xf numFmtId="0" fontId="19" fillId="10" borderId="105" xfId="0" applyFont="1" applyFill="1" applyBorder="1" applyAlignment="1">
      <alignment horizontal="center" vertical="center"/>
    </xf>
    <xf numFmtId="0" fontId="1" fillId="10" borderId="140" xfId="0" applyFont="1" applyFill="1" applyBorder="1" applyAlignment="1">
      <alignment horizontal="left" vertical="center" wrapText="1"/>
    </xf>
    <xf numFmtId="0" fontId="3" fillId="0" borderId="150" xfId="0" applyFont="1" applyBorder="1"/>
    <xf numFmtId="0" fontId="1" fillId="10" borderId="67" xfId="0" applyFont="1" applyFill="1" applyBorder="1" applyAlignment="1">
      <alignment horizontal="left" vertical="center" wrapText="1"/>
    </xf>
    <xf numFmtId="0" fontId="19" fillId="10" borderId="148" xfId="0" applyFont="1" applyFill="1" applyBorder="1" applyAlignment="1">
      <alignment horizontal="left" vertical="center" wrapText="1"/>
    </xf>
    <xf numFmtId="0" fontId="3" fillId="0" borderId="149" xfId="0" applyFont="1" applyBorder="1"/>
    <xf numFmtId="0" fontId="26" fillId="9" borderId="152" xfId="0" applyFont="1" applyFill="1" applyBorder="1" applyAlignment="1">
      <alignment horizontal="center" vertical="center"/>
    </xf>
    <xf numFmtId="0" fontId="2" fillId="0" borderId="0" xfId="0" applyFont="1" applyAlignment="1">
      <alignment horizontal="center"/>
    </xf>
    <xf numFmtId="0" fontId="19" fillId="0" borderId="0" xfId="0" applyFont="1" applyAlignment="1">
      <alignment horizontal="left" vertical="center" wrapText="1"/>
    </xf>
    <xf numFmtId="0" fontId="21" fillId="0" borderId="0" xfId="0" applyFont="1" applyAlignment="1">
      <alignment vertical="center" textRotation="90"/>
    </xf>
    <xf numFmtId="0" fontId="4" fillId="0" borderId="0" xfId="0" applyFont="1" applyAlignment="1">
      <alignment horizontal="center" vertical="center" wrapText="1"/>
    </xf>
    <xf numFmtId="0" fontId="34" fillId="0" borderId="0" xfId="0" applyFont="1" applyAlignment="1">
      <alignment horizontal="center"/>
    </xf>
    <xf numFmtId="0" fontId="34" fillId="0" borderId="0" xfId="0" applyFont="1" applyAlignment="1">
      <alignment horizontal="center" vertical="center"/>
    </xf>
    <xf numFmtId="0" fontId="21" fillId="0" borderId="0" xfId="0" applyFont="1" applyAlignment="1">
      <alignment horizontal="center" vertical="top"/>
    </xf>
    <xf numFmtId="0" fontId="19" fillId="10" borderId="28" xfId="0" applyFont="1" applyFill="1" applyBorder="1" applyAlignment="1">
      <alignment horizontal="left" vertical="center" wrapText="1"/>
    </xf>
    <xf numFmtId="0" fontId="7" fillId="0" borderId="75" xfId="0" applyFont="1" applyBorder="1" applyAlignment="1">
      <alignment horizontal="center" vertical="center" wrapText="1"/>
    </xf>
    <xf numFmtId="0" fontId="7" fillId="0" borderId="85" xfId="0" applyFont="1" applyBorder="1" applyAlignment="1">
      <alignment horizontal="center" vertical="center"/>
    </xf>
    <xf numFmtId="0" fontId="7" fillId="0" borderId="8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6" xfId="0" applyFont="1" applyBorder="1" applyAlignment="1">
      <alignment horizontal="center"/>
    </xf>
    <xf numFmtId="0" fontId="9" fillId="0" borderId="2"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5" xfId="0" applyFont="1" applyBorder="1" applyAlignment="1">
      <alignment horizontal="center" vertical="center" wrapText="1"/>
    </xf>
    <xf numFmtId="0" fontId="7" fillId="0" borderId="60" xfId="0" applyFont="1" applyBorder="1" applyAlignment="1">
      <alignment horizontal="left"/>
    </xf>
    <xf numFmtId="0" fontId="7" fillId="0" borderId="45" xfId="0" applyFont="1" applyBorder="1" applyAlignment="1">
      <alignment horizontal="center"/>
    </xf>
    <xf numFmtId="0" fontId="1" fillId="0" borderId="1" xfId="0" applyFont="1" applyBorder="1" applyAlignment="1">
      <alignment horizontal="left" vertical="center" wrapText="1"/>
    </xf>
    <xf numFmtId="0" fontId="19" fillId="0" borderId="155" xfId="0" applyFont="1" applyBorder="1" applyAlignment="1">
      <alignment horizontal="center" vertical="center" wrapText="1"/>
    </xf>
    <xf numFmtId="0" fontId="9" fillId="0" borderId="154" xfId="0" applyFont="1" applyBorder="1" applyAlignment="1">
      <alignment horizontal="center"/>
    </xf>
    <xf numFmtId="0" fontId="7" fillId="0" borderId="154" xfId="0" applyFont="1" applyBorder="1"/>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1619250</xdr:rowOff>
    </xdr:from>
    <xdr:ext cx="866775" cy="219075"/>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EXTREMO</a:t>
          </a:r>
        </a:p>
      </xdr:txBody>
    </xdr:sp>
    <xdr:clientData fLocksWithSheet="0"/>
  </xdr:oneCellAnchor>
  <xdr:oneCellAnchor>
    <xdr:from>
      <xdr:col>4</xdr:col>
      <xdr:colOff>476250</xdr:colOff>
      <xdr:row>40</xdr:row>
      <xdr:rowOff>1866900</xdr:rowOff>
    </xdr:from>
    <xdr:ext cx="876300" cy="238125"/>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ALTO</a:t>
          </a:r>
        </a:p>
      </xdr:txBody>
    </xdr:sp>
    <xdr:clientData fLocksWithSheet="0"/>
  </xdr:oneCellAnchor>
  <xdr:oneCellAnchor>
    <xdr:from>
      <xdr:col>4</xdr:col>
      <xdr:colOff>476250</xdr:colOff>
      <xdr:row>40</xdr:row>
      <xdr:rowOff>2133600</xdr:rowOff>
    </xdr:from>
    <xdr:ext cx="866775" cy="238125"/>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MODERADO</a:t>
          </a:r>
        </a:p>
      </xdr:txBody>
    </xdr:sp>
    <xdr:clientData fLocksWithSheet="0"/>
  </xdr:oneCellAnchor>
  <xdr:oneCellAnchor>
    <xdr:from>
      <xdr:col>4</xdr:col>
      <xdr:colOff>485775</xdr:colOff>
      <xdr:row>40</xdr:row>
      <xdr:rowOff>2409825</xdr:rowOff>
    </xdr:from>
    <xdr:ext cx="876300" cy="219075"/>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BAJO</a:t>
          </a:r>
        </a:p>
      </xdr:txBody>
    </xdr:sp>
    <xdr:clientData fLocksWithSheet="0"/>
  </xdr:oneCellAnchor>
  <xdr:oneCellAnchor>
    <xdr:from>
      <xdr:col>5</xdr:col>
      <xdr:colOff>9525</xdr:colOff>
      <xdr:row>49</xdr:row>
      <xdr:rowOff>1876425</xdr:rowOff>
    </xdr:from>
    <xdr:ext cx="866775" cy="209550"/>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EXTREMO</a:t>
          </a:r>
        </a:p>
      </xdr:txBody>
    </xdr:sp>
    <xdr:clientData fLocksWithSheet="0"/>
  </xdr:oneCellAnchor>
  <xdr:oneCellAnchor>
    <xdr:from>
      <xdr:col>5</xdr:col>
      <xdr:colOff>19050</xdr:colOff>
      <xdr:row>49</xdr:row>
      <xdr:rowOff>2143125</xdr:rowOff>
    </xdr:from>
    <xdr:ext cx="857250" cy="190500"/>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a:latin typeface="Arial" panose="020B0604020202020204" pitchFamily="34" charset="0"/>
              <a:cs typeface="Arial" panose="020B0604020202020204" pitchFamily="34" charset="0"/>
            </a:rPr>
            <a:t>ALTO</a:t>
          </a:r>
        </a:p>
      </xdr:txBody>
    </xdr:sp>
    <xdr:clientData fLocksWithSheet="0"/>
  </xdr:oneCellAnchor>
  <xdr:oneCellAnchor>
    <xdr:from>
      <xdr:col>5</xdr:col>
      <xdr:colOff>19050</xdr:colOff>
      <xdr:row>49</xdr:row>
      <xdr:rowOff>2400300</xdr:rowOff>
    </xdr:from>
    <xdr:ext cx="857250" cy="200025"/>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MODERADO</a:t>
          </a:r>
        </a:p>
      </xdr:txBody>
    </xdr:sp>
    <xdr:clientData fLocksWithSheet="0"/>
  </xdr:oneCellAnchor>
  <xdr:oneCellAnchor>
    <xdr:from>
      <xdr:col>5</xdr:col>
      <xdr:colOff>28575</xdr:colOff>
      <xdr:row>49</xdr:row>
      <xdr:rowOff>2676525</xdr:rowOff>
    </xdr:from>
    <xdr:ext cx="857250" cy="190500"/>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900">
              <a:latin typeface="Arial" panose="020B0604020202020204" pitchFamily="34" charset="0"/>
              <a:cs typeface="Arial" panose="020B0604020202020204" pitchFamily="34" charset="0"/>
            </a:rPr>
            <a:t>BAJO</a:t>
          </a:r>
        </a:p>
      </xdr:txBody>
    </xdr:sp>
    <xdr:clientData fLocksWithSheet="0"/>
  </xdr:oneCellAnchor>
  <xdr:oneCellAnchor>
    <xdr:from>
      <xdr:col>3</xdr:col>
      <xdr:colOff>2724150</xdr:colOff>
      <xdr:row>49</xdr:row>
      <xdr:rowOff>1314450</xdr:rowOff>
    </xdr:from>
    <xdr:ext cx="1828800" cy="2686050"/>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 de riesgos de corrupción únicamente hay disminución de probabilidad. Es decir, para el impacto no opera el desplazamiento.</a:t>
          </a:r>
        </a:p>
        <a:p>
          <a:r>
            <a:rPr lang="es-CO" sz="1050">
              <a:latin typeface="Arial" panose="020B0604020202020204" pitchFamily="34" charset="0"/>
              <a:cs typeface="Arial" panose="020B0604020202020204" pitchFamily="34" charset="0"/>
            </a:rPr>
            <a:t>c. Si el riesgo se materializa, ocasiona un impacto mayor para la entidad. </a:t>
          </a:r>
        </a:p>
        <a:p>
          <a:endParaRPr lang="es-CO" sz="1050">
            <a:latin typeface="Arial" panose="020B0604020202020204" pitchFamily="34" charset="0"/>
            <a:cs typeface="Arial" panose="020B0604020202020204" pitchFamily="34" charset="0"/>
          </a:endParaRPr>
        </a:p>
      </xdr:txBody>
    </xdr:sp>
    <xdr:clientData fLocksWithSheet="0"/>
  </xdr:oneCellAnchor>
  <xdr:oneCellAnchor>
    <xdr:from>
      <xdr:col>0</xdr:col>
      <xdr:colOff>133350</xdr:colOff>
      <xdr:row>46</xdr:row>
      <xdr:rowOff>933450</xdr:rowOff>
    </xdr:from>
    <xdr:ext cx="1828800" cy="1181100"/>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 se obtiene calculando el promedio aritmetico simple de  los controles por cada riesgo. </a:t>
          </a:r>
        </a:p>
      </xdr:txBody>
    </xdr:sp>
    <xdr:clientData fLocksWithSheet="0"/>
  </xdr:oneCellAnchor>
  <xdr:oneCellAnchor>
    <xdr:from>
      <xdr:col>0</xdr:col>
      <xdr:colOff>47625</xdr:colOff>
      <xdr:row>49</xdr:row>
      <xdr:rowOff>1381125</xdr:rowOff>
    </xdr:from>
    <xdr:ext cx="5629275" cy="323850"/>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fLocksWithSheet="0"/>
  </xdr:oneCellAnchor>
  <xdr:oneCellAnchor>
    <xdr:from>
      <xdr:col>0</xdr:col>
      <xdr:colOff>19050</xdr:colOff>
      <xdr:row>49</xdr:row>
      <xdr:rowOff>3838575</xdr:rowOff>
    </xdr:from>
    <xdr:ext cx="8696325" cy="781050"/>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 residual </a:t>
          </a:r>
          <a:r>
            <a:rPr lang="es-CO" sz="1100">
              <a:solidFill>
                <a:schemeClr val="dk1"/>
              </a:solidFill>
              <a:effectLst/>
              <a:latin typeface="+mn-lt"/>
              <a:ea typeface="+mn-ea"/>
              <a:cs typeface="+mn-cs"/>
            </a:rPr>
            <a:t>se diligencia </a:t>
          </a:r>
          <a:r>
            <a:rPr lang="es-CO" sz="1100" b="1">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SELECCIONAR </a:t>
          </a:r>
          <a:r>
            <a:rPr lang="es-CO" sz="1100" b="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fLocksWithSheet="0"/>
  </xdr:oneCellAnchor>
  <xdr:oneCellAnchor>
    <xdr:from>
      <xdr:col>6</xdr:col>
      <xdr:colOff>142875</xdr:colOff>
      <xdr:row>11</xdr:row>
      <xdr:rowOff>762000</xdr:rowOff>
    </xdr:from>
    <xdr:ext cx="304800" cy="409575"/>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34</xdr:row>
      <xdr:rowOff>1171575</xdr:rowOff>
    </xdr:from>
    <xdr:ext cx="419100" cy="523875"/>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66675</xdr:colOff>
      <xdr:row>40</xdr:row>
      <xdr:rowOff>1209675</xdr:rowOff>
    </xdr:from>
    <xdr:ext cx="428625" cy="523875"/>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114300</xdr:colOff>
      <xdr:row>49</xdr:row>
      <xdr:rowOff>1152525</xdr:rowOff>
    </xdr:from>
    <xdr:ext cx="419100" cy="485775"/>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76200</xdr:colOff>
      <xdr:row>52</xdr:row>
      <xdr:rowOff>1266825</xdr:rowOff>
    </xdr:from>
    <xdr:ext cx="409575" cy="542925"/>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52</xdr:row>
      <xdr:rowOff>3295650</xdr:rowOff>
    </xdr:from>
    <xdr:ext cx="457200" cy="552450"/>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114300</xdr:colOff>
      <xdr:row>21</xdr:row>
      <xdr:rowOff>1714500</xdr:rowOff>
    </xdr:from>
    <xdr:ext cx="390525" cy="581025"/>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104775</xdr:colOff>
      <xdr:row>17</xdr:row>
      <xdr:rowOff>390525</xdr:rowOff>
    </xdr:from>
    <xdr:ext cx="390525" cy="581025"/>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6</xdr:col>
      <xdr:colOff>409575</xdr:colOff>
      <xdr:row>18</xdr:row>
      <xdr:rowOff>457200</xdr:rowOff>
    </xdr:from>
    <xdr:ext cx="1304925" cy="266700"/>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 honradez, rectitud)</a:t>
          </a:r>
        </a:p>
      </xdr:txBody>
    </xdr:sp>
    <xdr:clientData fLocksWithSheet="0"/>
  </xdr:oneCellAnchor>
  <xdr:oneCellAnchor>
    <xdr:from>
      <xdr:col>5</xdr:col>
      <xdr:colOff>295275</xdr:colOff>
      <xdr:row>0</xdr:row>
      <xdr:rowOff>95250</xdr:rowOff>
    </xdr:from>
    <xdr:ext cx="523875" cy="7239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12" name="image3.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14" name="image4.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15" name="image5.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16" name="image6.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17" name="image7.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18" name="image8.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22" name="image9.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26" name="image10.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29" name="image1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0" name="image1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28.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29.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161925</xdr:colOff>
      <xdr:row>12</xdr:row>
      <xdr:rowOff>133350</xdr:rowOff>
    </xdr:from>
    <xdr:ext cx="3600450" cy="2066925"/>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s-CO" sz="1200">
              <a:latin typeface="Arial" panose="020B0604020202020204" pitchFamily="34" charset="0"/>
              <a:cs typeface="Arial" panose="020B0604020202020204" pitchFamily="34" charset="0"/>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p>
        <a:p>
          <a:pPr lvl="0"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fLocksWithSheet="0"/>
  </xdr:oneCellAnchor>
  <xdr:oneCellAnchor>
    <xdr:from>
      <xdr:col>6</xdr:col>
      <xdr:colOff>0</xdr:colOff>
      <xdr:row>12</xdr:row>
      <xdr:rowOff>1181100</xdr:rowOff>
    </xdr:from>
    <xdr:ext cx="914400" cy="914400"/>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7</xdr:col>
      <xdr:colOff>142875</xdr:colOff>
      <xdr:row>13</xdr:row>
      <xdr:rowOff>419100</xdr:rowOff>
    </xdr:from>
    <xdr:ext cx="3829050" cy="1666875"/>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fLocksWithSheet="0"/>
  </xdr:oneCellAnchor>
  <xdr:oneCellAnchor>
    <xdr:from>
      <xdr:col>6</xdr:col>
      <xdr:colOff>0</xdr:colOff>
      <xdr:row>13</xdr:row>
      <xdr:rowOff>895350</xdr:rowOff>
    </xdr:from>
    <xdr:ext cx="914400" cy="914400"/>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prstDash val="solid"/>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5</xdr:col>
      <xdr:colOff>266700</xdr:colOff>
      <xdr:row>0</xdr:row>
      <xdr:rowOff>47625</xdr:rowOff>
    </xdr:from>
    <xdr:ext cx="685800" cy="733425"/>
    <xdr:pic>
      <xdr:nvPicPr>
        <xdr:cNvPr id="3" name="image30.jp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4" name="image31.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3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33.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12</xdr:row>
      <xdr:rowOff>152400</xdr:rowOff>
    </xdr:from>
    <xdr:ext cx="0" cy="238125"/>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24</xdr:row>
      <xdr:rowOff>0</xdr:rowOff>
    </xdr:from>
    <xdr:ext cx="285750" cy="0"/>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32</xdr:row>
      <xdr:rowOff>152400</xdr:rowOff>
    </xdr:from>
    <xdr:ext cx="0" cy="238125"/>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44</xdr:row>
      <xdr:rowOff>0</xdr:rowOff>
    </xdr:from>
    <xdr:ext cx="285750" cy="0"/>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52</xdr:row>
      <xdr:rowOff>152400</xdr:rowOff>
    </xdr:from>
    <xdr:ext cx="0" cy="238125"/>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64</xdr:row>
      <xdr:rowOff>0</xdr:rowOff>
    </xdr:from>
    <xdr:ext cx="285750" cy="0"/>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52</xdr:row>
      <xdr:rowOff>152400</xdr:rowOff>
    </xdr:from>
    <xdr:ext cx="0" cy="238125"/>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64</xdr:row>
      <xdr:rowOff>0</xdr:rowOff>
    </xdr:from>
    <xdr:ext cx="285750" cy="0"/>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72</xdr:row>
      <xdr:rowOff>152400</xdr:rowOff>
    </xdr:from>
    <xdr:ext cx="0" cy="390525"/>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84</xdr:row>
      <xdr:rowOff>0</xdr:rowOff>
    </xdr:from>
    <xdr:ext cx="285750" cy="0"/>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92</xdr:row>
      <xdr:rowOff>152400</xdr:rowOff>
    </xdr:from>
    <xdr:ext cx="0" cy="238125"/>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104</xdr:row>
      <xdr:rowOff>0</xdr:rowOff>
    </xdr:from>
    <xdr:ext cx="285750" cy="0"/>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112</xdr:row>
      <xdr:rowOff>152400</xdr:rowOff>
    </xdr:from>
    <xdr:ext cx="0" cy="238125"/>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124</xdr:row>
      <xdr:rowOff>0</xdr:rowOff>
    </xdr:from>
    <xdr:ext cx="285750" cy="0"/>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132</xdr:row>
      <xdr:rowOff>152400</xdr:rowOff>
    </xdr:from>
    <xdr:ext cx="0" cy="238125"/>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144</xdr:row>
      <xdr:rowOff>0</xdr:rowOff>
    </xdr:from>
    <xdr:ext cx="285750" cy="0"/>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152</xdr:row>
      <xdr:rowOff>152400</xdr:rowOff>
    </xdr:from>
    <xdr:ext cx="0" cy="238125"/>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164</xdr:row>
      <xdr:rowOff>0</xdr:rowOff>
    </xdr:from>
    <xdr:ext cx="285750" cy="0"/>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173</xdr:row>
      <xdr:rowOff>152400</xdr:rowOff>
    </xdr:from>
    <xdr:ext cx="0" cy="238125"/>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185</xdr:row>
      <xdr:rowOff>0</xdr:rowOff>
    </xdr:from>
    <xdr:ext cx="285750" cy="0"/>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193</xdr:row>
      <xdr:rowOff>152400</xdr:rowOff>
    </xdr:from>
    <xdr:ext cx="0" cy="238125"/>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205</xdr:row>
      <xdr:rowOff>0</xdr:rowOff>
    </xdr:from>
    <xdr:ext cx="285750" cy="0"/>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11</xdr:col>
      <xdr:colOff>47625</xdr:colOff>
      <xdr:row>10</xdr:row>
      <xdr:rowOff>114300</xdr:rowOff>
    </xdr:from>
    <xdr:ext cx="609600" cy="495300"/>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solidFill>
              <a:schemeClr val="tx1"/>
            </a:solidFill>
          </a:endParaRPr>
        </a:p>
      </xdr:txBody>
    </xdr:sp>
    <xdr:clientData fLocksWithSheet="0"/>
  </xdr:oneCellAnchor>
  <xdr:oneCellAnchor>
    <xdr:from>
      <xdr:col>11</xdr:col>
      <xdr:colOff>9525</xdr:colOff>
      <xdr:row>9</xdr:row>
      <xdr:rowOff>57150</xdr:rowOff>
    </xdr:from>
    <xdr:ext cx="1438275" cy="390525"/>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s-CO" sz="1600" b="1">
              <a:latin typeface="Arial" panose="020B0604020202020204" pitchFamily="34" charset="0"/>
              <a:cs typeface="Arial" panose="020B0604020202020204" pitchFamily="34" charset="0"/>
            </a:rPr>
            <a:t>Seleccione</a:t>
          </a:r>
        </a:p>
      </xdr:txBody>
    </xdr:sp>
    <xdr:clientData fLocksWithSheet="0"/>
  </xdr:oneCellAnchor>
  <xdr:oneCellAnchor>
    <xdr:from>
      <xdr:col>11</xdr:col>
      <xdr:colOff>57150</xdr:colOff>
      <xdr:row>18</xdr:row>
      <xdr:rowOff>304800</xdr:rowOff>
    </xdr:from>
    <xdr:ext cx="523875" cy="514350"/>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9</xdr:col>
      <xdr:colOff>542925</xdr:colOff>
      <xdr:row>0</xdr:row>
      <xdr:rowOff>47625</xdr:rowOff>
    </xdr:from>
    <xdr:ext cx="704850" cy="876300"/>
    <xdr:pic>
      <xdr:nvPicPr>
        <xdr:cNvPr id="4" name="image34.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 name="image35.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23" name="image36.png">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37.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38.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39.pn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0.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41.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0</xdr:rowOff>
    </xdr:from>
    <xdr:ext cx="733425" cy="0"/>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xdr:col>
      <xdr:colOff>752475</xdr:colOff>
      <xdr:row>35</xdr:row>
      <xdr:rowOff>104775</xdr:rowOff>
    </xdr:from>
    <xdr:ext cx="0" cy="428625"/>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46</xdr:row>
      <xdr:rowOff>0</xdr:rowOff>
    </xdr:from>
    <xdr:ext cx="733425" cy="0"/>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88</xdr:row>
      <xdr:rowOff>0</xdr:rowOff>
    </xdr:from>
    <xdr:ext cx="733425" cy="0"/>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98</xdr:row>
      <xdr:rowOff>66675</xdr:rowOff>
    </xdr:from>
    <xdr:ext cx="0" cy="457200"/>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109</xdr:row>
      <xdr:rowOff>0</xdr:rowOff>
    </xdr:from>
    <xdr:ext cx="733425" cy="0"/>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119</xdr:row>
      <xdr:rowOff>152400</xdr:rowOff>
    </xdr:from>
    <xdr:ext cx="0" cy="390525"/>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130</xdr:row>
      <xdr:rowOff>0</xdr:rowOff>
    </xdr:from>
    <xdr:ext cx="733425" cy="0"/>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140</xdr:row>
      <xdr:rowOff>142875</xdr:rowOff>
    </xdr:from>
    <xdr:ext cx="0" cy="428625"/>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151</xdr:row>
      <xdr:rowOff>0</xdr:rowOff>
    </xdr:from>
    <xdr:ext cx="733425" cy="0"/>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161</xdr:row>
      <xdr:rowOff>161925</xdr:rowOff>
    </xdr:from>
    <xdr:ext cx="9525" cy="438150"/>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172</xdr:row>
      <xdr:rowOff>0</xdr:rowOff>
    </xdr:from>
    <xdr:ext cx="733425" cy="0"/>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14</xdr:row>
      <xdr:rowOff>171450</xdr:rowOff>
    </xdr:from>
    <xdr:ext cx="0" cy="466725"/>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25</xdr:row>
      <xdr:rowOff>0</xdr:rowOff>
    </xdr:from>
    <xdr:ext cx="733425" cy="0"/>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46</xdr:row>
      <xdr:rowOff>0</xdr:rowOff>
    </xdr:from>
    <xdr:ext cx="733425" cy="0"/>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56</xdr:row>
      <xdr:rowOff>142875</xdr:rowOff>
    </xdr:from>
    <xdr:ext cx="0" cy="409575"/>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67</xdr:row>
      <xdr:rowOff>0</xdr:rowOff>
    </xdr:from>
    <xdr:ext cx="733425" cy="0"/>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77</xdr:row>
      <xdr:rowOff>114300</xdr:rowOff>
    </xdr:from>
    <xdr:ext cx="0" cy="390525"/>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88</xdr:row>
      <xdr:rowOff>0</xdr:rowOff>
    </xdr:from>
    <xdr:ext cx="733425" cy="0"/>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109</xdr:row>
      <xdr:rowOff>0</xdr:rowOff>
    </xdr:from>
    <xdr:ext cx="733425" cy="0"/>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130</xdr:row>
      <xdr:rowOff>0</xdr:rowOff>
    </xdr:from>
    <xdr:ext cx="733425" cy="0"/>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151</xdr:row>
      <xdr:rowOff>0</xdr:rowOff>
    </xdr:from>
    <xdr:ext cx="733425" cy="0"/>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172</xdr:row>
      <xdr:rowOff>0</xdr:rowOff>
    </xdr:from>
    <xdr:ext cx="733425" cy="0"/>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183</xdr:row>
      <xdr:rowOff>114300</xdr:rowOff>
    </xdr:from>
    <xdr:ext cx="0" cy="400050"/>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194</xdr:row>
      <xdr:rowOff>0</xdr:rowOff>
    </xdr:from>
    <xdr:ext cx="733425" cy="0"/>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0</xdr:colOff>
      <xdr:row>204</xdr:row>
      <xdr:rowOff>133350</xdr:rowOff>
    </xdr:from>
    <xdr:ext cx="0" cy="390525"/>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7</xdr:col>
      <xdr:colOff>0</xdr:colOff>
      <xdr:row>215</xdr:row>
      <xdr:rowOff>0</xdr:rowOff>
    </xdr:from>
    <xdr:ext cx="733425" cy="0"/>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prstDash val="solid"/>
          <a:tailEnd type="arrow"/>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12</xdr:col>
      <xdr:colOff>0</xdr:colOff>
      <xdr:row>19</xdr:row>
      <xdr:rowOff>104775</xdr:rowOff>
    </xdr:from>
    <xdr:ext cx="5286375" cy="619125"/>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 de riesgos de corrupción únicamente hay disminución de probabilidad. Es decir, para el impacto no opera el desplazamiento.</a:t>
          </a:r>
        </a:p>
        <a:p>
          <a:r>
            <a:rPr lang="es-CO" sz="1050">
              <a:latin typeface="Arial" panose="020B0604020202020204" pitchFamily="34" charset="0"/>
              <a:cs typeface="Arial" panose="020B0604020202020204" pitchFamily="34" charset="0"/>
            </a:rPr>
            <a:t>c. Si el riesgo se materializa, ocasiona un impacto mayor para la entidad. </a:t>
          </a:r>
        </a:p>
        <a:p>
          <a:endParaRPr lang="es-CO" sz="1050">
            <a:latin typeface="Arial" panose="020B0604020202020204" pitchFamily="34" charset="0"/>
            <a:cs typeface="Arial" panose="020B0604020202020204" pitchFamily="34" charset="0"/>
          </a:endParaRPr>
        </a:p>
      </xdr:txBody>
    </xdr:sp>
    <xdr:clientData fLocksWithSheet="0"/>
  </xdr:oneCellAnchor>
  <xdr:oneCellAnchor>
    <xdr:from>
      <xdr:col>12</xdr:col>
      <xdr:colOff>285750</xdr:colOff>
      <xdr:row>8</xdr:row>
      <xdr:rowOff>504825</xdr:rowOff>
    </xdr:from>
    <xdr:ext cx="5257800" cy="514350"/>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fLocksWithSheet="0"/>
  </xdr:oneCellAnchor>
  <xdr:oneCellAnchor>
    <xdr:from>
      <xdr:col>11</xdr:col>
      <xdr:colOff>85725</xdr:colOff>
      <xdr:row>9</xdr:row>
      <xdr:rowOff>180975</xdr:rowOff>
    </xdr:from>
    <xdr:ext cx="962025" cy="390525"/>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Seleccione</a:t>
          </a:r>
        </a:p>
      </xdr:txBody>
    </xdr:sp>
    <xdr:clientData fLocksWithSheet="0"/>
  </xdr:oneCellAnchor>
  <xdr:oneCellAnchor>
    <xdr:from>
      <xdr:col>11</xdr:col>
      <xdr:colOff>47625</xdr:colOff>
      <xdr:row>11</xdr:row>
      <xdr:rowOff>85725</xdr:rowOff>
    </xdr:from>
    <xdr:ext cx="657225" cy="600075"/>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w="25400"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solidFill>
              <a:schemeClr val="tx1"/>
            </a:solidFill>
          </a:endParaRPr>
        </a:p>
      </xdr:txBody>
    </xdr:sp>
    <xdr:clientData fLocksWithSheet="0"/>
  </xdr:oneCellAnchor>
  <xdr:oneCellAnchor>
    <xdr:from>
      <xdr:col>10</xdr:col>
      <xdr:colOff>962025</xdr:colOff>
      <xdr:row>9</xdr:row>
      <xdr:rowOff>47625</xdr:rowOff>
    </xdr:from>
    <xdr:ext cx="1114425" cy="447675"/>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solidFill>
            <a:schemeClr val="dk1">
              <a:shade val="95000"/>
              <a:satMod val="105000"/>
            </a:schemeClr>
          </a:solidFill>
          <a:prstDash val="solid"/>
          <a:tailEnd type="triangle"/>
        </a:ln>
      </xdr:spPr>
      <xdr:style>
        <a:lnRef idx="1">
          <a:schemeClr val="dk1"/>
        </a:lnRef>
        <a:fillRef idx="0">
          <a:schemeClr val="dk1"/>
        </a:fillRef>
        <a:effectRef idx="0">
          <a:schemeClr val="dk1"/>
        </a:effectRef>
        <a:fontRef idx="minor">
          <a:schemeClr val="tx1"/>
        </a:fontRef>
      </xdr:style>
    </xdr:cxnSp>
    <xdr:clientData fLocksWithSheet="0"/>
  </xdr:oneCellAnchor>
  <xdr:oneCellAnchor>
    <xdr:from>
      <xdr:col>9</xdr:col>
      <xdr:colOff>542925</xdr:colOff>
      <xdr:row>0</xdr:row>
      <xdr:rowOff>47625</xdr:rowOff>
    </xdr:from>
    <xdr:ext cx="657225" cy="914400"/>
    <xdr:pic>
      <xdr:nvPicPr>
        <xdr:cNvPr id="4" name="image42.jpg">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5" name="image43.pn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8" name="image44.png">
          <a:extLst>
            <a:ext uri="{FF2B5EF4-FFF2-40B4-BE49-F238E27FC236}">
              <a16:creationId xmlns:a16="http://schemas.microsoft.com/office/drawing/2014/main" id="{00000000-0008-0000-1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15</xdr:col>
      <xdr:colOff>60325</xdr:colOff>
      <xdr:row>8</xdr:row>
      <xdr:rowOff>41275</xdr:rowOff>
    </xdr:from>
    <xdr:ext cx="4562475" cy="4981575"/>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34985325" y="1993900"/>
          <a:ext cx="4562475" cy="49815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a:endParaRPr lang="es-CO" sz="1200" b="1">
            <a:latin typeface="Arial" panose="020B0604020202020204" pitchFamily="34" charset="0"/>
            <a:cs typeface="Arial" panose="020B0604020202020204" pitchFamily="34" charset="0"/>
          </a:endParaRPr>
        </a:p>
        <a:p>
          <a:pPr lvl="0" algn="ctr"/>
          <a:endParaRPr lang="es-CO" sz="1200" b="1">
            <a:solidFill>
              <a:srgbClr val="C00000"/>
            </a:solidFill>
            <a:latin typeface="Arial" panose="020B0604020202020204" pitchFamily="34" charset="0"/>
            <a:cs typeface="Arial" panose="020B0604020202020204" pitchFamily="34" charset="0"/>
          </a:endParaRPr>
        </a:p>
        <a:p>
          <a:pPr lvl="0" algn="ctr"/>
          <a:r>
            <a:rPr lang="es-CO" sz="1200" b="1">
              <a:solidFill>
                <a:srgbClr val="C00000"/>
              </a:solidFill>
              <a:latin typeface="Arial" panose="020B0604020202020204" pitchFamily="34" charset="0"/>
              <a:cs typeface="Arial" panose="020B0604020202020204" pitchFamily="34" charset="0"/>
            </a:rPr>
            <a:t>LINEAMIENTOS  PARA  FORMULAR EL INDICADOR DE  EFICACIA  Y EFECTIVIDAD</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rgbClr val="C00000"/>
              </a:solidFill>
              <a:latin typeface="Arial" panose="020B0604020202020204" pitchFamily="34" charset="0"/>
              <a:cs typeface="Arial" panose="020B0604020202020204" pitchFamily="34" charset="0"/>
            </a:rPr>
            <a:t>Se recomienda  formular los siguientes indicadores para cada riesgo.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Indicador de eficacia: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a:solidFill>
                <a:srgbClr val="C00000"/>
              </a:solidFill>
              <a:latin typeface="Arial" panose="020B0604020202020204" pitchFamily="34" charset="0"/>
              <a:cs typeface="Arial" panose="020B0604020202020204" pitchFamily="34" charset="0"/>
            </a:rPr>
            <a:t>.    </a:t>
          </a:r>
        </a:p>
        <a:p>
          <a:pPr lvl="0" algn="ctr"/>
          <a:endParaRPr lang="es-CO" sz="1200" b="1">
            <a:solidFill>
              <a:srgbClr val="C00000"/>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Indicador de efectividad= </a:t>
          </a:r>
          <a:r>
            <a:rPr lang="es-CO" sz="1200" b="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lvl="0" algn="l"/>
          <a:endParaRPr lang="es-CO" sz="1200" b="1">
            <a:solidFill>
              <a:schemeClr val="tx1"/>
            </a:solidFill>
            <a:latin typeface="Arial" panose="020B0604020202020204" pitchFamily="34" charset="0"/>
            <a:cs typeface="Arial" panose="020B0604020202020204" pitchFamily="34" charset="0"/>
          </a:endParaRPr>
        </a:p>
        <a:p>
          <a:pPr lvl="0" algn="l"/>
          <a:r>
            <a:rPr lang="es-CO" sz="1200" b="1">
              <a:solidFill>
                <a:schemeClr val="tx1"/>
              </a:solidFill>
              <a:latin typeface="Arial" panose="020B0604020202020204" pitchFamily="34" charset="0"/>
              <a:cs typeface="Arial" panose="020B0604020202020204" pitchFamily="34" charset="0"/>
            </a:rPr>
            <a:t>Nota: </a:t>
          </a:r>
          <a:r>
            <a:rPr lang="es-CO" sz="1200" b="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lvl="0" algn="l"/>
          <a:endParaRPr lang="es-CO" sz="1200" b="1">
            <a:solidFill>
              <a:schemeClr val="tx1"/>
            </a:solidFill>
            <a:latin typeface="Arial" panose="020B0604020202020204" pitchFamily="34" charset="0"/>
            <a:cs typeface="Arial" panose="020B0604020202020204" pitchFamily="34" charset="0"/>
          </a:endParaRPr>
        </a:p>
        <a:p>
          <a:pPr lvl="0" algn="ctr"/>
          <a:endParaRPr lang="es-CO" sz="1200" b="1">
            <a:solidFill>
              <a:schemeClr val="tx1"/>
            </a:solidFill>
            <a:latin typeface="Arial" panose="020B0604020202020204" pitchFamily="34" charset="0"/>
            <a:cs typeface="Arial" panose="020B0604020202020204" pitchFamily="34" charset="0"/>
          </a:endParaRPr>
        </a:p>
        <a:p>
          <a:pPr lvl="0" algn="l"/>
          <a:endParaRPr lang="es-CO" sz="1200" b="1">
            <a:solidFill>
              <a:schemeClr val="tx1"/>
            </a:solidFill>
            <a:latin typeface="Arial" panose="020B0604020202020204" pitchFamily="34" charset="0"/>
            <a:cs typeface="Arial" panose="020B0604020202020204" pitchFamily="34" charset="0"/>
          </a:endParaRPr>
        </a:p>
        <a:p>
          <a:pPr lvl="0" algn="ctr"/>
          <a:endParaRPr lang="es-CO" sz="1200" b="1">
            <a:solidFill>
              <a:schemeClr val="tx1"/>
            </a:solidFill>
            <a:latin typeface="Arial" panose="020B0604020202020204" pitchFamily="34" charset="0"/>
            <a:cs typeface="Arial" panose="020B0604020202020204" pitchFamily="34" charset="0"/>
          </a:endParaRPr>
        </a:p>
        <a:p>
          <a:pPr lvl="0" algn="ctr"/>
          <a:endParaRPr lang="es-CO" sz="1200" b="0">
            <a:solidFill>
              <a:schemeClr val="tx1"/>
            </a:solidFill>
            <a:latin typeface="Arial" panose="020B0604020202020204" pitchFamily="34" charset="0"/>
            <a:cs typeface="Arial" panose="020B0604020202020204" pitchFamily="34" charset="0"/>
          </a:endParaRPr>
        </a:p>
        <a:p>
          <a:pPr lvl="0" algn="ctr"/>
          <a:endParaRPr lang="es-CO" sz="1200" b="1">
            <a:solidFill>
              <a:srgbClr val="C00000"/>
            </a:solidFill>
            <a:latin typeface="Arial" panose="020B0604020202020204" pitchFamily="34" charset="0"/>
            <a:cs typeface="Arial" panose="020B0604020202020204" pitchFamily="34" charset="0"/>
          </a:endParaRPr>
        </a:p>
      </xdr:txBody>
    </xdr:sp>
    <xdr:clientData fLocksWithSheet="0"/>
  </xdr:oneCellAnchor>
  <xdr:oneCellAnchor>
    <xdr:from>
      <xdr:col>14</xdr:col>
      <xdr:colOff>158750</xdr:colOff>
      <xdr:row>9</xdr:row>
      <xdr:rowOff>1285875</xdr:rowOff>
    </xdr:from>
    <xdr:ext cx="495300" cy="495300"/>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34321750" y="3746500"/>
          <a:ext cx="495300" cy="495300"/>
        </a:xfrm>
        <a:prstGeom prst="rightArrow">
          <a:avLst/>
        </a:prstGeom>
        <a:solidFill>
          <a:srgbClr val="FFC000"/>
        </a:solidFill>
        <a:ln w="25400" cap="flat" cmpd="sng" algn="ctr">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lgn="l"/>
          <a:endParaRPr lang="es-CO" sz="1100"/>
        </a:p>
      </xdr:txBody>
    </xdr:sp>
    <xdr:clientData fLocksWithSheet="0"/>
  </xdr:oneCellAnchor>
  <xdr:oneCellAnchor>
    <xdr:from>
      <xdr:col>12</xdr:col>
      <xdr:colOff>247650</xdr:colOff>
      <xdr:row>0</xdr:row>
      <xdr:rowOff>38100</xdr:rowOff>
    </xdr:from>
    <xdr:ext cx="504825" cy="685800"/>
    <xdr:pic>
      <xdr:nvPicPr>
        <xdr:cNvPr id="2" name="image45.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46.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28575" cy="7248525"/>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E  X  T  E  R  N  O  S</a:t>
          </a:r>
        </a:p>
        <a:p>
          <a:pPr lvl="0" algn="ctr"/>
          <a:r>
            <a:rPr lang="es-CO" sz="1200" b="1">
              <a:latin typeface="Arial" panose="020B0604020202020204" pitchFamily="34" charset="0"/>
              <a:cs typeface="Arial" panose="020B0604020202020204" pitchFamily="34" charset="0"/>
            </a:rPr>
            <a:t>A  M  E  N  A  Z  A  S</a:t>
          </a:r>
        </a:p>
      </xdr:txBody>
    </xdr:sp>
    <xdr:clientData fLocksWithSheet="0"/>
  </xdr:oneCellAnchor>
  <xdr:oneCellAnchor>
    <xdr:from>
      <xdr:col>0</xdr:col>
      <xdr:colOff>0</xdr:colOff>
      <xdr:row>25</xdr:row>
      <xdr:rowOff>285750</xdr:rowOff>
    </xdr:from>
    <xdr:ext cx="0" cy="7886700"/>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I  N  T  E  R  N  O  S</a:t>
          </a:r>
        </a:p>
        <a:p>
          <a:pPr lvl="0" algn="ctr"/>
          <a:r>
            <a:rPr lang="es-CO" sz="1200" b="1">
              <a:latin typeface="Arial" panose="020B0604020202020204" pitchFamily="34" charset="0"/>
              <a:cs typeface="Arial" panose="020B0604020202020204" pitchFamily="34" charset="0"/>
            </a:rPr>
            <a:t>D  E  B  I  L  I  D  A  D  E   S</a:t>
          </a:r>
        </a:p>
      </xdr:txBody>
    </xdr:sp>
    <xdr:clientData fLocksWithSheet="0"/>
  </xdr:oneCellAnchor>
  <xdr:oneCellAnchor>
    <xdr:from>
      <xdr:col>19</xdr:col>
      <xdr:colOff>2219325</xdr:colOff>
      <xdr:row>0</xdr:row>
      <xdr:rowOff>0</xdr:rowOff>
    </xdr:from>
    <xdr:ext cx="800100" cy="752475"/>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fLocksWithSheet="0"/>
  </xdr:oneCellAnchor>
  <xdr:oneCellAnchor>
    <xdr:from>
      <xdr:col>0</xdr:col>
      <xdr:colOff>0</xdr:colOff>
      <xdr:row>40</xdr:row>
      <xdr:rowOff>0</xdr:rowOff>
    </xdr:from>
    <xdr:ext cx="0" cy="0"/>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es-CO" sz="1200" b="1">
              <a:latin typeface="Arial" panose="020B0604020202020204" pitchFamily="34" charset="0"/>
              <a:cs typeface="Arial" panose="020B0604020202020204" pitchFamily="34" charset="0"/>
            </a:rPr>
            <a:t>F  A  C  T  O  R  E  S     I  N  T  E  R  N  O  S</a:t>
          </a:r>
        </a:p>
        <a:p>
          <a:pPr lvl="0" algn="ctr"/>
          <a:r>
            <a:rPr lang="es-CO" sz="1200" b="1">
              <a:latin typeface="Arial" panose="020B0604020202020204" pitchFamily="34" charset="0"/>
              <a:cs typeface="Arial" panose="020B0604020202020204" pitchFamily="34" charset="0"/>
            </a:rPr>
            <a:t>D E L  P R O C E S O</a:t>
          </a:r>
        </a:p>
      </xdr:txBody>
    </xdr:sp>
    <xdr:clientData fLocksWithSheet="0"/>
  </xdr:oneCellAnchor>
  <xdr:oneCellAnchor>
    <xdr:from>
      <xdr:col>19</xdr:col>
      <xdr:colOff>628650</xdr:colOff>
      <xdr:row>10</xdr:row>
      <xdr:rowOff>57150</xdr:rowOff>
    </xdr:from>
    <xdr:ext cx="2533650" cy="400050"/>
    <xdr:sp macro="" textlink="">
      <xdr:nvSpPr>
        <xdr:cNvPr id="3073" name="CheckBox1" hidden="1">
          <a:extLs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11</xdr:row>
      <xdr:rowOff>161925</xdr:rowOff>
    </xdr:from>
    <xdr:ext cx="2571750" cy="257175"/>
    <xdr:sp macro="" textlink="">
      <xdr:nvSpPr>
        <xdr:cNvPr id="3074" name="CheckBox2" hidden="1">
          <a:extLs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12</xdr:row>
      <xdr:rowOff>161925</xdr:rowOff>
    </xdr:from>
    <xdr:ext cx="2571750" cy="257175"/>
    <xdr:sp macro="" textlink="">
      <xdr:nvSpPr>
        <xdr:cNvPr id="3075" name="CheckBox3" hidden="1">
          <a:extLs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13</xdr:row>
      <xdr:rowOff>161925</xdr:rowOff>
    </xdr:from>
    <xdr:ext cx="2571750" cy="257175"/>
    <xdr:sp macro="" textlink="">
      <xdr:nvSpPr>
        <xdr:cNvPr id="3076" name="CheckBox4" hidden="1">
          <a:extLs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14</xdr:row>
      <xdr:rowOff>171450</xdr:rowOff>
    </xdr:from>
    <xdr:ext cx="2571750" cy="257175"/>
    <xdr:sp macro="" textlink="">
      <xdr:nvSpPr>
        <xdr:cNvPr id="3077" name="CheckBox5" hidden="1">
          <a:extLs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15</xdr:row>
      <xdr:rowOff>161925</xdr:rowOff>
    </xdr:from>
    <xdr:ext cx="2571750" cy="257175"/>
    <xdr:sp macro="" textlink="">
      <xdr:nvSpPr>
        <xdr:cNvPr id="3078" name="CheckBox6" hidden="1">
          <a:extLs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16</xdr:row>
      <xdr:rowOff>161925</xdr:rowOff>
    </xdr:from>
    <xdr:ext cx="2571750" cy="257175"/>
    <xdr:sp macro="" textlink="">
      <xdr:nvSpPr>
        <xdr:cNvPr id="3079" name="CheckBox7" hidden="1">
          <a:extLs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17</xdr:row>
      <xdr:rowOff>161925</xdr:rowOff>
    </xdr:from>
    <xdr:ext cx="2571750" cy="257175"/>
    <xdr:sp macro="" textlink="">
      <xdr:nvSpPr>
        <xdr:cNvPr id="3080" name="CheckBox8" hidden="1">
          <a:extLs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18</xdr:row>
      <xdr:rowOff>161925</xdr:rowOff>
    </xdr:from>
    <xdr:ext cx="2571750" cy="257175"/>
    <xdr:sp macro="" textlink="">
      <xdr:nvSpPr>
        <xdr:cNvPr id="3081" name="CheckBox9" hidden="1">
          <a:extLs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19</xdr:row>
      <xdr:rowOff>161925</xdr:rowOff>
    </xdr:from>
    <xdr:ext cx="2571750" cy="257175"/>
    <xdr:sp macro="" textlink="">
      <xdr:nvSpPr>
        <xdr:cNvPr id="3082" name="CheckBox10" hidden="1">
          <a:extLs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20</xdr:row>
      <xdr:rowOff>161925</xdr:rowOff>
    </xdr:from>
    <xdr:ext cx="2571750" cy="257175"/>
    <xdr:sp macro="" textlink="">
      <xdr:nvSpPr>
        <xdr:cNvPr id="3083" name="CheckBox11" hidden="1">
          <a:extLs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21</xdr:row>
      <xdr:rowOff>161925</xdr:rowOff>
    </xdr:from>
    <xdr:ext cx="2571750" cy="257175"/>
    <xdr:sp macro="" textlink="">
      <xdr:nvSpPr>
        <xdr:cNvPr id="3084" name="CheckBox12" hidden="1">
          <a:extLs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22</xdr:row>
      <xdr:rowOff>161925</xdr:rowOff>
    </xdr:from>
    <xdr:ext cx="2571750" cy="257175"/>
    <xdr:sp macro="" textlink="">
      <xdr:nvSpPr>
        <xdr:cNvPr id="3085" name="CheckBox13" hidden="1">
          <a:extLs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23</xdr:row>
      <xdr:rowOff>161925</xdr:rowOff>
    </xdr:from>
    <xdr:ext cx="2571750" cy="257175"/>
    <xdr:sp macro="" textlink="">
      <xdr:nvSpPr>
        <xdr:cNvPr id="3086" name="CheckBox14" hidden="1">
          <a:extLs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24</xdr:row>
      <xdr:rowOff>161925</xdr:rowOff>
    </xdr:from>
    <xdr:ext cx="2571750" cy="257175"/>
    <xdr:sp macro="" textlink="">
      <xdr:nvSpPr>
        <xdr:cNvPr id="3087" name="CheckBox15" hidden="1">
          <a:extLs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25</xdr:row>
      <xdr:rowOff>161925</xdr:rowOff>
    </xdr:from>
    <xdr:ext cx="2571750" cy="257175"/>
    <xdr:sp macro="" textlink="">
      <xdr:nvSpPr>
        <xdr:cNvPr id="3088" name="CheckBox16" hidden="1">
          <a:extLs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26</xdr:row>
      <xdr:rowOff>161925</xdr:rowOff>
    </xdr:from>
    <xdr:ext cx="2571750" cy="257175"/>
    <xdr:sp macro="" textlink="">
      <xdr:nvSpPr>
        <xdr:cNvPr id="3089" name="CheckBox17" hidden="1">
          <a:extLs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27</xdr:row>
      <xdr:rowOff>161925</xdr:rowOff>
    </xdr:from>
    <xdr:ext cx="2571750" cy="257175"/>
    <xdr:sp macro="" textlink="">
      <xdr:nvSpPr>
        <xdr:cNvPr id="3090" name="CheckBox18" hidden="1">
          <a:extLs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28</xdr:row>
      <xdr:rowOff>161925</xdr:rowOff>
    </xdr:from>
    <xdr:ext cx="2571750" cy="257175"/>
    <xdr:sp macro="" textlink="">
      <xdr:nvSpPr>
        <xdr:cNvPr id="3091" name="CheckBox19" hidden="1">
          <a:extLs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29</xdr:row>
      <xdr:rowOff>161925</xdr:rowOff>
    </xdr:from>
    <xdr:ext cx="2571750" cy="257175"/>
    <xdr:sp macro="" textlink="">
      <xdr:nvSpPr>
        <xdr:cNvPr id="3092" name="CheckBox20" hidden="1">
          <a:extLs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30</xdr:row>
      <xdr:rowOff>161925</xdr:rowOff>
    </xdr:from>
    <xdr:ext cx="2571750" cy="257175"/>
    <xdr:sp macro="" textlink="">
      <xdr:nvSpPr>
        <xdr:cNvPr id="3093" name="CheckBox21" hidden="1">
          <a:extLs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31</xdr:row>
      <xdr:rowOff>161925</xdr:rowOff>
    </xdr:from>
    <xdr:ext cx="2571750" cy="257175"/>
    <xdr:sp macro="" textlink="">
      <xdr:nvSpPr>
        <xdr:cNvPr id="3094" name="CheckBox22" hidden="1">
          <a:extLs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32</xdr:row>
      <xdr:rowOff>161925</xdr:rowOff>
    </xdr:from>
    <xdr:ext cx="2571750" cy="257175"/>
    <xdr:sp macro="" textlink="">
      <xdr:nvSpPr>
        <xdr:cNvPr id="3095" name="CheckBox23" hidden="1">
          <a:extLs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33</xdr:row>
      <xdr:rowOff>161925</xdr:rowOff>
    </xdr:from>
    <xdr:ext cx="2571750" cy="257175"/>
    <xdr:sp macro="" textlink="">
      <xdr:nvSpPr>
        <xdr:cNvPr id="3096" name="CheckBox24" hidden="1">
          <a:extLs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34</xdr:row>
      <xdr:rowOff>161925</xdr:rowOff>
    </xdr:from>
    <xdr:ext cx="2571750" cy="257175"/>
    <xdr:sp macro="" textlink="">
      <xdr:nvSpPr>
        <xdr:cNvPr id="3097" name="CheckBox25" hidden="1">
          <a:extLs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35</xdr:row>
      <xdr:rowOff>161925</xdr:rowOff>
    </xdr:from>
    <xdr:ext cx="2571750" cy="257175"/>
    <xdr:sp macro="" textlink="">
      <xdr:nvSpPr>
        <xdr:cNvPr id="3098" name="CheckBox26" hidden="1">
          <a:extLs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36</xdr:row>
      <xdr:rowOff>161925</xdr:rowOff>
    </xdr:from>
    <xdr:ext cx="2571750" cy="257175"/>
    <xdr:sp macro="" textlink="">
      <xdr:nvSpPr>
        <xdr:cNvPr id="3099" name="CheckBox27" hidden="1">
          <a:extLs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37</xdr:row>
      <xdr:rowOff>161925</xdr:rowOff>
    </xdr:from>
    <xdr:ext cx="2571750" cy="257175"/>
    <xdr:sp macro="" textlink="">
      <xdr:nvSpPr>
        <xdr:cNvPr id="3100" name="CheckBox28" hidden="1">
          <a:extLs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38</xdr:row>
      <xdr:rowOff>161925</xdr:rowOff>
    </xdr:from>
    <xdr:ext cx="2571750" cy="257175"/>
    <xdr:sp macro="" textlink="">
      <xdr:nvSpPr>
        <xdr:cNvPr id="3101" name="CheckBox29" hidden="1">
          <a:extLs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39</xdr:row>
      <xdr:rowOff>161925</xdr:rowOff>
    </xdr:from>
    <xdr:ext cx="2571750" cy="257175"/>
    <xdr:sp macro="" textlink="">
      <xdr:nvSpPr>
        <xdr:cNvPr id="3102" name="CheckBox30" hidden="1">
          <a:extLs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3" name="CheckBox31" hidden="1">
          <a:extLs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4" name="CheckBox32" hidden="1">
          <a:extLs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5" name="CheckBox33" hidden="1">
          <a:extLs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6" name="CheckBox34" hidden="1">
          <a:extLs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7" name="CheckBox35" hidden="1">
          <a:extLs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08" name="CheckBox36" hidden="1">
          <a:extLs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0" name="CheckBox38" hidden="1">
          <a:extLs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1" name="CheckBox39" hidden="1">
          <a:extLs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2" name="CheckBox40" hidden="1">
          <a:extLs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3" name="CheckBox41" hidden="1">
          <a:extLs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4" name="CheckBox42" hidden="1">
          <a:extLs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5" name="CheckBox43" hidden="1">
          <a:extLs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6" name="CheckBox44" hidden="1">
          <a:extLs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7" name="CheckBox45" hidden="1">
          <a:extLs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xdr:spPr>
    </xdr:sp>
    <xdr:clientData fLocksWithSheet="0"/>
  </xdr:oneCellAnchor>
  <xdr:oneCellAnchor>
    <xdr:from>
      <xdr:col>19</xdr:col>
      <xdr:colOff>619125</xdr:colOff>
      <xdr:row>40</xdr:row>
      <xdr:rowOff>0</xdr:rowOff>
    </xdr:from>
    <xdr:ext cx="2571750" cy="257175"/>
    <xdr:sp macro="" textlink="">
      <xdr:nvSpPr>
        <xdr:cNvPr id="3118" name="CheckBox46" hidden="1">
          <a:extLs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xdr:spPr>
    </xdr:sp>
    <xdr:clientData fLocksWithSheet="0"/>
  </xdr:oneCellAnchor>
  <xdr:oneCellAnchor>
    <xdr:from>
      <xdr:col>0</xdr:col>
      <xdr:colOff>0</xdr:colOff>
      <xdr:row>0</xdr:row>
      <xdr:rowOff>66675</xdr:rowOff>
    </xdr:from>
    <xdr:ext cx="1638300" cy="600075"/>
    <xdr:pic>
      <xdr:nvPicPr>
        <xdr:cNvPr id="3" name="image16.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4" name="image17.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8.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9.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20.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628650"/>
    <xdr:pic>
      <xdr:nvPicPr>
        <xdr:cNvPr id="3" name="image2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2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2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24.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2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26.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27.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
  <sheetViews>
    <sheetView topLeftCell="A10" workbookViewId="0">
      <selection activeCell="E2" sqref="E2"/>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17" width="11.42578125" customWidth="1"/>
  </cols>
  <sheetData>
    <row r="1" spans="1:17" ht="30" customHeight="1" x14ac:dyDescent="0.25">
      <c r="A1" s="288"/>
      <c r="B1" s="297" t="s">
        <v>0</v>
      </c>
      <c r="C1" s="298"/>
      <c r="D1" s="299"/>
      <c r="E1" s="1" t="s">
        <v>1</v>
      </c>
      <c r="F1" s="291"/>
      <c r="G1" s="2"/>
      <c r="H1" s="2"/>
      <c r="I1" s="2"/>
      <c r="J1" s="2"/>
      <c r="K1" s="2"/>
      <c r="L1" s="2"/>
      <c r="M1" s="2"/>
      <c r="N1" s="2"/>
      <c r="O1" s="2"/>
      <c r="P1" s="2"/>
      <c r="Q1" s="2"/>
    </row>
    <row r="2" spans="1:17" ht="14.25" customHeight="1" x14ac:dyDescent="0.25">
      <c r="A2" s="289"/>
      <c r="B2" s="300"/>
      <c r="C2" s="283"/>
      <c r="D2" s="301"/>
      <c r="E2" s="3" t="s">
        <v>2</v>
      </c>
      <c r="F2" s="292"/>
      <c r="G2" s="2"/>
      <c r="H2" s="2"/>
      <c r="I2" s="2"/>
      <c r="J2" s="2"/>
      <c r="K2" s="2"/>
      <c r="L2" s="2"/>
      <c r="M2" s="2"/>
      <c r="N2" s="2"/>
      <c r="O2" s="2"/>
      <c r="P2" s="2"/>
      <c r="Q2" s="2"/>
    </row>
    <row r="3" spans="1:17" ht="15" customHeight="1" x14ac:dyDescent="0.25">
      <c r="A3" s="289"/>
      <c r="B3" s="300"/>
      <c r="C3" s="283"/>
      <c r="D3" s="301"/>
      <c r="E3" s="3" t="s">
        <v>3</v>
      </c>
      <c r="F3" s="292"/>
      <c r="G3" s="2"/>
      <c r="H3" s="2"/>
      <c r="I3" s="2"/>
      <c r="J3" s="2"/>
      <c r="K3" s="2"/>
      <c r="L3" s="2"/>
      <c r="M3" s="2"/>
      <c r="N3" s="2"/>
      <c r="O3" s="2"/>
      <c r="P3" s="2"/>
      <c r="Q3" s="2"/>
    </row>
    <row r="4" spans="1:17" ht="14.25" customHeight="1" x14ac:dyDescent="0.25">
      <c r="A4" s="290"/>
      <c r="B4" s="302"/>
      <c r="C4" s="303"/>
      <c r="D4" s="304"/>
      <c r="E4" s="4" t="s">
        <v>4</v>
      </c>
      <c r="F4" s="293"/>
      <c r="G4" s="2"/>
      <c r="H4" s="2"/>
      <c r="I4" s="2"/>
      <c r="J4" s="2"/>
      <c r="K4" s="2"/>
      <c r="L4" s="2"/>
      <c r="M4" s="2"/>
      <c r="N4" s="2"/>
      <c r="O4" s="2"/>
      <c r="P4" s="2"/>
      <c r="Q4" s="2"/>
    </row>
    <row r="5" spans="1:17" ht="14.25" customHeight="1" x14ac:dyDescent="0.25">
      <c r="A5" s="2"/>
      <c r="B5" s="2"/>
      <c r="C5" s="2"/>
      <c r="D5" s="2"/>
      <c r="E5" s="2"/>
      <c r="F5" s="2"/>
      <c r="G5" s="2"/>
      <c r="H5" s="2"/>
      <c r="I5" s="2"/>
      <c r="J5" s="2"/>
      <c r="K5" s="2"/>
      <c r="L5" s="2"/>
      <c r="M5" s="2"/>
      <c r="N5" s="2"/>
      <c r="O5" s="2"/>
      <c r="P5" s="2"/>
      <c r="Q5" s="2"/>
    </row>
    <row r="6" spans="1:17" ht="42.75" customHeight="1" x14ac:dyDescent="0.25">
      <c r="A6" s="5" t="s">
        <v>5</v>
      </c>
      <c r="B6" s="305" t="s">
        <v>6</v>
      </c>
      <c r="C6" s="295"/>
      <c r="D6" s="295"/>
      <c r="E6" s="295"/>
      <c r="F6" s="296"/>
      <c r="G6" s="2"/>
      <c r="H6" s="2"/>
      <c r="I6" s="2"/>
      <c r="J6" s="2"/>
      <c r="K6" s="2"/>
      <c r="L6" s="2"/>
      <c r="M6" s="2"/>
      <c r="N6" s="2"/>
      <c r="O6" s="2"/>
      <c r="P6" s="2"/>
      <c r="Q6" s="2"/>
    </row>
    <row r="7" spans="1:17" ht="50.25" customHeight="1" x14ac:dyDescent="0.25">
      <c r="A7" s="6" t="s">
        <v>7</v>
      </c>
      <c r="B7" s="306" t="s">
        <v>8</v>
      </c>
      <c r="C7" s="286"/>
      <c r="D7" s="286"/>
      <c r="E7" s="286"/>
      <c r="F7" s="287"/>
      <c r="G7" s="2"/>
      <c r="H7" s="2"/>
      <c r="I7" s="2"/>
      <c r="J7" s="2"/>
      <c r="K7" s="2"/>
      <c r="L7" s="2"/>
      <c r="M7" s="2"/>
      <c r="N7" s="2"/>
      <c r="O7" s="2"/>
      <c r="P7" s="2"/>
      <c r="Q7" s="2"/>
    </row>
    <row r="8" spans="1:17" ht="17.25" customHeight="1" x14ac:dyDescent="0.25">
      <c r="A8" s="307"/>
      <c r="B8" s="298"/>
      <c r="C8" s="298"/>
      <c r="D8" s="298"/>
      <c r="E8" s="298"/>
      <c r="F8" s="298"/>
      <c r="G8" s="2"/>
      <c r="H8" s="2"/>
      <c r="I8" s="2"/>
      <c r="J8" s="2"/>
      <c r="K8" s="2"/>
      <c r="L8" s="2"/>
      <c r="M8" s="2"/>
      <c r="N8" s="2"/>
      <c r="O8" s="2"/>
      <c r="P8" s="2"/>
      <c r="Q8" s="2"/>
    </row>
    <row r="9" spans="1:17" ht="54.75" customHeight="1" x14ac:dyDescent="0.25">
      <c r="A9" s="284" t="s">
        <v>9</v>
      </c>
      <c r="B9" s="283"/>
      <c r="C9" s="283"/>
      <c r="D9" s="283"/>
      <c r="E9" s="283"/>
      <c r="F9" s="283"/>
      <c r="G9" s="2"/>
      <c r="H9" s="2"/>
      <c r="I9" s="2"/>
      <c r="J9" s="2"/>
      <c r="K9" s="2"/>
      <c r="L9" s="2"/>
      <c r="M9" s="2"/>
      <c r="N9" s="2"/>
      <c r="O9" s="2"/>
      <c r="P9" s="2"/>
      <c r="Q9" s="2"/>
    </row>
    <row r="10" spans="1:17" ht="18" customHeight="1" x14ac:dyDescent="0.25">
      <c r="A10" s="282"/>
      <c r="B10" s="283"/>
      <c r="C10" s="283"/>
      <c r="D10" s="283"/>
      <c r="E10" s="283"/>
      <c r="F10" s="283"/>
      <c r="G10" s="283"/>
      <c r="H10" s="2"/>
      <c r="I10" s="2"/>
      <c r="J10" s="2"/>
      <c r="K10" s="2"/>
      <c r="L10" s="2"/>
      <c r="M10" s="2"/>
      <c r="N10" s="2"/>
      <c r="O10" s="2"/>
      <c r="P10" s="2"/>
      <c r="Q10" s="2"/>
    </row>
    <row r="11" spans="1:17" ht="24.75" customHeight="1" x14ac:dyDescent="0.25">
      <c r="A11" s="294" t="s">
        <v>10</v>
      </c>
      <c r="B11" s="295"/>
      <c r="C11" s="295"/>
      <c r="D11" s="295"/>
      <c r="E11" s="295"/>
      <c r="F11" s="296"/>
      <c r="G11" s="2"/>
      <c r="H11" s="2"/>
      <c r="I11" s="2"/>
      <c r="J11" s="2"/>
      <c r="K11" s="2"/>
      <c r="L11" s="2"/>
      <c r="M11" s="2"/>
      <c r="N11" s="2"/>
      <c r="O11" s="2"/>
      <c r="P11" s="2"/>
      <c r="Q11" s="2"/>
    </row>
    <row r="12" spans="1:17" ht="229.5" customHeight="1" x14ac:dyDescent="0.25">
      <c r="A12" s="285" t="s">
        <v>11</v>
      </c>
      <c r="B12" s="286"/>
      <c r="C12" s="286"/>
      <c r="D12" s="286"/>
      <c r="E12" s="286"/>
      <c r="F12" s="287"/>
      <c r="G12" s="2"/>
      <c r="H12" s="2"/>
      <c r="I12" s="2"/>
      <c r="J12" s="2"/>
      <c r="K12" s="2"/>
      <c r="L12" s="2"/>
      <c r="M12" s="2"/>
      <c r="N12" s="2"/>
      <c r="O12" s="2"/>
      <c r="P12" s="2"/>
      <c r="Q12" s="2"/>
    </row>
    <row r="13" spans="1:17" ht="18" customHeight="1" x14ac:dyDescent="0.25">
      <c r="A13" s="316"/>
      <c r="B13" s="283"/>
      <c r="C13" s="283"/>
      <c r="D13" s="283"/>
      <c r="E13" s="283"/>
      <c r="F13" s="283"/>
      <c r="G13" s="2"/>
      <c r="H13" s="2"/>
      <c r="I13" s="2"/>
      <c r="J13" s="2"/>
      <c r="K13" s="2"/>
      <c r="L13" s="2"/>
      <c r="M13" s="2"/>
      <c r="N13" s="2"/>
      <c r="O13" s="2"/>
      <c r="P13" s="2"/>
      <c r="Q13" s="2"/>
    </row>
    <row r="14" spans="1:17" ht="26.25" customHeight="1" x14ac:dyDescent="0.25">
      <c r="A14" s="294" t="s">
        <v>12</v>
      </c>
      <c r="B14" s="295"/>
      <c r="C14" s="295"/>
      <c r="D14" s="295"/>
      <c r="E14" s="295"/>
      <c r="F14" s="296"/>
      <c r="G14" s="2"/>
      <c r="H14" s="2"/>
      <c r="I14" s="2"/>
      <c r="J14" s="2"/>
      <c r="K14" s="2"/>
      <c r="L14" s="2"/>
      <c r="M14" s="2"/>
      <c r="N14" s="2"/>
      <c r="O14" s="2"/>
      <c r="P14" s="2"/>
      <c r="Q14" s="2"/>
    </row>
    <row r="15" spans="1:17" ht="284.25" customHeight="1" x14ac:dyDescent="0.25">
      <c r="A15" s="285" t="s">
        <v>13</v>
      </c>
      <c r="B15" s="286"/>
      <c r="C15" s="286"/>
      <c r="D15" s="286"/>
      <c r="E15" s="286"/>
      <c r="F15" s="287"/>
      <c r="G15" s="2"/>
      <c r="H15" s="2"/>
      <c r="I15" s="2"/>
      <c r="J15" s="2"/>
      <c r="K15" s="2"/>
      <c r="L15" s="2"/>
      <c r="M15" s="2"/>
      <c r="N15" s="2"/>
      <c r="O15" s="2"/>
      <c r="P15" s="2"/>
      <c r="Q15" s="2"/>
    </row>
    <row r="16" spans="1:17" ht="21.75" customHeight="1" x14ac:dyDescent="0.25">
      <c r="A16" s="8"/>
      <c r="B16" s="8"/>
      <c r="C16" s="8"/>
      <c r="D16" s="8"/>
      <c r="E16" s="8"/>
      <c r="F16" s="8"/>
      <c r="G16" s="2"/>
      <c r="H16" s="2"/>
      <c r="I16" s="2"/>
      <c r="J16" s="2"/>
      <c r="K16" s="2"/>
      <c r="L16" s="2"/>
      <c r="M16" s="2"/>
      <c r="N16" s="2"/>
      <c r="O16" s="2"/>
      <c r="P16" s="2"/>
      <c r="Q16" s="2"/>
    </row>
    <row r="17" spans="1:17" ht="23.25" customHeight="1" x14ac:dyDescent="0.25">
      <c r="A17" s="294" t="s">
        <v>14</v>
      </c>
      <c r="B17" s="295"/>
      <c r="C17" s="295"/>
      <c r="D17" s="295"/>
      <c r="E17" s="295"/>
      <c r="F17" s="296"/>
      <c r="G17" s="2"/>
      <c r="H17" s="2"/>
      <c r="I17" s="2"/>
      <c r="J17" s="2"/>
      <c r="K17" s="2"/>
      <c r="L17" s="2"/>
      <c r="M17" s="2"/>
      <c r="N17" s="2"/>
      <c r="O17" s="2"/>
      <c r="P17" s="2"/>
      <c r="Q17" s="2"/>
    </row>
    <row r="18" spans="1:17" ht="81.75" customHeight="1" x14ac:dyDescent="0.25">
      <c r="A18" s="308" t="s">
        <v>15</v>
      </c>
      <c r="B18" s="298"/>
      <c r="C18" s="298"/>
      <c r="D18" s="298"/>
      <c r="E18" s="298"/>
      <c r="F18" s="309"/>
      <c r="G18" s="2"/>
      <c r="H18" s="2"/>
      <c r="I18" s="2"/>
      <c r="J18" s="2"/>
      <c r="K18" s="2"/>
      <c r="L18" s="2"/>
      <c r="M18" s="2"/>
      <c r="N18" s="2"/>
      <c r="O18" s="2"/>
      <c r="P18" s="2"/>
      <c r="Q18" s="2"/>
    </row>
    <row r="19" spans="1:17" ht="71.25" customHeight="1" x14ac:dyDescent="0.25">
      <c r="A19" s="310"/>
      <c r="B19" s="303"/>
      <c r="C19" s="303"/>
      <c r="D19" s="303"/>
      <c r="E19" s="303"/>
      <c r="F19" s="311"/>
      <c r="G19" s="2"/>
      <c r="H19" s="2"/>
      <c r="I19" s="2"/>
      <c r="J19" s="2"/>
      <c r="K19" s="2"/>
      <c r="L19" s="2"/>
      <c r="M19" s="2"/>
      <c r="N19" s="2"/>
      <c r="O19" s="2"/>
      <c r="P19" s="2"/>
      <c r="Q19" s="2"/>
    </row>
    <row r="20" spans="1:17" ht="14.25" customHeight="1" x14ac:dyDescent="0.25">
      <c r="A20" s="2"/>
      <c r="B20" s="2"/>
      <c r="C20" s="2"/>
      <c r="D20" s="2"/>
      <c r="E20" s="2"/>
      <c r="F20" s="2"/>
      <c r="G20" s="2"/>
      <c r="H20" s="2"/>
      <c r="I20" s="2"/>
      <c r="J20" s="2"/>
      <c r="K20" s="2"/>
      <c r="L20" s="2"/>
      <c r="M20" s="2"/>
      <c r="N20" s="2"/>
      <c r="O20" s="2"/>
      <c r="P20" s="2"/>
      <c r="Q20" s="2"/>
    </row>
    <row r="21" spans="1:17" ht="27" customHeight="1" x14ac:dyDescent="0.25">
      <c r="A21" s="294" t="s">
        <v>16</v>
      </c>
      <c r="B21" s="295"/>
      <c r="C21" s="295"/>
      <c r="D21" s="295"/>
      <c r="E21" s="295"/>
      <c r="F21" s="296"/>
      <c r="G21" s="2"/>
      <c r="H21" s="2"/>
      <c r="I21" s="2"/>
      <c r="J21" s="2"/>
      <c r="K21" s="2"/>
      <c r="L21" s="2"/>
      <c r="M21" s="2"/>
      <c r="N21" s="2"/>
      <c r="O21" s="2"/>
      <c r="P21" s="2"/>
      <c r="Q21" s="2"/>
    </row>
    <row r="22" spans="1:17" ht="363" customHeight="1" x14ac:dyDescent="0.25">
      <c r="A22" s="285" t="s">
        <v>17</v>
      </c>
      <c r="B22" s="286"/>
      <c r="C22" s="286"/>
      <c r="D22" s="286"/>
      <c r="E22" s="286"/>
      <c r="F22" s="287"/>
      <c r="G22" s="2"/>
      <c r="H22" s="2"/>
      <c r="I22" s="2"/>
      <c r="J22" s="2"/>
      <c r="K22" s="2"/>
      <c r="L22" s="2"/>
      <c r="M22" s="2"/>
      <c r="N22" s="2"/>
      <c r="O22" s="2"/>
      <c r="P22" s="2"/>
      <c r="Q22" s="2"/>
    </row>
    <row r="23" spans="1:17" ht="14.25" customHeight="1" x14ac:dyDescent="0.25">
      <c r="A23" s="2"/>
      <c r="B23" s="2"/>
      <c r="C23" s="2"/>
      <c r="D23" s="2"/>
      <c r="E23" s="2"/>
      <c r="F23" s="2"/>
      <c r="G23" s="2"/>
      <c r="H23" s="2"/>
      <c r="I23" s="2"/>
      <c r="J23" s="2"/>
      <c r="K23" s="2"/>
      <c r="L23" s="2"/>
      <c r="M23" s="2"/>
      <c r="N23" s="2"/>
      <c r="O23" s="2"/>
      <c r="P23" s="2"/>
      <c r="Q23" s="2"/>
    </row>
    <row r="24" spans="1:17" ht="28.5" customHeight="1" x14ac:dyDescent="0.25">
      <c r="A24" s="321" t="s">
        <v>18</v>
      </c>
      <c r="B24" s="322"/>
      <c r="C24" s="322"/>
      <c r="D24" s="322"/>
      <c r="E24" s="322"/>
      <c r="F24" s="323"/>
      <c r="G24" s="2"/>
      <c r="H24" s="2"/>
      <c r="I24" s="2"/>
      <c r="J24" s="2"/>
      <c r="K24" s="2"/>
      <c r="L24" s="2"/>
      <c r="M24" s="2"/>
      <c r="N24" s="2"/>
      <c r="O24" s="2"/>
      <c r="P24" s="2"/>
      <c r="Q24" s="2"/>
    </row>
    <row r="25" spans="1:17" ht="375" customHeight="1" x14ac:dyDescent="0.25">
      <c r="A25" s="325" t="s">
        <v>19</v>
      </c>
      <c r="B25" s="298"/>
      <c r="C25" s="298"/>
      <c r="D25" s="298"/>
      <c r="E25" s="298"/>
      <c r="F25" s="309"/>
      <c r="G25" s="2"/>
      <c r="H25" s="2"/>
      <c r="I25" s="2"/>
      <c r="J25" s="2"/>
      <c r="K25" s="2"/>
      <c r="L25" s="2"/>
      <c r="M25" s="2"/>
      <c r="N25" s="2"/>
      <c r="O25" s="2"/>
      <c r="P25" s="2"/>
      <c r="Q25" s="2"/>
    </row>
    <row r="26" spans="1:17" ht="27" customHeight="1" x14ac:dyDescent="0.25">
      <c r="A26" s="310"/>
      <c r="B26" s="303"/>
      <c r="C26" s="303"/>
      <c r="D26" s="303"/>
      <c r="E26" s="303"/>
      <c r="F26" s="311"/>
      <c r="G26" s="2"/>
      <c r="H26" s="2"/>
      <c r="I26" s="2"/>
      <c r="J26" s="2"/>
      <c r="K26" s="2"/>
      <c r="L26" s="2"/>
      <c r="M26" s="2"/>
      <c r="N26" s="2"/>
      <c r="O26" s="2"/>
      <c r="P26" s="2"/>
      <c r="Q26" s="2"/>
    </row>
    <row r="27" spans="1:17" ht="25.5" customHeight="1" x14ac:dyDescent="0.25">
      <c r="A27" s="8"/>
      <c r="B27" s="8"/>
      <c r="C27" s="8"/>
      <c r="D27" s="8"/>
      <c r="E27" s="8"/>
      <c r="F27" s="8"/>
      <c r="G27" s="2"/>
      <c r="H27" s="2"/>
      <c r="I27" s="2"/>
      <c r="J27" s="2"/>
      <c r="K27" s="2"/>
      <c r="L27" s="2"/>
      <c r="M27" s="2"/>
      <c r="N27" s="2"/>
      <c r="O27" s="2"/>
      <c r="P27" s="2"/>
      <c r="Q27" s="2"/>
    </row>
    <row r="28" spans="1:17" ht="27" customHeight="1" x14ac:dyDescent="0.25">
      <c r="A28" s="324" t="s">
        <v>20</v>
      </c>
      <c r="B28" s="295"/>
      <c r="C28" s="295"/>
      <c r="D28" s="295"/>
      <c r="E28" s="295"/>
      <c r="F28" s="296"/>
      <c r="G28" s="2"/>
      <c r="H28" s="2"/>
      <c r="I28" s="2"/>
      <c r="J28" s="2"/>
      <c r="K28" s="2"/>
      <c r="L28" s="2"/>
      <c r="M28" s="2"/>
      <c r="N28" s="2"/>
      <c r="O28" s="2"/>
      <c r="P28" s="2"/>
      <c r="Q28" s="2"/>
    </row>
    <row r="29" spans="1:17" ht="210.75" customHeight="1" x14ac:dyDescent="0.25">
      <c r="A29" s="285" t="s">
        <v>21</v>
      </c>
      <c r="B29" s="286"/>
      <c r="C29" s="286"/>
      <c r="D29" s="286"/>
      <c r="E29" s="286"/>
      <c r="F29" s="287"/>
      <c r="G29" s="2"/>
      <c r="H29" s="2"/>
      <c r="I29" s="2"/>
      <c r="J29" s="2"/>
      <c r="K29" s="2"/>
      <c r="L29" s="2"/>
      <c r="M29" s="2"/>
      <c r="N29" s="2"/>
      <c r="O29" s="2"/>
      <c r="P29" s="2"/>
      <c r="Q29" s="2"/>
    </row>
    <row r="30" spans="1:17" ht="14.25" customHeight="1" x14ac:dyDescent="0.25">
      <c r="A30" s="2"/>
      <c r="B30" s="2"/>
      <c r="C30" s="2"/>
      <c r="D30" s="2"/>
      <c r="E30" s="2"/>
      <c r="F30" s="2"/>
      <c r="G30" s="2"/>
      <c r="H30" s="2"/>
      <c r="I30" s="2"/>
      <c r="J30" s="2"/>
      <c r="K30" s="2"/>
      <c r="L30" s="2"/>
      <c r="M30" s="2"/>
      <c r="N30" s="2"/>
      <c r="O30" s="2"/>
      <c r="P30" s="2"/>
      <c r="Q30" s="2"/>
    </row>
    <row r="31" spans="1:17" ht="30.75" customHeight="1" x14ac:dyDescent="0.25">
      <c r="A31" s="317" t="s">
        <v>22</v>
      </c>
      <c r="B31" s="295"/>
      <c r="C31" s="295"/>
      <c r="D31" s="295"/>
      <c r="E31" s="295"/>
      <c r="F31" s="296"/>
      <c r="G31" s="2"/>
      <c r="H31" s="2"/>
      <c r="I31" s="2"/>
      <c r="J31" s="2"/>
      <c r="K31" s="2"/>
      <c r="L31" s="2"/>
      <c r="M31" s="2"/>
      <c r="N31" s="2"/>
      <c r="O31" s="2"/>
      <c r="P31" s="2"/>
      <c r="Q31" s="2"/>
    </row>
    <row r="32" spans="1:17" ht="138" customHeight="1" x14ac:dyDescent="0.25">
      <c r="A32" s="327" t="s">
        <v>23</v>
      </c>
      <c r="B32" s="286"/>
      <c r="C32" s="286"/>
      <c r="D32" s="286"/>
      <c r="E32" s="286"/>
      <c r="F32" s="287"/>
      <c r="G32" s="2"/>
      <c r="H32" s="2"/>
      <c r="I32" s="2"/>
      <c r="J32" s="2"/>
      <c r="K32" s="2"/>
      <c r="L32" s="2"/>
      <c r="M32" s="2"/>
      <c r="N32" s="2"/>
      <c r="O32" s="2"/>
      <c r="P32" s="2"/>
      <c r="Q32" s="2"/>
    </row>
    <row r="33" spans="1:17" ht="14.25" customHeight="1" x14ac:dyDescent="0.25">
      <c r="A33" s="2"/>
      <c r="B33" s="2"/>
      <c r="C33" s="2"/>
      <c r="D33" s="2"/>
      <c r="E33" s="2"/>
      <c r="F33" s="2"/>
      <c r="G33" s="2"/>
      <c r="H33" s="2"/>
      <c r="I33" s="2"/>
      <c r="J33" s="2"/>
      <c r="K33" s="2"/>
      <c r="L33" s="2"/>
      <c r="M33" s="2"/>
      <c r="N33" s="2"/>
      <c r="O33" s="2"/>
      <c r="P33" s="2"/>
      <c r="Q33" s="2"/>
    </row>
    <row r="34" spans="1:17" ht="28.5" customHeight="1" x14ac:dyDescent="0.25">
      <c r="A34" s="328" t="s">
        <v>24</v>
      </c>
      <c r="B34" s="295"/>
      <c r="C34" s="295"/>
      <c r="D34" s="295"/>
      <c r="E34" s="295"/>
      <c r="F34" s="296"/>
      <c r="G34" s="2"/>
      <c r="H34" s="2"/>
      <c r="I34" s="2"/>
      <c r="J34" s="2"/>
      <c r="K34" s="2"/>
      <c r="L34" s="2"/>
      <c r="M34" s="2"/>
      <c r="N34" s="2"/>
      <c r="O34" s="2"/>
      <c r="P34" s="2"/>
      <c r="Q34" s="2"/>
    </row>
    <row r="35" spans="1:17" ht="219" customHeight="1" x14ac:dyDescent="0.25">
      <c r="A35" s="285" t="s">
        <v>25</v>
      </c>
      <c r="B35" s="286"/>
      <c r="C35" s="286"/>
      <c r="D35" s="286"/>
      <c r="E35" s="286"/>
      <c r="F35" s="287"/>
      <c r="G35" s="2"/>
      <c r="H35" s="2"/>
      <c r="I35" s="2"/>
      <c r="J35" s="2"/>
      <c r="K35" s="2"/>
      <c r="L35" s="2"/>
      <c r="M35" s="2"/>
      <c r="N35" s="2"/>
      <c r="O35" s="2"/>
      <c r="P35" s="2"/>
      <c r="Q35" s="2"/>
    </row>
    <row r="36" spans="1:17" ht="14.25" customHeight="1" x14ac:dyDescent="0.25">
      <c r="A36" s="2"/>
      <c r="B36" s="2"/>
      <c r="C36" s="2"/>
      <c r="D36" s="2"/>
      <c r="E36" s="2"/>
      <c r="F36" s="2"/>
      <c r="G36" s="2"/>
      <c r="H36" s="2"/>
      <c r="I36" s="2"/>
      <c r="J36" s="2"/>
      <c r="K36" s="2"/>
      <c r="L36" s="2"/>
      <c r="M36" s="2"/>
      <c r="N36" s="2"/>
      <c r="O36" s="2"/>
      <c r="P36" s="2"/>
      <c r="Q36" s="2"/>
    </row>
    <row r="37" spans="1:17" ht="27.75" customHeight="1" x14ac:dyDescent="0.25">
      <c r="A37" s="328" t="s">
        <v>26</v>
      </c>
      <c r="B37" s="295"/>
      <c r="C37" s="295"/>
      <c r="D37" s="295"/>
      <c r="E37" s="295"/>
      <c r="F37" s="296"/>
      <c r="G37" s="2"/>
      <c r="H37" s="2"/>
      <c r="I37" s="2"/>
      <c r="J37" s="2"/>
      <c r="K37" s="2"/>
      <c r="L37" s="2"/>
      <c r="M37" s="2"/>
      <c r="N37" s="2"/>
      <c r="O37" s="2"/>
      <c r="P37" s="2"/>
      <c r="Q37" s="2"/>
    </row>
    <row r="38" spans="1:17" ht="170.25" customHeight="1" x14ac:dyDescent="0.25">
      <c r="A38" s="285" t="s">
        <v>27</v>
      </c>
      <c r="B38" s="286"/>
      <c r="C38" s="286"/>
      <c r="D38" s="286"/>
      <c r="E38" s="286"/>
      <c r="F38" s="287"/>
      <c r="G38" s="2"/>
      <c r="H38" s="2"/>
      <c r="I38" s="2"/>
      <c r="J38" s="2"/>
      <c r="K38" s="2"/>
      <c r="L38" s="2"/>
      <c r="M38" s="2"/>
      <c r="N38" s="2"/>
      <c r="O38" s="2"/>
      <c r="P38" s="2"/>
      <c r="Q38" s="2"/>
    </row>
    <row r="39" spans="1:17" ht="14.25" customHeight="1" x14ac:dyDescent="0.25">
      <c r="A39" s="2"/>
      <c r="B39" s="2"/>
      <c r="C39" s="2"/>
      <c r="D39" s="2"/>
      <c r="E39" s="2"/>
      <c r="F39" s="2"/>
      <c r="G39" s="2"/>
      <c r="H39" s="2"/>
      <c r="I39" s="2"/>
      <c r="J39" s="2"/>
      <c r="K39" s="2"/>
      <c r="L39" s="2"/>
      <c r="M39" s="2"/>
      <c r="N39" s="2"/>
      <c r="O39" s="2"/>
      <c r="P39" s="2"/>
      <c r="Q39" s="2"/>
    </row>
    <row r="40" spans="1:17" ht="27.75" customHeight="1" x14ac:dyDescent="0.25">
      <c r="A40" s="318" t="s">
        <v>28</v>
      </c>
      <c r="B40" s="295"/>
      <c r="C40" s="295"/>
      <c r="D40" s="295"/>
      <c r="E40" s="295"/>
      <c r="F40" s="296"/>
      <c r="G40" s="2"/>
      <c r="H40" s="2"/>
      <c r="I40" s="2"/>
      <c r="J40" s="2"/>
      <c r="K40" s="2"/>
      <c r="L40" s="2"/>
      <c r="M40" s="2"/>
      <c r="N40" s="2"/>
      <c r="O40" s="2"/>
      <c r="P40" s="2"/>
      <c r="Q40" s="2"/>
    </row>
    <row r="41" spans="1:17" ht="208.5" customHeight="1" x14ac:dyDescent="0.25">
      <c r="A41" s="285" t="s">
        <v>29</v>
      </c>
      <c r="B41" s="286"/>
      <c r="C41" s="286"/>
      <c r="D41" s="286"/>
      <c r="E41" s="286"/>
      <c r="F41" s="287"/>
      <c r="G41" s="2"/>
      <c r="H41" s="2"/>
      <c r="I41" s="2"/>
      <c r="J41" s="2"/>
      <c r="K41" s="2"/>
      <c r="L41" s="2"/>
      <c r="M41" s="2"/>
      <c r="N41" s="2"/>
      <c r="O41" s="2"/>
      <c r="P41" s="2"/>
      <c r="Q41" s="2"/>
    </row>
    <row r="42" spans="1:17" ht="14.25" customHeight="1" x14ac:dyDescent="0.25">
      <c r="A42" s="2"/>
      <c r="B42" s="2"/>
      <c r="C42" s="2"/>
      <c r="D42" s="2"/>
      <c r="E42" s="2"/>
      <c r="F42" s="2"/>
      <c r="G42" s="2"/>
      <c r="H42" s="2"/>
      <c r="I42" s="2"/>
      <c r="J42" s="2"/>
      <c r="K42" s="2"/>
      <c r="L42" s="2"/>
      <c r="M42" s="2"/>
      <c r="N42" s="2"/>
      <c r="O42" s="2"/>
      <c r="P42" s="2"/>
      <c r="Q42" s="2"/>
    </row>
    <row r="43" spans="1:17" ht="29.25" customHeight="1" x14ac:dyDescent="0.25">
      <c r="A43" s="326" t="s">
        <v>30</v>
      </c>
      <c r="B43" s="295"/>
      <c r="C43" s="295"/>
      <c r="D43" s="295"/>
      <c r="E43" s="295"/>
      <c r="F43" s="296"/>
      <c r="G43" s="2"/>
      <c r="H43" s="2"/>
      <c r="I43" s="2"/>
      <c r="J43" s="2"/>
      <c r="K43" s="2"/>
      <c r="L43" s="2"/>
      <c r="M43" s="2"/>
      <c r="N43" s="2"/>
      <c r="O43" s="2"/>
      <c r="P43" s="2"/>
      <c r="Q43" s="2"/>
    </row>
    <row r="44" spans="1:17" ht="274.5" customHeight="1" x14ac:dyDescent="0.25">
      <c r="A44" s="285" t="s">
        <v>31</v>
      </c>
      <c r="B44" s="286"/>
      <c r="C44" s="286"/>
      <c r="D44" s="286"/>
      <c r="E44" s="286"/>
      <c r="F44" s="287"/>
      <c r="G44" s="2"/>
      <c r="H44" s="2"/>
      <c r="I44" s="2"/>
      <c r="J44" s="2"/>
      <c r="K44" s="2"/>
      <c r="L44" s="2"/>
      <c r="M44" s="2"/>
      <c r="N44" s="2"/>
      <c r="O44" s="2"/>
      <c r="P44" s="2"/>
      <c r="Q44" s="2"/>
    </row>
    <row r="45" spans="1:17" ht="14.25" customHeight="1" x14ac:dyDescent="0.25">
      <c r="A45" s="2"/>
      <c r="B45" s="2"/>
      <c r="C45" s="2"/>
      <c r="D45" s="2"/>
      <c r="E45" s="2"/>
      <c r="F45" s="2"/>
      <c r="G45" s="2"/>
      <c r="H45" s="2"/>
      <c r="I45" s="2"/>
      <c r="J45" s="2"/>
      <c r="K45" s="2"/>
      <c r="L45" s="2"/>
      <c r="M45" s="2"/>
      <c r="N45" s="2"/>
      <c r="O45" s="2"/>
      <c r="P45" s="2"/>
      <c r="Q45" s="2"/>
    </row>
    <row r="46" spans="1:17" ht="29.25" customHeight="1" x14ac:dyDescent="0.25">
      <c r="A46" s="326" t="s">
        <v>32</v>
      </c>
      <c r="B46" s="295"/>
      <c r="C46" s="295"/>
      <c r="D46" s="295"/>
      <c r="E46" s="295"/>
      <c r="F46" s="296"/>
      <c r="G46" s="2"/>
      <c r="H46" s="2"/>
      <c r="I46" s="2"/>
      <c r="J46" s="2"/>
      <c r="K46" s="2"/>
      <c r="L46" s="2"/>
      <c r="M46" s="2"/>
      <c r="N46" s="2"/>
      <c r="O46" s="2"/>
      <c r="P46" s="2"/>
      <c r="Q46" s="2"/>
    </row>
    <row r="47" spans="1:17" ht="181.5" customHeight="1" x14ac:dyDescent="0.25">
      <c r="A47" s="320" t="s">
        <v>33</v>
      </c>
      <c r="B47" s="286"/>
      <c r="C47" s="286"/>
      <c r="D47" s="286"/>
      <c r="E47" s="286"/>
      <c r="F47" s="287"/>
      <c r="G47" s="9"/>
      <c r="H47" s="9"/>
      <c r="I47" s="9"/>
      <c r="J47" s="9"/>
      <c r="K47" s="9"/>
      <c r="L47" s="9"/>
      <c r="M47" s="9"/>
      <c r="N47" s="9"/>
      <c r="O47" s="9"/>
      <c r="P47" s="9"/>
      <c r="Q47" s="9"/>
    </row>
    <row r="48" spans="1:17" ht="15.75" customHeight="1" x14ac:dyDescent="0.25">
      <c r="A48" s="8"/>
      <c r="B48" s="8"/>
      <c r="C48" s="8"/>
      <c r="D48" s="8"/>
      <c r="E48" s="8"/>
      <c r="F48" s="8"/>
      <c r="G48" s="2"/>
      <c r="H48" s="2"/>
      <c r="I48" s="2"/>
      <c r="J48" s="2"/>
      <c r="K48" s="2"/>
      <c r="L48" s="2"/>
      <c r="M48" s="2"/>
      <c r="N48" s="2"/>
      <c r="O48" s="2"/>
      <c r="P48" s="2"/>
      <c r="Q48" s="2"/>
    </row>
    <row r="49" spans="1:17" ht="19.5" customHeight="1" x14ac:dyDescent="0.25">
      <c r="A49" s="319" t="s">
        <v>34</v>
      </c>
      <c r="B49" s="295"/>
      <c r="C49" s="295"/>
      <c r="D49" s="295"/>
      <c r="E49" s="295"/>
      <c r="F49" s="296"/>
      <c r="G49" s="2"/>
      <c r="H49" s="2"/>
      <c r="I49" s="2"/>
      <c r="J49" s="2"/>
      <c r="K49" s="2"/>
      <c r="L49" s="2"/>
      <c r="M49" s="2"/>
      <c r="N49" s="2"/>
      <c r="O49" s="2"/>
      <c r="P49" s="2"/>
      <c r="Q49" s="2"/>
    </row>
    <row r="50" spans="1:17" ht="363" customHeight="1" x14ac:dyDescent="0.25">
      <c r="A50" s="320" t="s">
        <v>35</v>
      </c>
      <c r="B50" s="286"/>
      <c r="C50" s="286"/>
      <c r="D50" s="286"/>
      <c r="E50" s="286"/>
      <c r="F50" s="287"/>
      <c r="G50" s="2"/>
      <c r="H50" s="2"/>
      <c r="I50" s="2"/>
      <c r="J50" s="2"/>
      <c r="K50" s="2"/>
      <c r="L50" s="2"/>
      <c r="M50" s="2"/>
      <c r="N50" s="2"/>
      <c r="O50" s="2"/>
      <c r="P50" s="2"/>
      <c r="Q50" s="2"/>
    </row>
    <row r="51" spans="1:17" ht="14.25" customHeight="1" x14ac:dyDescent="0.25">
      <c r="A51" s="2"/>
      <c r="B51" s="2"/>
      <c r="C51" s="2"/>
      <c r="D51" s="2"/>
      <c r="E51" s="2"/>
      <c r="F51" s="2"/>
      <c r="G51" s="2"/>
      <c r="H51" s="2"/>
      <c r="I51" s="2"/>
      <c r="J51" s="2"/>
      <c r="K51" s="2"/>
      <c r="L51" s="2"/>
      <c r="M51" s="2"/>
      <c r="N51" s="2"/>
      <c r="O51" s="2"/>
      <c r="P51" s="2"/>
      <c r="Q51" s="2"/>
    </row>
    <row r="52" spans="1:17" ht="27.75" customHeight="1" x14ac:dyDescent="0.25">
      <c r="A52" s="312" t="s">
        <v>36</v>
      </c>
      <c r="B52" s="295"/>
      <c r="C52" s="295"/>
      <c r="D52" s="295"/>
      <c r="E52" s="295"/>
      <c r="F52" s="296"/>
      <c r="G52" s="2"/>
      <c r="H52" s="2"/>
      <c r="I52" s="2"/>
      <c r="J52" s="2"/>
      <c r="K52" s="2"/>
      <c r="L52" s="2"/>
      <c r="M52" s="2"/>
      <c r="N52" s="2"/>
      <c r="O52" s="2"/>
      <c r="P52" s="2"/>
      <c r="Q52" s="2"/>
    </row>
    <row r="53" spans="1:17" ht="409.5" customHeight="1" x14ac:dyDescent="0.25">
      <c r="A53" s="313" t="s">
        <v>37</v>
      </c>
      <c r="B53" s="314"/>
      <c r="C53" s="314"/>
      <c r="D53" s="314"/>
      <c r="E53" s="314"/>
      <c r="F53" s="315"/>
      <c r="G53" s="2"/>
      <c r="H53" s="2"/>
      <c r="I53" s="2"/>
      <c r="J53" s="2"/>
      <c r="K53" s="2"/>
      <c r="L53" s="2"/>
      <c r="M53" s="2"/>
      <c r="N53" s="2"/>
      <c r="O53" s="2"/>
      <c r="P53" s="2"/>
      <c r="Q53" s="2"/>
    </row>
    <row r="54" spans="1:17" ht="77.25" customHeight="1" x14ac:dyDescent="0.25">
      <c r="A54" s="310"/>
      <c r="B54" s="303"/>
      <c r="C54" s="303"/>
      <c r="D54" s="303"/>
      <c r="E54" s="303"/>
      <c r="F54" s="311"/>
      <c r="G54" s="2"/>
      <c r="H54" s="2"/>
      <c r="I54" s="2"/>
      <c r="J54" s="2"/>
      <c r="K54" s="2"/>
      <c r="L54" s="2"/>
      <c r="M54" s="2"/>
      <c r="N54" s="2"/>
      <c r="O54" s="2"/>
      <c r="P54" s="2"/>
      <c r="Q54" s="2"/>
    </row>
    <row r="55" spans="1:17" ht="14.25" customHeight="1" x14ac:dyDescent="0.25">
      <c r="A55" s="2"/>
      <c r="B55" s="2"/>
      <c r="C55" s="2"/>
      <c r="D55" s="2"/>
      <c r="E55" s="2"/>
      <c r="F55" s="2"/>
      <c r="G55" s="2"/>
      <c r="H55" s="2"/>
      <c r="I55" s="2"/>
      <c r="J55" s="2"/>
      <c r="K55" s="2"/>
      <c r="L55" s="2"/>
      <c r="M55" s="2"/>
      <c r="N55" s="2"/>
      <c r="O55" s="2"/>
      <c r="P55" s="2"/>
      <c r="Q55" s="2"/>
    </row>
    <row r="56" spans="1:17" ht="14.25" customHeight="1" x14ac:dyDescent="0.25">
      <c r="A56" s="2"/>
      <c r="B56" s="2"/>
      <c r="C56" s="2"/>
      <c r="D56" s="2"/>
      <c r="E56" s="2"/>
      <c r="F56" s="2"/>
      <c r="G56" s="2"/>
      <c r="H56" s="2"/>
      <c r="I56" s="2"/>
      <c r="J56" s="2"/>
      <c r="K56" s="2"/>
      <c r="L56" s="2"/>
      <c r="M56" s="2"/>
      <c r="N56" s="2"/>
      <c r="O56" s="2"/>
      <c r="P56" s="2"/>
      <c r="Q56" s="2"/>
    </row>
    <row r="57" spans="1:17" ht="14.25" customHeight="1" x14ac:dyDescent="0.25">
      <c r="A57" s="2"/>
      <c r="B57" s="2"/>
      <c r="C57" s="2"/>
      <c r="D57" s="2"/>
      <c r="E57" s="2"/>
      <c r="F57" s="2"/>
      <c r="G57" s="2"/>
      <c r="H57" s="2"/>
      <c r="I57" s="2"/>
      <c r="J57" s="2"/>
      <c r="K57" s="2"/>
      <c r="L57" s="2"/>
      <c r="M57" s="2"/>
      <c r="N57" s="2"/>
      <c r="O57" s="2"/>
      <c r="P57" s="2"/>
      <c r="Q57" s="2"/>
    </row>
    <row r="58" spans="1:17" ht="14.25" customHeight="1" x14ac:dyDescent="0.25">
      <c r="A58" s="2"/>
      <c r="B58" s="2"/>
      <c r="C58" s="2"/>
      <c r="D58" s="2"/>
      <c r="E58" s="2"/>
      <c r="F58" s="2"/>
      <c r="G58" s="2"/>
      <c r="H58" s="2"/>
      <c r="I58" s="2"/>
      <c r="J58" s="2"/>
      <c r="K58" s="2"/>
      <c r="L58" s="2"/>
      <c r="M58" s="2"/>
      <c r="N58" s="2"/>
      <c r="O58" s="2"/>
      <c r="P58" s="2"/>
      <c r="Q58" s="2"/>
    </row>
    <row r="59" spans="1:17" ht="14.25" customHeight="1" x14ac:dyDescent="0.25">
      <c r="A59" s="2"/>
      <c r="B59" s="2"/>
      <c r="C59" s="2"/>
      <c r="D59" s="2"/>
      <c r="E59" s="2"/>
      <c r="F59" s="2"/>
      <c r="G59" s="2"/>
      <c r="H59" s="2"/>
      <c r="I59" s="2"/>
      <c r="J59" s="2"/>
      <c r="K59" s="2"/>
      <c r="L59" s="2"/>
      <c r="M59" s="2"/>
      <c r="N59" s="2"/>
      <c r="O59" s="2"/>
      <c r="P59" s="2"/>
      <c r="Q59" s="2"/>
    </row>
    <row r="60" spans="1:17" ht="14.25" customHeight="1" x14ac:dyDescent="0.25">
      <c r="A60" s="2"/>
      <c r="B60" s="2"/>
      <c r="C60" s="2"/>
      <c r="D60" s="2"/>
      <c r="E60" s="2"/>
      <c r="F60" s="2"/>
      <c r="G60" s="2"/>
      <c r="H60" s="2"/>
      <c r="I60" s="2"/>
      <c r="J60" s="2"/>
      <c r="K60" s="2"/>
      <c r="L60" s="2"/>
      <c r="M60" s="2"/>
      <c r="N60" s="2"/>
      <c r="O60" s="2"/>
      <c r="P60" s="2"/>
      <c r="Q60" s="2"/>
    </row>
    <row r="61" spans="1:17" ht="14.25" customHeight="1" x14ac:dyDescent="0.25">
      <c r="A61" s="2"/>
      <c r="B61" s="2"/>
      <c r="C61" s="2"/>
      <c r="D61" s="2"/>
      <c r="E61" s="2"/>
      <c r="F61" s="2"/>
      <c r="G61" s="2"/>
      <c r="H61" s="2"/>
      <c r="I61" s="2"/>
      <c r="J61" s="2"/>
      <c r="K61" s="2"/>
      <c r="L61" s="2"/>
      <c r="M61" s="2"/>
      <c r="N61" s="2"/>
      <c r="O61" s="2"/>
      <c r="P61" s="2"/>
      <c r="Q61" s="2"/>
    </row>
    <row r="62" spans="1:17" ht="14.25" customHeight="1" x14ac:dyDescent="0.25">
      <c r="A62" s="2"/>
      <c r="B62" s="2"/>
      <c r="C62" s="2"/>
      <c r="D62" s="2"/>
      <c r="E62" s="2"/>
      <c r="F62" s="2"/>
      <c r="G62" s="2"/>
      <c r="H62" s="2"/>
      <c r="I62" s="2"/>
      <c r="J62" s="2"/>
      <c r="K62" s="2"/>
      <c r="L62" s="2"/>
      <c r="M62" s="2"/>
      <c r="N62" s="2"/>
      <c r="O62" s="2"/>
      <c r="P62" s="2"/>
      <c r="Q62" s="2"/>
    </row>
    <row r="63" spans="1:17" ht="14.25" customHeight="1" x14ac:dyDescent="0.25">
      <c r="A63" s="2"/>
      <c r="B63" s="2"/>
      <c r="C63" s="2"/>
      <c r="D63" s="2"/>
      <c r="E63" s="2"/>
      <c r="F63" s="2"/>
      <c r="G63" s="2"/>
      <c r="H63" s="2"/>
      <c r="I63" s="2"/>
      <c r="J63" s="2"/>
      <c r="K63" s="2"/>
      <c r="L63" s="2"/>
      <c r="M63" s="2"/>
      <c r="N63" s="2"/>
      <c r="O63" s="2"/>
      <c r="P63" s="2"/>
      <c r="Q63" s="2"/>
    </row>
    <row r="64" spans="1:17" ht="14.25" customHeight="1" x14ac:dyDescent="0.25">
      <c r="A64" s="2"/>
      <c r="B64" s="2"/>
      <c r="C64" s="2"/>
      <c r="D64" s="2"/>
      <c r="E64" s="2"/>
      <c r="F64" s="2"/>
      <c r="G64" s="2"/>
      <c r="H64" s="2"/>
      <c r="I64" s="2"/>
      <c r="J64" s="2"/>
      <c r="K64" s="2"/>
      <c r="L64" s="2"/>
      <c r="M64" s="2"/>
      <c r="N64" s="2"/>
      <c r="O64" s="2"/>
      <c r="P64" s="2"/>
      <c r="Q64" s="2"/>
    </row>
    <row r="65" spans="1:17" ht="14.25" customHeight="1" x14ac:dyDescent="0.25">
      <c r="A65" s="2"/>
      <c r="B65" s="2"/>
      <c r="C65" s="2"/>
      <c r="D65" s="2"/>
      <c r="E65" s="2"/>
      <c r="F65" s="2"/>
      <c r="G65" s="2"/>
      <c r="H65" s="2"/>
      <c r="I65" s="2"/>
      <c r="J65" s="2"/>
      <c r="K65" s="2"/>
      <c r="L65" s="2"/>
      <c r="M65" s="2"/>
      <c r="N65" s="2"/>
      <c r="O65" s="2"/>
      <c r="P65" s="2"/>
      <c r="Q65" s="2"/>
    </row>
    <row r="66" spans="1:17" ht="14.25" customHeight="1" x14ac:dyDescent="0.25">
      <c r="A66" s="2"/>
      <c r="B66" s="2"/>
      <c r="C66" s="2"/>
      <c r="D66" s="2"/>
      <c r="E66" s="2"/>
      <c r="F66" s="2"/>
      <c r="G66" s="2"/>
      <c r="H66" s="2"/>
      <c r="I66" s="2"/>
      <c r="J66" s="2"/>
      <c r="K66" s="2"/>
      <c r="L66" s="2"/>
      <c r="M66" s="2"/>
      <c r="N66" s="2"/>
      <c r="O66" s="2"/>
      <c r="P66" s="2"/>
      <c r="Q66" s="2"/>
    </row>
    <row r="67" spans="1:17" ht="14.25" customHeight="1" x14ac:dyDescent="0.25">
      <c r="A67" s="2"/>
      <c r="B67" s="2"/>
      <c r="C67" s="2"/>
      <c r="D67" s="2"/>
      <c r="E67" s="2"/>
      <c r="F67" s="2"/>
      <c r="G67" s="2"/>
      <c r="H67" s="2"/>
      <c r="I67" s="2"/>
      <c r="J67" s="2"/>
      <c r="K67" s="2"/>
      <c r="L67" s="2"/>
      <c r="M67" s="2"/>
      <c r="N67" s="2"/>
      <c r="O67" s="2"/>
      <c r="P67" s="2"/>
      <c r="Q67" s="2"/>
    </row>
    <row r="68" spans="1:17" ht="14.25" customHeight="1" x14ac:dyDescent="0.25">
      <c r="A68" s="2"/>
      <c r="B68" s="2"/>
      <c r="C68" s="2"/>
      <c r="D68" s="2"/>
      <c r="E68" s="2"/>
      <c r="F68" s="2"/>
      <c r="G68" s="2"/>
      <c r="H68" s="2"/>
      <c r="I68" s="2"/>
      <c r="J68" s="2"/>
      <c r="K68" s="2"/>
      <c r="L68" s="2"/>
      <c r="M68" s="2"/>
      <c r="N68" s="2"/>
      <c r="O68" s="2"/>
      <c r="P68" s="2"/>
      <c r="Q68" s="2"/>
    </row>
    <row r="69" spans="1:17" ht="14.25" customHeight="1" x14ac:dyDescent="0.25">
      <c r="A69" s="2"/>
      <c r="B69" s="2"/>
      <c r="C69" s="2"/>
      <c r="D69" s="2"/>
      <c r="E69" s="2"/>
      <c r="F69" s="2"/>
      <c r="G69" s="2"/>
      <c r="H69" s="2"/>
      <c r="I69" s="2"/>
      <c r="J69" s="2"/>
      <c r="K69" s="2"/>
      <c r="L69" s="2"/>
      <c r="M69" s="2"/>
      <c r="N69" s="2"/>
      <c r="O69" s="2"/>
      <c r="P69" s="2"/>
      <c r="Q69" s="2"/>
    </row>
    <row r="70" spans="1:17" ht="14.25" customHeight="1" x14ac:dyDescent="0.25">
      <c r="A70" s="2"/>
      <c r="B70" s="2"/>
      <c r="C70" s="2"/>
      <c r="D70" s="2"/>
      <c r="E70" s="2"/>
      <c r="F70" s="2"/>
      <c r="G70" s="2"/>
      <c r="H70" s="2"/>
      <c r="I70" s="2"/>
      <c r="J70" s="2"/>
      <c r="K70" s="2"/>
      <c r="L70" s="2"/>
      <c r="M70" s="2"/>
      <c r="N70" s="2"/>
      <c r="O70" s="2"/>
      <c r="P70" s="2"/>
      <c r="Q70" s="2"/>
    </row>
    <row r="71" spans="1:17" ht="14.25" customHeight="1" x14ac:dyDescent="0.25">
      <c r="A71" s="2"/>
      <c r="B71" s="2"/>
      <c r="C71" s="2"/>
      <c r="D71" s="2"/>
      <c r="E71" s="2"/>
      <c r="F71" s="2"/>
      <c r="G71" s="2"/>
      <c r="H71" s="2"/>
      <c r="I71" s="2"/>
      <c r="J71" s="2"/>
      <c r="K71" s="2"/>
      <c r="L71" s="2"/>
      <c r="M71" s="2"/>
      <c r="N71" s="2"/>
      <c r="O71" s="2"/>
      <c r="P71" s="2"/>
      <c r="Q71" s="2"/>
    </row>
    <row r="72" spans="1:17" ht="14.25" customHeight="1" x14ac:dyDescent="0.25">
      <c r="A72" s="2"/>
      <c r="B72" s="2"/>
      <c r="C72" s="2"/>
      <c r="D72" s="2"/>
      <c r="E72" s="2"/>
      <c r="F72" s="2"/>
      <c r="G72" s="2"/>
      <c r="H72" s="2"/>
      <c r="I72" s="2"/>
      <c r="J72" s="2"/>
      <c r="K72" s="2"/>
      <c r="L72" s="2"/>
      <c r="M72" s="2"/>
      <c r="N72" s="2"/>
      <c r="O72" s="2"/>
      <c r="P72" s="2"/>
      <c r="Q72" s="2"/>
    </row>
    <row r="73" spans="1:17" ht="14.25" customHeight="1" x14ac:dyDescent="0.25">
      <c r="A73" s="2"/>
      <c r="B73" s="2"/>
      <c r="C73" s="2"/>
      <c r="D73" s="2"/>
      <c r="E73" s="2"/>
      <c r="F73" s="2"/>
      <c r="G73" s="2"/>
      <c r="H73" s="2"/>
      <c r="I73" s="2"/>
      <c r="J73" s="2"/>
      <c r="K73" s="2"/>
      <c r="L73" s="2"/>
      <c r="M73" s="2"/>
      <c r="N73" s="2"/>
      <c r="O73" s="2"/>
      <c r="P73" s="2"/>
      <c r="Q73" s="2"/>
    </row>
    <row r="74" spans="1:17" ht="14.25" customHeight="1" x14ac:dyDescent="0.25">
      <c r="A74" s="2"/>
      <c r="B74" s="2"/>
      <c r="C74" s="2"/>
      <c r="D74" s="2"/>
      <c r="E74" s="2"/>
      <c r="F74" s="2"/>
      <c r="G74" s="2"/>
      <c r="H74" s="2"/>
      <c r="I74" s="2"/>
      <c r="J74" s="2"/>
      <c r="K74" s="2"/>
      <c r="L74" s="2"/>
      <c r="M74" s="2"/>
      <c r="N74" s="2"/>
      <c r="O74" s="2"/>
      <c r="P74" s="2"/>
      <c r="Q74" s="2"/>
    </row>
    <row r="75" spans="1:17" ht="14.25" customHeight="1" x14ac:dyDescent="0.25">
      <c r="A75" s="2"/>
      <c r="B75" s="2"/>
      <c r="C75" s="2"/>
      <c r="D75" s="2"/>
      <c r="E75" s="2"/>
      <c r="F75" s="2"/>
      <c r="G75" s="2"/>
      <c r="H75" s="2"/>
      <c r="I75" s="2"/>
      <c r="J75" s="2"/>
      <c r="K75" s="2"/>
      <c r="L75" s="2"/>
      <c r="M75" s="2"/>
      <c r="N75" s="2"/>
      <c r="O75" s="2"/>
      <c r="P75" s="2"/>
      <c r="Q75" s="2"/>
    </row>
    <row r="76" spans="1:17" ht="14.25" customHeight="1" x14ac:dyDescent="0.25">
      <c r="A76" s="2"/>
      <c r="B76" s="2"/>
      <c r="C76" s="2"/>
      <c r="D76" s="2"/>
      <c r="E76" s="2"/>
      <c r="F76" s="2"/>
      <c r="G76" s="2"/>
      <c r="H76" s="2"/>
      <c r="I76" s="2"/>
      <c r="J76" s="2"/>
      <c r="K76" s="2"/>
      <c r="L76" s="2"/>
      <c r="M76" s="2"/>
      <c r="N76" s="2"/>
      <c r="O76" s="2"/>
      <c r="P76" s="2"/>
      <c r="Q76" s="2"/>
    </row>
    <row r="77" spans="1:17" ht="14.25" customHeight="1" x14ac:dyDescent="0.25">
      <c r="A77" s="2"/>
      <c r="B77" s="2"/>
      <c r="C77" s="2"/>
      <c r="D77" s="2"/>
      <c r="E77" s="2"/>
      <c r="F77" s="2"/>
      <c r="G77" s="2"/>
      <c r="H77" s="2"/>
      <c r="I77" s="2"/>
      <c r="J77" s="2"/>
      <c r="K77" s="2"/>
      <c r="L77" s="2"/>
      <c r="M77" s="2"/>
      <c r="N77" s="2"/>
      <c r="O77" s="2"/>
      <c r="P77" s="2"/>
      <c r="Q77" s="2"/>
    </row>
    <row r="78" spans="1:17" ht="14.25" customHeight="1" x14ac:dyDescent="0.25">
      <c r="A78" s="2"/>
      <c r="B78" s="2"/>
      <c r="C78" s="2"/>
      <c r="D78" s="2"/>
      <c r="E78" s="2"/>
      <c r="F78" s="2"/>
      <c r="G78" s="2"/>
      <c r="H78" s="2"/>
      <c r="I78" s="2"/>
      <c r="J78" s="2"/>
      <c r="K78" s="2"/>
      <c r="L78" s="2"/>
      <c r="M78" s="2"/>
      <c r="N78" s="2"/>
      <c r="O78" s="2"/>
      <c r="P78" s="2"/>
      <c r="Q78" s="2"/>
    </row>
    <row r="79" spans="1:17" ht="14.25" customHeight="1" x14ac:dyDescent="0.25">
      <c r="A79" s="2"/>
      <c r="B79" s="2"/>
      <c r="C79" s="2"/>
      <c r="D79" s="2"/>
      <c r="E79" s="2"/>
      <c r="F79" s="2"/>
      <c r="G79" s="2"/>
      <c r="H79" s="2"/>
      <c r="I79" s="2"/>
      <c r="J79" s="2"/>
      <c r="K79" s="2"/>
      <c r="L79" s="2"/>
      <c r="M79" s="2"/>
      <c r="N79" s="2"/>
      <c r="O79" s="2"/>
      <c r="P79" s="2"/>
      <c r="Q79" s="2"/>
    </row>
    <row r="80" spans="1:17" ht="14.25" customHeight="1" x14ac:dyDescent="0.25">
      <c r="A80" s="2"/>
      <c r="B80" s="2"/>
      <c r="C80" s="2"/>
      <c r="D80" s="2"/>
      <c r="E80" s="2"/>
      <c r="F80" s="2"/>
      <c r="G80" s="2"/>
      <c r="H80" s="2"/>
      <c r="I80" s="2"/>
      <c r="J80" s="2"/>
      <c r="K80" s="2"/>
      <c r="L80" s="2"/>
      <c r="M80" s="2"/>
      <c r="N80" s="2"/>
      <c r="O80" s="2"/>
      <c r="P80" s="2"/>
      <c r="Q80" s="2"/>
    </row>
    <row r="81" spans="1:17" ht="14.25" customHeight="1" x14ac:dyDescent="0.25">
      <c r="A81" s="2"/>
      <c r="B81" s="2"/>
      <c r="C81" s="2"/>
      <c r="D81" s="2"/>
      <c r="E81" s="2"/>
      <c r="F81" s="2"/>
      <c r="G81" s="2"/>
      <c r="H81" s="2"/>
      <c r="I81" s="2"/>
      <c r="J81" s="2"/>
      <c r="K81" s="2"/>
      <c r="L81" s="2"/>
      <c r="M81" s="2"/>
      <c r="N81" s="2"/>
      <c r="O81" s="2"/>
      <c r="P81" s="2"/>
      <c r="Q81" s="2"/>
    </row>
    <row r="82" spans="1:17" ht="14.25" customHeight="1" x14ac:dyDescent="0.25">
      <c r="A82" s="2"/>
      <c r="B82" s="2"/>
      <c r="C82" s="2"/>
      <c r="D82" s="2"/>
      <c r="E82" s="2"/>
      <c r="F82" s="2"/>
      <c r="G82" s="2"/>
      <c r="H82" s="2"/>
      <c r="I82" s="2"/>
      <c r="J82" s="2"/>
      <c r="K82" s="2"/>
      <c r="L82" s="2"/>
      <c r="M82" s="2"/>
      <c r="N82" s="2"/>
      <c r="O82" s="2"/>
      <c r="P82" s="2"/>
      <c r="Q82" s="2"/>
    </row>
    <row r="83" spans="1:17" ht="14.25" customHeight="1" x14ac:dyDescent="0.25">
      <c r="A83" s="2"/>
      <c r="B83" s="2"/>
      <c r="C83" s="2"/>
      <c r="D83" s="2"/>
      <c r="E83" s="2"/>
      <c r="F83" s="2"/>
      <c r="G83" s="2"/>
      <c r="H83" s="2"/>
      <c r="I83" s="2"/>
      <c r="J83" s="2"/>
      <c r="K83" s="2"/>
      <c r="L83" s="2"/>
      <c r="M83" s="2"/>
      <c r="N83" s="2"/>
      <c r="O83" s="2"/>
      <c r="P83" s="2"/>
      <c r="Q83" s="2"/>
    </row>
    <row r="84" spans="1:17" ht="14.25" customHeight="1" x14ac:dyDescent="0.25">
      <c r="A84" s="2"/>
      <c r="B84" s="2"/>
      <c r="C84" s="2"/>
      <c r="D84" s="2"/>
      <c r="E84" s="2"/>
      <c r="F84" s="2"/>
      <c r="G84" s="2"/>
      <c r="H84" s="2"/>
      <c r="I84" s="2"/>
      <c r="J84" s="2"/>
      <c r="K84" s="2"/>
      <c r="L84" s="2"/>
      <c r="M84" s="2"/>
      <c r="N84" s="2"/>
      <c r="O84" s="2"/>
      <c r="P84" s="2"/>
      <c r="Q84" s="2"/>
    </row>
    <row r="85" spans="1:17" ht="14.25" customHeight="1" x14ac:dyDescent="0.25">
      <c r="A85" s="2"/>
      <c r="B85" s="2"/>
      <c r="C85" s="2"/>
      <c r="D85" s="2"/>
      <c r="E85" s="2"/>
      <c r="F85" s="2"/>
      <c r="G85" s="2"/>
      <c r="H85" s="2"/>
      <c r="I85" s="2"/>
      <c r="J85" s="2"/>
      <c r="K85" s="2"/>
      <c r="L85" s="2"/>
      <c r="M85" s="2"/>
      <c r="N85" s="2"/>
      <c r="O85" s="2"/>
      <c r="P85" s="2"/>
      <c r="Q85" s="2"/>
    </row>
    <row r="86" spans="1:17" ht="14.25" customHeight="1" x14ac:dyDescent="0.25">
      <c r="A86" s="2"/>
      <c r="B86" s="2"/>
      <c r="C86" s="2"/>
      <c r="D86" s="2"/>
      <c r="E86" s="2"/>
      <c r="F86" s="2"/>
      <c r="G86" s="2"/>
      <c r="H86" s="2"/>
      <c r="I86" s="2"/>
      <c r="J86" s="2"/>
      <c r="K86" s="2"/>
      <c r="L86" s="2"/>
      <c r="M86" s="2"/>
      <c r="N86" s="2"/>
      <c r="O86" s="2"/>
      <c r="P86" s="2"/>
      <c r="Q86" s="2"/>
    </row>
    <row r="87" spans="1:17" ht="14.25" customHeight="1" x14ac:dyDescent="0.25">
      <c r="A87" s="2"/>
      <c r="B87" s="2"/>
      <c r="C87" s="2"/>
      <c r="D87" s="2"/>
      <c r="E87" s="2"/>
      <c r="F87" s="2"/>
      <c r="G87" s="2"/>
      <c r="H87" s="2"/>
      <c r="I87" s="2"/>
      <c r="J87" s="2"/>
      <c r="K87" s="2"/>
      <c r="L87" s="2"/>
      <c r="M87" s="2"/>
      <c r="N87" s="2"/>
      <c r="O87" s="2"/>
      <c r="P87" s="2"/>
      <c r="Q87" s="2"/>
    </row>
    <row r="88" spans="1:17" ht="14.25" customHeight="1" x14ac:dyDescent="0.25">
      <c r="A88" s="2"/>
      <c r="B88" s="2"/>
      <c r="C88" s="2"/>
      <c r="D88" s="2"/>
      <c r="E88" s="2"/>
      <c r="F88" s="2"/>
      <c r="G88" s="2"/>
      <c r="H88" s="2"/>
      <c r="I88" s="2"/>
      <c r="J88" s="2"/>
      <c r="K88" s="2"/>
      <c r="L88" s="2"/>
      <c r="M88" s="2"/>
      <c r="N88" s="2"/>
      <c r="O88" s="2"/>
      <c r="P88" s="2"/>
      <c r="Q88" s="2"/>
    </row>
    <row r="89" spans="1:17" ht="14.25" customHeight="1" x14ac:dyDescent="0.25">
      <c r="A89" s="2"/>
      <c r="B89" s="2"/>
      <c r="C89" s="2"/>
      <c r="D89" s="2"/>
      <c r="E89" s="2"/>
      <c r="F89" s="2"/>
      <c r="G89" s="2"/>
      <c r="H89" s="2"/>
      <c r="I89" s="2"/>
      <c r="J89" s="2"/>
      <c r="K89" s="2"/>
      <c r="L89" s="2"/>
      <c r="M89" s="2"/>
      <c r="N89" s="2"/>
      <c r="O89" s="2"/>
      <c r="P89" s="2"/>
      <c r="Q89" s="2"/>
    </row>
    <row r="90" spans="1:17" ht="14.25" customHeight="1" x14ac:dyDescent="0.25">
      <c r="A90" s="2"/>
      <c r="B90" s="2"/>
      <c r="C90" s="2"/>
      <c r="D90" s="2"/>
      <c r="E90" s="2"/>
      <c r="F90" s="2"/>
      <c r="G90" s="2"/>
      <c r="H90" s="2"/>
      <c r="I90" s="2"/>
      <c r="J90" s="2"/>
      <c r="K90" s="2"/>
      <c r="L90" s="2"/>
      <c r="M90" s="2"/>
      <c r="N90" s="2"/>
      <c r="O90" s="2"/>
      <c r="P90" s="2"/>
      <c r="Q90" s="2"/>
    </row>
    <row r="91" spans="1:17" ht="14.25" customHeight="1" x14ac:dyDescent="0.25">
      <c r="A91" s="2"/>
      <c r="B91" s="2"/>
      <c r="C91" s="2"/>
      <c r="D91" s="2"/>
      <c r="E91" s="2"/>
      <c r="F91" s="2"/>
      <c r="G91" s="2"/>
      <c r="H91" s="2"/>
      <c r="I91" s="2"/>
      <c r="J91" s="2"/>
      <c r="K91" s="2"/>
      <c r="L91" s="2"/>
      <c r="M91" s="2"/>
      <c r="N91" s="2"/>
      <c r="O91" s="2"/>
      <c r="P91" s="2"/>
      <c r="Q91" s="2"/>
    </row>
    <row r="92" spans="1:17" ht="14.25" customHeight="1" x14ac:dyDescent="0.25">
      <c r="A92" s="2"/>
      <c r="B92" s="2"/>
      <c r="C92" s="2"/>
      <c r="D92" s="2"/>
      <c r="E92" s="2"/>
      <c r="F92" s="2"/>
      <c r="G92" s="2"/>
      <c r="H92" s="2"/>
      <c r="I92" s="2"/>
      <c r="J92" s="2"/>
      <c r="K92" s="2"/>
      <c r="L92" s="2"/>
      <c r="M92" s="2"/>
      <c r="N92" s="2"/>
      <c r="O92" s="2"/>
      <c r="P92" s="2"/>
      <c r="Q92" s="2"/>
    </row>
    <row r="93" spans="1:17" ht="14.25" customHeight="1" x14ac:dyDescent="0.25">
      <c r="A93" s="2"/>
      <c r="B93" s="2"/>
      <c r="C93" s="2"/>
      <c r="D93" s="2"/>
      <c r="E93" s="2"/>
      <c r="F93" s="2"/>
      <c r="G93" s="2"/>
      <c r="H93" s="2"/>
      <c r="I93" s="2"/>
      <c r="J93" s="2"/>
      <c r="K93" s="2"/>
      <c r="L93" s="2"/>
      <c r="M93" s="2"/>
      <c r="N93" s="2"/>
      <c r="O93" s="2"/>
      <c r="P93" s="2"/>
      <c r="Q93" s="2"/>
    </row>
    <row r="94" spans="1:17" ht="14.25" customHeight="1" x14ac:dyDescent="0.25">
      <c r="A94" s="2"/>
      <c r="B94" s="2"/>
      <c r="C94" s="2"/>
      <c r="D94" s="2"/>
      <c r="E94" s="2"/>
      <c r="F94" s="2"/>
      <c r="G94" s="2"/>
      <c r="H94" s="2"/>
      <c r="I94" s="2"/>
      <c r="J94" s="2"/>
      <c r="K94" s="2"/>
      <c r="L94" s="2"/>
      <c r="M94" s="2"/>
      <c r="N94" s="2"/>
      <c r="O94" s="2"/>
      <c r="P94" s="2"/>
      <c r="Q94" s="2"/>
    </row>
    <row r="95" spans="1:17" ht="14.25" customHeight="1" x14ac:dyDescent="0.25">
      <c r="A95" s="2"/>
      <c r="B95" s="2"/>
      <c r="C95" s="2"/>
      <c r="D95" s="2"/>
      <c r="E95" s="2"/>
      <c r="F95" s="2"/>
      <c r="G95" s="2"/>
      <c r="H95" s="2"/>
      <c r="I95" s="2"/>
      <c r="J95" s="2"/>
      <c r="K95" s="2"/>
      <c r="L95" s="2"/>
      <c r="M95" s="2"/>
      <c r="N95" s="2"/>
      <c r="O95" s="2"/>
      <c r="P95" s="2"/>
      <c r="Q95" s="2"/>
    </row>
    <row r="96" spans="1:17" ht="14.25" customHeight="1" x14ac:dyDescent="0.25">
      <c r="A96" s="2"/>
      <c r="B96" s="2"/>
      <c r="C96" s="2"/>
      <c r="D96" s="2"/>
      <c r="E96" s="2"/>
      <c r="F96" s="2"/>
      <c r="G96" s="2"/>
      <c r="H96" s="2"/>
      <c r="I96" s="2"/>
      <c r="J96" s="2"/>
      <c r="K96" s="2"/>
      <c r="L96" s="2"/>
      <c r="M96" s="2"/>
      <c r="N96" s="2"/>
      <c r="O96" s="2"/>
      <c r="P96" s="2"/>
      <c r="Q96" s="2"/>
    </row>
    <row r="97" spans="1:17" ht="14.25" customHeight="1" x14ac:dyDescent="0.25">
      <c r="A97" s="2"/>
      <c r="B97" s="2"/>
      <c r="C97" s="2"/>
      <c r="D97" s="2"/>
      <c r="E97" s="2"/>
      <c r="F97" s="2"/>
      <c r="G97" s="2"/>
      <c r="H97" s="2"/>
      <c r="I97" s="2"/>
      <c r="J97" s="2"/>
      <c r="K97" s="2"/>
      <c r="L97" s="2"/>
      <c r="M97" s="2"/>
      <c r="N97" s="2"/>
      <c r="O97" s="2"/>
      <c r="P97" s="2"/>
      <c r="Q97" s="2"/>
    </row>
    <row r="98" spans="1:17" ht="14.25" customHeight="1" x14ac:dyDescent="0.25">
      <c r="A98" s="2"/>
      <c r="B98" s="2"/>
      <c r="C98" s="2"/>
      <c r="D98" s="2"/>
      <c r="E98" s="2"/>
      <c r="F98" s="2"/>
      <c r="G98" s="2"/>
      <c r="H98" s="2"/>
      <c r="I98" s="2"/>
      <c r="J98" s="2"/>
      <c r="K98" s="2"/>
      <c r="L98" s="2"/>
      <c r="M98" s="2"/>
      <c r="N98" s="2"/>
      <c r="O98" s="2"/>
      <c r="P98" s="2"/>
      <c r="Q98" s="2"/>
    </row>
    <row r="99" spans="1:17" ht="14.25" customHeight="1" x14ac:dyDescent="0.25">
      <c r="A99" s="2"/>
      <c r="B99" s="2"/>
      <c r="C99" s="2"/>
      <c r="D99" s="2"/>
      <c r="E99" s="2"/>
      <c r="F99" s="2"/>
      <c r="G99" s="2"/>
      <c r="H99" s="2"/>
      <c r="I99" s="2"/>
      <c r="J99" s="2"/>
      <c r="K99" s="2"/>
      <c r="L99" s="2"/>
      <c r="M99" s="2"/>
      <c r="N99" s="2"/>
      <c r="O99" s="2"/>
      <c r="P99" s="2"/>
      <c r="Q99" s="2"/>
    </row>
    <row r="100" spans="1:17" ht="14.25" customHeight="1" x14ac:dyDescent="0.25">
      <c r="A100" s="2"/>
      <c r="B100" s="2"/>
      <c r="C100" s="2"/>
      <c r="D100" s="2"/>
      <c r="E100" s="2"/>
      <c r="F100" s="2"/>
      <c r="G100" s="2"/>
      <c r="H100" s="2"/>
      <c r="I100" s="2"/>
      <c r="J100" s="2"/>
      <c r="K100" s="2"/>
      <c r="L100" s="2"/>
      <c r="M100" s="2"/>
      <c r="N100" s="2"/>
      <c r="O100" s="2"/>
      <c r="P100" s="2"/>
      <c r="Q100" s="2"/>
    </row>
  </sheetData>
  <mergeCells count="37">
    <mergeCell ref="A24:F24"/>
    <mergeCell ref="A28:F28"/>
    <mergeCell ref="A25:F26"/>
    <mergeCell ref="A46:F46"/>
    <mergeCell ref="A47:F47"/>
    <mergeCell ref="A32:F32"/>
    <mergeCell ref="A34:F34"/>
    <mergeCell ref="A35:F35"/>
    <mergeCell ref="A37:F37"/>
    <mergeCell ref="A43:F43"/>
    <mergeCell ref="A44:F44"/>
    <mergeCell ref="A17:F17"/>
    <mergeCell ref="A18:F19"/>
    <mergeCell ref="A52:F52"/>
    <mergeCell ref="A53:F54"/>
    <mergeCell ref="A13:F13"/>
    <mergeCell ref="A14:F14"/>
    <mergeCell ref="A15:F15"/>
    <mergeCell ref="A38:F38"/>
    <mergeCell ref="A21:F21"/>
    <mergeCell ref="A22:F22"/>
    <mergeCell ref="A29:F29"/>
    <mergeCell ref="A31:F31"/>
    <mergeCell ref="A40:F40"/>
    <mergeCell ref="A41:F41"/>
    <mergeCell ref="A49:F49"/>
    <mergeCell ref="A50:F50"/>
    <mergeCell ref="A10:G10"/>
    <mergeCell ref="A9:F9"/>
    <mergeCell ref="A12:F12"/>
    <mergeCell ref="A1:A4"/>
    <mergeCell ref="F1:F4"/>
    <mergeCell ref="A11:F11"/>
    <mergeCell ref="B1:D4"/>
    <mergeCell ref="B6:F6"/>
    <mergeCell ref="B7:F7"/>
    <mergeCell ref="A8:F8"/>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BB59"/>
  </sheetPr>
  <dimension ref="A1:L100"/>
  <sheetViews>
    <sheetView zoomScale="50" zoomScaleNormal="50" workbookViewId="0">
      <selection activeCell="A6" sqref="A6:J6"/>
    </sheetView>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12" width="11.42578125" customWidth="1"/>
  </cols>
  <sheetData>
    <row r="1" spans="1:12" ht="28.5" customHeight="1" x14ac:dyDescent="0.25">
      <c r="A1" s="375"/>
      <c r="B1" s="443" t="str">
        <f>CONTEXTO!B1</f>
        <v xml:space="preserve">PROCESO: </v>
      </c>
      <c r="C1" s="295"/>
      <c r="D1" s="295"/>
      <c r="E1" s="372"/>
      <c r="F1" s="305" t="s">
        <v>1</v>
      </c>
      <c r="G1" s="295"/>
      <c r="H1" s="295"/>
      <c r="I1" s="372"/>
      <c r="J1" s="436"/>
      <c r="K1" s="2"/>
      <c r="L1" s="2"/>
    </row>
    <row r="2" spans="1:12" ht="14.25" customHeight="1" x14ac:dyDescent="0.25">
      <c r="A2" s="289"/>
      <c r="B2" s="346" t="s">
        <v>197</v>
      </c>
      <c r="C2" s="314"/>
      <c r="D2" s="314"/>
      <c r="E2" s="347"/>
      <c r="F2" s="353" t="s">
        <v>460</v>
      </c>
      <c r="G2" s="333"/>
      <c r="H2" s="333"/>
      <c r="I2" s="366"/>
      <c r="J2" s="292"/>
      <c r="K2" s="2"/>
      <c r="L2" s="2"/>
    </row>
    <row r="3" spans="1:12" ht="15" customHeight="1" x14ac:dyDescent="0.25">
      <c r="A3" s="289"/>
      <c r="B3" s="300"/>
      <c r="C3" s="283"/>
      <c r="D3" s="283"/>
      <c r="E3" s="301"/>
      <c r="F3" s="353" t="s">
        <v>461</v>
      </c>
      <c r="G3" s="333"/>
      <c r="H3" s="333"/>
      <c r="I3" s="366"/>
      <c r="J3" s="292"/>
      <c r="K3" s="2"/>
      <c r="L3" s="2"/>
    </row>
    <row r="4" spans="1:12" ht="14.25" customHeight="1" x14ac:dyDescent="0.25">
      <c r="A4" s="343"/>
      <c r="B4" s="344"/>
      <c r="C4" s="337"/>
      <c r="D4" s="337"/>
      <c r="E4" s="345"/>
      <c r="F4" s="353" t="s">
        <v>455</v>
      </c>
      <c r="G4" s="333"/>
      <c r="H4" s="333"/>
      <c r="I4" s="366"/>
      <c r="J4" s="293"/>
      <c r="K4" s="2"/>
      <c r="L4" s="2"/>
    </row>
    <row r="5" spans="1:12" ht="14.25" customHeight="1" x14ac:dyDescent="0.25">
      <c r="A5" s="441"/>
      <c r="B5" s="283"/>
      <c r="C5" s="283"/>
      <c r="D5" s="283"/>
      <c r="E5" s="283"/>
      <c r="F5" s="283"/>
      <c r="G5" s="283"/>
      <c r="H5" s="283"/>
      <c r="I5" s="283"/>
      <c r="J5" s="442"/>
      <c r="K5" s="2"/>
      <c r="L5" s="2"/>
    </row>
    <row r="6" spans="1:12" ht="39.75" customHeight="1" x14ac:dyDescent="0.25">
      <c r="A6" s="439" t="str">
        <f>CONTEXTO!A8</f>
        <v>PROCESO: GESTIÓN Y CONTROL DISCIPLINARIO</v>
      </c>
      <c r="B6" s="333"/>
      <c r="C6" s="333"/>
      <c r="D6" s="333"/>
      <c r="E6" s="333"/>
      <c r="F6" s="333"/>
      <c r="G6" s="333"/>
      <c r="H6" s="333"/>
      <c r="I6" s="333"/>
      <c r="J6" s="334"/>
      <c r="K6" s="2"/>
      <c r="L6" s="2"/>
    </row>
    <row r="7" spans="1:12" ht="63" customHeight="1" x14ac:dyDescent="0.25">
      <c r="A7" s="437"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392"/>
      <c r="C7" s="392"/>
      <c r="D7" s="392"/>
      <c r="E7" s="392"/>
      <c r="F7" s="392"/>
      <c r="G7" s="392"/>
      <c r="H7" s="392"/>
      <c r="I7" s="392"/>
      <c r="J7" s="438"/>
      <c r="K7" s="105"/>
      <c r="L7" s="105"/>
    </row>
    <row r="8" spans="1:12" ht="25.5" customHeight="1" x14ac:dyDescent="0.25">
      <c r="A8" s="440"/>
      <c r="B8" s="330"/>
      <c r="C8" s="330"/>
      <c r="D8" s="330"/>
      <c r="E8" s="330"/>
      <c r="F8" s="330"/>
      <c r="G8" s="330"/>
      <c r="H8" s="330"/>
      <c r="I8" s="330"/>
      <c r="J8" s="331"/>
      <c r="K8" s="105"/>
      <c r="L8" s="105"/>
    </row>
    <row r="9" spans="1:12" ht="69" customHeight="1" x14ac:dyDescent="0.25">
      <c r="A9" s="106" t="s">
        <v>198</v>
      </c>
      <c r="B9" s="107" t="s">
        <v>199</v>
      </c>
      <c r="C9" s="108" t="s">
        <v>200</v>
      </c>
      <c r="D9" s="109" t="s">
        <v>201</v>
      </c>
      <c r="E9" s="110" t="s">
        <v>202</v>
      </c>
      <c r="F9" s="111" t="s">
        <v>203</v>
      </c>
      <c r="G9" s="111" t="s">
        <v>204</v>
      </c>
      <c r="H9" s="111" t="s">
        <v>205</v>
      </c>
      <c r="I9" s="111" t="s">
        <v>206</v>
      </c>
      <c r="J9" s="112" t="s">
        <v>207</v>
      </c>
      <c r="K9" s="105"/>
      <c r="L9" s="105"/>
    </row>
    <row r="10" spans="1:12" ht="32.25" customHeight="1" x14ac:dyDescent="0.25">
      <c r="A10" s="433" t="s">
        <v>208</v>
      </c>
      <c r="B10" s="113" t="s">
        <v>56</v>
      </c>
      <c r="C10" s="435" t="s">
        <v>209</v>
      </c>
      <c r="D10" s="114" t="s">
        <v>411</v>
      </c>
      <c r="E10" s="435" t="s">
        <v>210</v>
      </c>
      <c r="F10" s="432" t="s">
        <v>179</v>
      </c>
      <c r="G10" s="432" t="s">
        <v>179</v>
      </c>
      <c r="H10" s="432" t="s">
        <v>179</v>
      </c>
      <c r="I10" s="432" t="s">
        <v>179</v>
      </c>
      <c r="J10" s="431" t="str">
        <f>IF(F10="NA","GESTION",IF(G10="NA","GESTION",IF(H10="NA","GESTION",IF(I10="NA","GESTION",IF(F10&lt;&gt;"X"," ",IF(G10&lt;&gt;"X"," ",IF(H10&lt;&gt;"X"," ",IF(I10&lt;&gt;"X"," ","CORRUPCION"))))))))</f>
        <v>CORRUPCION</v>
      </c>
      <c r="K10" s="105"/>
      <c r="L10" s="105"/>
    </row>
    <row r="11" spans="1:12" ht="55.5" customHeight="1" x14ac:dyDescent="0.25">
      <c r="A11" s="289"/>
      <c r="B11" s="113" t="s">
        <v>59</v>
      </c>
      <c r="C11" s="370"/>
      <c r="D11" s="114" t="s">
        <v>211</v>
      </c>
      <c r="E11" s="370"/>
      <c r="F11" s="370"/>
      <c r="G11" s="370"/>
      <c r="H11" s="370"/>
      <c r="I11" s="370"/>
      <c r="J11" s="292"/>
      <c r="K11" s="2"/>
      <c r="L11" s="2"/>
    </row>
    <row r="12" spans="1:12" ht="60.75" customHeight="1" x14ac:dyDescent="0.25">
      <c r="A12" s="343"/>
      <c r="B12" s="113"/>
      <c r="C12" s="371"/>
      <c r="D12" s="115" t="s">
        <v>212</v>
      </c>
      <c r="E12" s="371"/>
      <c r="F12" s="371"/>
      <c r="G12" s="371"/>
      <c r="H12" s="371"/>
      <c r="I12" s="371"/>
      <c r="J12" s="342"/>
      <c r="K12" s="2"/>
      <c r="L12" s="2"/>
    </row>
    <row r="13" spans="1:12" ht="67.5" customHeight="1" x14ac:dyDescent="0.25">
      <c r="A13" s="433" t="s">
        <v>213</v>
      </c>
      <c r="B13" s="113" t="s">
        <v>50</v>
      </c>
      <c r="C13" s="435" t="s">
        <v>214</v>
      </c>
      <c r="D13" s="116" t="s">
        <v>215</v>
      </c>
      <c r="E13" s="435" t="s">
        <v>439</v>
      </c>
      <c r="F13" s="432" t="s">
        <v>179</v>
      </c>
      <c r="G13" s="432" t="s">
        <v>216</v>
      </c>
      <c r="H13" s="432" t="s">
        <v>179</v>
      </c>
      <c r="I13" s="432" t="s">
        <v>179</v>
      </c>
      <c r="J13" s="431" t="str">
        <f>IF(F13="NA","GESTION",IF(G13="NA","GESTION",IF(H13="NA","GESTION",IF(I13="NA","GESTION",IF(F13&lt;&gt;"X"," ",IF(G13&lt;&gt;"X"," ",IF(H13&lt;&gt;"X"," ",IF(I13&lt;&gt;"X"," ","CORRUPCION"))))))))</f>
        <v>GESTION</v>
      </c>
      <c r="K13" s="2"/>
      <c r="L13" s="2"/>
    </row>
    <row r="14" spans="1:12" ht="63.75" customHeight="1" x14ac:dyDescent="0.25">
      <c r="A14" s="289"/>
      <c r="B14" s="113" t="s">
        <v>60</v>
      </c>
      <c r="C14" s="370"/>
      <c r="D14" s="116" t="s">
        <v>217</v>
      </c>
      <c r="E14" s="370"/>
      <c r="F14" s="370"/>
      <c r="G14" s="370"/>
      <c r="H14" s="370"/>
      <c r="I14" s="370"/>
      <c r="J14" s="292"/>
      <c r="K14" s="2"/>
      <c r="L14" s="2"/>
    </row>
    <row r="15" spans="1:12" ht="64.5" customHeight="1" x14ac:dyDescent="0.25">
      <c r="A15" s="343"/>
      <c r="B15" s="113"/>
      <c r="C15" s="371"/>
      <c r="D15" s="117" t="s">
        <v>212</v>
      </c>
      <c r="E15" s="371"/>
      <c r="F15" s="371"/>
      <c r="G15" s="371"/>
      <c r="H15" s="371"/>
      <c r="I15" s="371"/>
      <c r="J15" s="342"/>
      <c r="K15" s="2"/>
      <c r="L15" s="2"/>
    </row>
    <row r="16" spans="1:12" ht="64.5" customHeight="1" x14ac:dyDescent="0.25">
      <c r="A16" s="433"/>
      <c r="B16" s="113"/>
      <c r="C16" s="435"/>
      <c r="D16" s="115"/>
      <c r="E16" s="435" t="s">
        <v>218</v>
      </c>
      <c r="F16" s="432"/>
      <c r="G16" s="432"/>
      <c r="H16" s="432"/>
      <c r="I16" s="432"/>
      <c r="J16" s="431" t="str">
        <f>IF(F16="NA","GESTION",IF(G16="NA","GESTION",IF(H16="NA","GESTION",IF(I16="NA","GESTION",IF(F16&lt;&gt;"X"," ",IF(G16&lt;&gt;"X"," ",IF(H16&lt;&gt;"X"," ",IF(I16&lt;&gt;"X"," ","CORRUPCION"))))))))</f>
        <v xml:space="preserve"> </v>
      </c>
      <c r="K16" s="2"/>
      <c r="L16" s="2"/>
    </row>
    <row r="17" spans="1:12" ht="63.75" customHeight="1" x14ac:dyDescent="0.25">
      <c r="A17" s="289"/>
      <c r="B17" s="113"/>
      <c r="C17" s="370"/>
      <c r="D17" s="113"/>
      <c r="E17" s="370"/>
      <c r="F17" s="370"/>
      <c r="G17" s="370"/>
      <c r="H17" s="370"/>
      <c r="I17" s="370"/>
      <c r="J17" s="292"/>
      <c r="K17" s="2"/>
      <c r="L17" s="2"/>
    </row>
    <row r="18" spans="1:12" ht="50.25" customHeight="1" x14ac:dyDescent="0.25">
      <c r="A18" s="343"/>
      <c r="B18" s="113"/>
      <c r="C18" s="371"/>
      <c r="D18" s="113"/>
      <c r="E18" s="371"/>
      <c r="F18" s="371"/>
      <c r="G18" s="371"/>
      <c r="H18" s="371"/>
      <c r="I18" s="371"/>
      <c r="J18" s="342"/>
      <c r="K18" s="2"/>
      <c r="L18" s="2"/>
    </row>
    <row r="19" spans="1:12" ht="58.5" customHeight="1" x14ac:dyDescent="0.25">
      <c r="A19" s="118"/>
      <c r="B19" s="119"/>
      <c r="C19" s="119"/>
      <c r="D19" s="119"/>
      <c r="E19" s="434" t="s">
        <v>219</v>
      </c>
      <c r="F19" s="119"/>
      <c r="G19" s="119"/>
      <c r="H19" s="119"/>
      <c r="I19" s="119"/>
      <c r="J19" s="431" t="str">
        <f>IF(F19="NA","GESTION",IF(G19="NA","GESTION",IF(H19="NA","GESTION",IF(I19="NA","GESTION",IF(F19&lt;&gt;"X"," ",IF(G19&lt;&gt;"X"," ",IF(H19&lt;&gt;"X"," ",IF(I19&lt;&gt;"X"," ","CORRUPCION"))))))))</f>
        <v xml:space="preserve"> </v>
      </c>
      <c r="K19" s="2"/>
      <c r="L19" s="2"/>
    </row>
    <row r="20" spans="1:12" ht="67.5" customHeight="1" x14ac:dyDescent="0.25">
      <c r="A20" s="118"/>
      <c r="B20" s="119"/>
      <c r="C20" s="119"/>
      <c r="D20" s="119"/>
      <c r="E20" s="370"/>
      <c r="F20" s="119"/>
      <c r="G20" s="119"/>
      <c r="H20" s="119"/>
      <c r="I20" s="119"/>
      <c r="J20" s="292"/>
      <c r="K20" s="2"/>
      <c r="L20" s="2"/>
    </row>
    <row r="21" spans="1:12" ht="78.75" customHeight="1" x14ac:dyDescent="0.25">
      <c r="A21" s="118"/>
      <c r="B21" s="119"/>
      <c r="C21" s="119"/>
      <c r="D21" s="119"/>
      <c r="E21" s="371"/>
      <c r="F21" s="119"/>
      <c r="G21" s="119"/>
      <c r="H21" s="119"/>
      <c r="I21" s="119"/>
      <c r="J21" s="342"/>
      <c r="K21" s="2"/>
      <c r="L21" s="2"/>
    </row>
    <row r="22" spans="1:12" ht="71.25" customHeight="1" x14ac:dyDescent="0.25">
      <c r="A22" s="118"/>
      <c r="B22" s="119"/>
      <c r="C22" s="119"/>
      <c r="D22" s="119"/>
      <c r="E22" s="434" t="s">
        <v>220</v>
      </c>
      <c r="F22" s="119"/>
      <c r="G22" s="119"/>
      <c r="H22" s="119"/>
      <c r="I22" s="119"/>
      <c r="J22" s="431" t="str">
        <f>IF(F22="NA","GESTION",IF(G22="NA","GESTION",IF(H22="NA","GESTION",IF(I22="NA","GESTION",IF(F22&lt;&gt;"X"," ",IF(G22&lt;&gt;"X"," ",IF(H22&lt;&gt;"X"," ",IF(I22&lt;&gt;"X"," ","CORRUPCION"))))))))</f>
        <v xml:space="preserve"> </v>
      </c>
      <c r="K22" s="2"/>
      <c r="L22" s="2"/>
    </row>
    <row r="23" spans="1:12" ht="80.25" customHeight="1" x14ac:dyDescent="0.25">
      <c r="A23" s="118"/>
      <c r="B23" s="119"/>
      <c r="C23" s="119"/>
      <c r="D23" s="119"/>
      <c r="E23" s="370"/>
      <c r="F23" s="119"/>
      <c r="G23" s="119"/>
      <c r="H23" s="119"/>
      <c r="I23" s="119"/>
      <c r="J23" s="292"/>
      <c r="K23" s="2"/>
      <c r="L23" s="2"/>
    </row>
    <row r="24" spans="1:12" ht="69.75" customHeight="1" x14ac:dyDescent="0.25">
      <c r="A24" s="118"/>
      <c r="B24" s="119"/>
      <c r="C24" s="119"/>
      <c r="D24" s="119"/>
      <c r="E24" s="371"/>
      <c r="F24" s="119"/>
      <c r="G24" s="119"/>
      <c r="H24" s="119"/>
      <c r="I24" s="119"/>
      <c r="J24" s="342"/>
      <c r="K24" s="2"/>
      <c r="L24" s="2"/>
    </row>
    <row r="25" spans="1:12" ht="54.75" customHeight="1" x14ac:dyDescent="0.25">
      <c r="A25" s="118"/>
      <c r="B25" s="119"/>
      <c r="C25" s="119"/>
      <c r="D25" s="119"/>
      <c r="E25" s="434" t="s">
        <v>221</v>
      </c>
      <c r="F25" s="119"/>
      <c r="G25" s="119"/>
      <c r="H25" s="119"/>
      <c r="I25" s="119"/>
      <c r="J25" s="431" t="str">
        <f>IF(F25="NA","GESTION",IF(G25="NA","GESTION",IF(H25="NA","GESTION",IF(I25="NA","GESTION",IF(F25&lt;&gt;"X"," ",IF(G25&lt;&gt;"X"," ",IF(H25&lt;&gt;"X"," ",IF(I25&lt;&gt;"X"," ","CORRUPCION"))))))))</f>
        <v xml:space="preserve"> </v>
      </c>
      <c r="K25" s="2"/>
      <c r="L25" s="2"/>
    </row>
    <row r="26" spans="1:12" ht="65.25" customHeight="1" x14ac:dyDescent="0.25">
      <c r="A26" s="118"/>
      <c r="B26" s="119"/>
      <c r="C26" s="119"/>
      <c r="D26" s="119"/>
      <c r="E26" s="370"/>
      <c r="F26" s="119"/>
      <c r="G26" s="119"/>
      <c r="H26" s="119"/>
      <c r="I26" s="119"/>
      <c r="J26" s="292"/>
      <c r="K26" s="2"/>
      <c r="L26" s="2"/>
    </row>
    <row r="27" spans="1:12" ht="69.75" customHeight="1" x14ac:dyDescent="0.25">
      <c r="A27" s="118"/>
      <c r="B27" s="119"/>
      <c r="C27" s="119"/>
      <c r="D27" s="119"/>
      <c r="E27" s="371"/>
      <c r="F27" s="119"/>
      <c r="G27" s="119"/>
      <c r="H27" s="119"/>
      <c r="I27" s="119"/>
      <c r="J27" s="342"/>
      <c r="K27" s="2"/>
      <c r="L27" s="2"/>
    </row>
    <row r="28" spans="1:12" ht="68.25" customHeight="1" x14ac:dyDescent="0.25">
      <c r="A28" s="118"/>
      <c r="B28" s="119"/>
      <c r="C28" s="119"/>
      <c r="D28" s="119"/>
      <c r="E28" s="434" t="s">
        <v>222</v>
      </c>
      <c r="F28" s="119"/>
      <c r="G28" s="119"/>
      <c r="H28" s="119"/>
      <c r="I28" s="119"/>
      <c r="J28" s="431" t="str">
        <f>IF(F28="NA","GESTION",IF(G28="NA","GESTION",IF(H28="NA","GESTION",IF(I28="NA","GESTION",IF(F28&lt;&gt;"X"," ",IF(G28&lt;&gt;"X"," ",IF(H28&lt;&gt;"X"," ",IF(I28&lt;&gt;"X"," ","CORRUPCION"))))))))</f>
        <v xml:space="preserve"> </v>
      </c>
      <c r="K28" s="2"/>
      <c r="L28" s="2"/>
    </row>
    <row r="29" spans="1:12" ht="69" customHeight="1" x14ac:dyDescent="0.25">
      <c r="A29" s="118"/>
      <c r="B29" s="119"/>
      <c r="C29" s="119"/>
      <c r="D29" s="119"/>
      <c r="E29" s="370"/>
      <c r="F29" s="119"/>
      <c r="G29" s="119"/>
      <c r="H29" s="119"/>
      <c r="I29" s="119"/>
      <c r="J29" s="292"/>
      <c r="K29" s="2"/>
      <c r="L29" s="2"/>
    </row>
    <row r="30" spans="1:12" ht="59.25" customHeight="1" x14ac:dyDescent="0.25">
      <c r="A30" s="118"/>
      <c r="B30" s="119"/>
      <c r="C30" s="119"/>
      <c r="D30" s="119"/>
      <c r="E30" s="371"/>
      <c r="F30" s="119"/>
      <c r="G30" s="119"/>
      <c r="H30" s="119"/>
      <c r="I30" s="119"/>
      <c r="J30" s="342"/>
      <c r="K30" s="2"/>
      <c r="L30" s="2"/>
    </row>
    <row r="31" spans="1:12" ht="57" customHeight="1" x14ac:dyDescent="0.25">
      <c r="A31" s="118"/>
      <c r="B31" s="119"/>
      <c r="C31" s="119"/>
      <c r="D31" s="119"/>
      <c r="E31" s="434" t="s">
        <v>223</v>
      </c>
      <c r="F31" s="119"/>
      <c r="G31" s="119"/>
      <c r="H31" s="119"/>
      <c r="I31" s="119"/>
      <c r="J31" s="431" t="str">
        <f>IF(F31="NA","GESTION",IF(G31="NA","GESTION",IF(H31="NA","GESTION",IF(I31="NA","GESTION",IF(F31&lt;&gt;"X"," ",IF(G31&lt;&gt;"X"," ",IF(H31&lt;&gt;"X"," ",IF(I31&lt;&gt;"X"," ","CORRUPCION"))))))))</f>
        <v xml:space="preserve"> </v>
      </c>
      <c r="K31" s="2"/>
      <c r="L31" s="2"/>
    </row>
    <row r="32" spans="1:12" ht="61.5" customHeight="1" x14ac:dyDescent="0.25">
      <c r="A32" s="118"/>
      <c r="B32" s="119"/>
      <c r="C32" s="119"/>
      <c r="D32" s="119"/>
      <c r="E32" s="370"/>
      <c r="F32" s="119"/>
      <c r="G32" s="119"/>
      <c r="H32" s="119"/>
      <c r="I32" s="119"/>
      <c r="J32" s="292"/>
      <c r="K32" s="2"/>
      <c r="L32" s="2"/>
    </row>
    <row r="33" spans="1:12" ht="71.25" customHeight="1" x14ac:dyDescent="0.25">
      <c r="A33" s="118"/>
      <c r="B33" s="119"/>
      <c r="C33" s="119"/>
      <c r="D33" s="119"/>
      <c r="E33" s="371"/>
      <c r="F33" s="119"/>
      <c r="G33" s="119"/>
      <c r="H33" s="119"/>
      <c r="I33" s="119"/>
      <c r="J33" s="342"/>
      <c r="K33" s="2"/>
      <c r="L33" s="2"/>
    </row>
    <row r="34" spans="1:12" ht="64.5" customHeight="1" x14ac:dyDescent="0.25">
      <c r="A34" s="2"/>
    </row>
    <row r="35" spans="1:12" ht="74.25" customHeight="1" x14ac:dyDescent="0.25">
      <c r="A35" s="2"/>
    </row>
    <row r="36" spans="1:12" ht="54.75" customHeight="1" x14ac:dyDescent="0.25">
      <c r="A36" s="2"/>
    </row>
    <row r="37" spans="1:12" ht="77.25" customHeight="1" x14ac:dyDescent="0.25">
      <c r="A37" s="2"/>
    </row>
    <row r="38" spans="1:12" ht="66.75" customHeight="1" x14ac:dyDescent="0.25">
      <c r="A38" s="2"/>
    </row>
    <row r="39" spans="1:12" ht="52.5" customHeight="1" x14ac:dyDescent="0.25">
      <c r="A39" s="2"/>
    </row>
    <row r="40" spans="1:12" ht="66" customHeight="1" x14ac:dyDescent="0.25">
      <c r="A40" s="2"/>
      <c r="B40" s="2"/>
      <c r="C40" s="2"/>
      <c r="D40" s="2"/>
      <c r="E40" s="2"/>
      <c r="F40" s="2"/>
      <c r="G40" s="2"/>
      <c r="H40" s="2"/>
      <c r="I40" s="2"/>
      <c r="J40" s="2"/>
      <c r="K40" s="2"/>
      <c r="L40" s="2"/>
    </row>
    <row r="41" spans="1:12" ht="76.5" customHeight="1" x14ac:dyDescent="0.25">
      <c r="A41" s="2"/>
      <c r="B41" s="2"/>
      <c r="C41" s="2"/>
      <c r="D41" s="2"/>
      <c r="E41" s="2"/>
      <c r="F41" s="2"/>
      <c r="G41" s="2"/>
      <c r="H41" s="2"/>
      <c r="I41" s="2"/>
      <c r="J41" s="2"/>
      <c r="K41" s="2"/>
      <c r="L41" s="2"/>
    </row>
    <row r="42" spans="1:12" ht="14.25" customHeight="1" x14ac:dyDescent="0.25">
      <c r="A42" s="2"/>
      <c r="B42" s="2"/>
      <c r="C42" s="2"/>
      <c r="D42" s="2"/>
      <c r="E42" s="2"/>
      <c r="F42" s="2"/>
      <c r="G42" s="2"/>
      <c r="H42" s="2"/>
      <c r="I42" s="2"/>
      <c r="J42" s="2"/>
      <c r="K42" s="2"/>
      <c r="L42" s="2"/>
    </row>
    <row r="43" spans="1:12" ht="14.25" customHeight="1" x14ac:dyDescent="0.25">
      <c r="A43" s="2"/>
      <c r="B43" s="2"/>
      <c r="C43" s="2"/>
      <c r="D43" s="2"/>
      <c r="E43" s="2"/>
      <c r="F43" s="2"/>
      <c r="G43" s="2"/>
      <c r="H43" s="2"/>
      <c r="I43" s="2"/>
      <c r="J43" s="2"/>
      <c r="K43" s="2"/>
      <c r="L43" s="2"/>
    </row>
    <row r="44" spans="1:12" ht="14.25" customHeight="1" x14ac:dyDescent="0.25">
      <c r="A44" s="2"/>
      <c r="B44" s="2"/>
      <c r="C44" s="2"/>
      <c r="D44" s="2"/>
      <c r="E44" s="2"/>
      <c r="F44" s="2"/>
      <c r="G44" s="2"/>
      <c r="H44" s="2"/>
      <c r="I44" s="2"/>
      <c r="J44" s="2"/>
      <c r="K44" s="2"/>
      <c r="L44" s="2"/>
    </row>
    <row r="45" spans="1:12" ht="14.25" customHeight="1" x14ac:dyDescent="0.25">
      <c r="A45" s="2"/>
      <c r="B45" s="2"/>
      <c r="C45" s="2"/>
      <c r="D45" s="2"/>
      <c r="E45" s="2"/>
      <c r="F45" s="2"/>
      <c r="G45" s="2"/>
      <c r="H45" s="2"/>
      <c r="I45" s="2"/>
      <c r="J45" s="2"/>
      <c r="K45" s="2"/>
      <c r="L45" s="2"/>
    </row>
    <row r="46" spans="1:12" ht="14.25" customHeight="1" x14ac:dyDescent="0.25">
      <c r="A46" s="2"/>
      <c r="B46" s="2"/>
      <c r="C46" s="2"/>
      <c r="D46" s="2"/>
      <c r="E46" s="2"/>
      <c r="F46" s="2"/>
      <c r="G46" s="2"/>
      <c r="H46" s="2"/>
      <c r="I46" s="2"/>
      <c r="J46" s="2"/>
      <c r="K46" s="2"/>
      <c r="L46" s="2"/>
    </row>
    <row r="47" spans="1:12" ht="14.25" customHeight="1" x14ac:dyDescent="0.25">
      <c r="A47" s="2"/>
      <c r="B47" s="2"/>
      <c r="C47" s="2"/>
      <c r="D47" s="2"/>
      <c r="E47" s="2"/>
      <c r="F47" s="2"/>
      <c r="G47" s="2"/>
      <c r="H47" s="2"/>
      <c r="I47" s="2"/>
      <c r="J47" s="2"/>
      <c r="K47" s="2"/>
      <c r="L47" s="2"/>
    </row>
    <row r="48" spans="1:12" ht="14.25" customHeight="1" x14ac:dyDescent="0.25">
      <c r="A48" s="2"/>
      <c r="B48" s="2"/>
      <c r="C48" s="2"/>
      <c r="D48" s="2"/>
      <c r="E48" s="2"/>
      <c r="F48" s="2"/>
      <c r="G48" s="2"/>
      <c r="H48" s="2"/>
      <c r="I48" s="2"/>
      <c r="J48" s="2"/>
      <c r="K48" s="2"/>
      <c r="L48" s="2"/>
    </row>
    <row r="49" spans="1:12" ht="14.25" customHeight="1" x14ac:dyDescent="0.25">
      <c r="A49" s="2"/>
      <c r="B49" s="2"/>
      <c r="C49" s="2"/>
      <c r="D49" s="2"/>
      <c r="E49" s="2"/>
      <c r="F49" s="2"/>
      <c r="G49" s="2"/>
      <c r="H49" s="2"/>
      <c r="I49" s="2"/>
      <c r="J49" s="2"/>
      <c r="K49" s="2"/>
      <c r="L49" s="2"/>
    </row>
    <row r="50" spans="1:12" ht="14.25" customHeight="1" x14ac:dyDescent="0.25">
      <c r="A50" s="2"/>
      <c r="B50" s="2"/>
      <c r="C50" s="2"/>
      <c r="D50" s="2"/>
      <c r="E50" s="2"/>
      <c r="F50" s="2"/>
      <c r="G50" s="2"/>
      <c r="H50" s="2"/>
      <c r="I50" s="2"/>
      <c r="J50" s="2"/>
      <c r="K50" s="2"/>
      <c r="L50" s="2"/>
    </row>
    <row r="51" spans="1:12" ht="14.25" customHeight="1" x14ac:dyDescent="0.25">
      <c r="A51" s="2"/>
      <c r="B51" s="2"/>
      <c r="C51" s="2"/>
      <c r="D51" s="2"/>
      <c r="E51" s="2"/>
      <c r="F51" s="2"/>
      <c r="G51" s="2"/>
      <c r="H51" s="2"/>
      <c r="I51" s="2"/>
      <c r="J51" s="2"/>
      <c r="K51" s="2"/>
      <c r="L51" s="2"/>
    </row>
    <row r="52" spans="1:12" ht="14.25" customHeight="1" x14ac:dyDescent="0.25">
      <c r="A52" s="2"/>
      <c r="B52" s="2"/>
      <c r="C52" s="2"/>
      <c r="D52" s="2"/>
      <c r="E52" s="2"/>
      <c r="F52" s="2"/>
      <c r="G52" s="2"/>
      <c r="H52" s="2"/>
      <c r="I52" s="2"/>
      <c r="J52" s="2"/>
      <c r="K52" s="2"/>
      <c r="L52" s="2"/>
    </row>
    <row r="53" spans="1:12" ht="14.25" customHeight="1" x14ac:dyDescent="0.25">
      <c r="A53" s="2"/>
      <c r="B53" s="2"/>
      <c r="C53" s="2"/>
      <c r="D53" s="2"/>
      <c r="E53" s="2"/>
      <c r="F53" s="2"/>
      <c r="G53" s="2"/>
      <c r="H53" s="2"/>
      <c r="I53" s="2"/>
      <c r="J53" s="2"/>
      <c r="K53" s="2"/>
      <c r="L53" s="2"/>
    </row>
    <row r="54" spans="1:12" ht="14.25" customHeight="1" x14ac:dyDescent="0.25">
      <c r="A54" s="2"/>
      <c r="B54" s="2"/>
      <c r="C54" s="2"/>
      <c r="D54" s="2"/>
      <c r="E54" s="2"/>
      <c r="F54" s="2"/>
      <c r="G54" s="2"/>
      <c r="H54" s="2"/>
      <c r="I54" s="2"/>
      <c r="J54" s="2"/>
      <c r="K54" s="2"/>
      <c r="L54" s="2"/>
    </row>
    <row r="55" spans="1:12" ht="14.25" customHeight="1" x14ac:dyDescent="0.25">
      <c r="A55" s="2"/>
      <c r="B55" s="2"/>
      <c r="C55" s="2"/>
      <c r="D55" s="2"/>
      <c r="E55" s="2"/>
      <c r="F55" s="2"/>
      <c r="G55" s="2"/>
      <c r="H55" s="2"/>
      <c r="I55" s="2"/>
      <c r="J55" s="2"/>
      <c r="K55" s="2"/>
      <c r="L55" s="2"/>
    </row>
    <row r="56" spans="1:12" ht="14.25" customHeight="1" x14ac:dyDescent="0.25">
      <c r="A56" s="2"/>
      <c r="B56" s="2"/>
      <c r="C56" s="2"/>
      <c r="D56" s="2"/>
      <c r="E56" s="2"/>
      <c r="F56" s="2"/>
      <c r="G56" s="2"/>
      <c r="H56" s="2"/>
      <c r="I56" s="2"/>
      <c r="J56" s="2"/>
      <c r="K56" s="2"/>
      <c r="L56" s="2"/>
    </row>
    <row r="57" spans="1:12" ht="14.25" customHeight="1" x14ac:dyDescent="0.25">
      <c r="A57" s="2"/>
      <c r="B57" s="2"/>
      <c r="C57" s="2"/>
      <c r="D57" s="2"/>
      <c r="E57" s="2"/>
      <c r="F57" s="2"/>
      <c r="G57" s="2"/>
      <c r="H57" s="2"/>
      <c r="I57" s="2"/>
      <c r="J57" s="2"/>
      <c r="K57" s="2"/>
      <c r="L57" s="2"/>
    </row>
    <row r="58" spans="1:12" ht="14.25" customHeight="1" x14ac:dyDescent="0.25">
      <c r="A58" s="2"/>
      <c r="B58" s="2"/>
      <c r="C58" s="2"/>
      <c r="D58" s="2"/>
      <c r="E58" s="2"/>
      <c r="F58" s="2"/>
      <c r="G58" s="2"/>
      <c r="H58" s="2"/>
      <c r="I58" s="2"/>
      <c r="J58" s="2"/>
      <c r="K58" s="2"/>
      <c r="L58" s="2"/>
    </row>
    <row r="59" spans="1:12" ht="14.25" customHeight="1" x14ac:dyDescent="0.25">
      <c r="A59" s="2"/>
      <c r="B59" s="2"/>
      <c r="C59" s="2"/>
      <c r="D59" s="2"/>
      <c r="E59" s="2"/>
      <c r="F59" s="2"/>
      <c r="G59" s="2"/>
      <c r="H59" s="2"/>
      <c r="I59" s="2"/>
      <c r="J59" s="2"/>
      <c r="K59" s="2"/>
      <c r="L59" s="2"/>
    </row>
    <row r="60" spans="1:12" ht="14.25" customHeight="1" x14ac:dyDescent="0.25">
      <c r="A60" s="2"/>
      <c r="B60" s="2"/>
      <c r="C60" s="2"/>
      <c r="D60" s="2"/>
      <c r="E60" s="2"/>
      <c r="F60" s="2"/>
      <c r="G60" s="2"/>
      <c r="H60" s="2"/>
      <c r="I60" s="2"/>
      <c r="J60" s="2"/>
      <c r="K60" s="2"/>
      <c r="L60" s="2"/>
    </row>
    <row r="61" spans="1:12" ht="14.25" customHeight="1" x14ac:dyDescent="0.25">
      <c r="A61" s="2"/>
      <c r="B61" s="2"/>
      <c r="C61" s="2"/>
      <c r="D61" s="2"/>
      <c r="E61" s="2"/>
      <c r="F61" s="2"/>
      <c r="G61" s="2"/>
      <c r="H61" s="2"/>
      <c r="I61" s="2"/>
      <c r="J61" s="2"/>
      <c r="K61" s="2"/>
      <c r="L61" s="2"/>
    </row>
    <row r="62" spans="1:12" ht="14.25" customHeight="1" x14ac:dyDescent="0.25">
      <c r="A62" s="2"/>
      <c r="B62" s="2"/>
      <c r="C62" s="2"/>
      <c r="D62" s="2"/>
      <c r="E62" s="2"/>
      <c r="F62" s="2"/>
      <c r="G62" s="2"/>
      <c r="H62" s="2"/>
      <c r="I62" s="2"/>
      <c r="J62" s="2"/>
      <c r="K62" s="2"/>
      <c r="L62" s="2"/>
    </row>
    <row r="63" spans="1:12" ht="14.25" customHeight="1" x14ac:dyDescent="0.25">
      <c r="A63" s="2"/>
      <c r="B63" s="2"/>
      <c r="C63" s="2"/>
      <c r="D63" s="2"/>
      <c r="E63" s="2"/>
      <c r="F63" s="2"/>
      <c r="G63" s="2"/>
      <c r="H63" s="2"/>
      <c r="I63" s="2"/>
      <c r="J63" s="2"/>
      <c r="K63" s="2"/>
      <c r="L63" s="2"/>
    </row>
    <row r="64" spans="1:12" ht="14.25" customHeight="1" x14ac:dyDescent="0.25">
      <c r="A64" s="2"/>
      <c r="B64" s="2"/>
      <c r="C64" s="2"/>
      <c r="D64" s="2"/>
      <c r="E64" s="2"/>
      <c r="F64" s="2"/>
      <c r="G64" s="2"/>
      <c r="H64" s="2"/>
      <c r="I64" s="2"/>
      <c r="J64" s="2"/>
      <c r="K64" s="2"/>
      <c r="L64" s="2"/>
    </row>
    <row r="65" spans="1:12" ht="14.25" customHeight="1" x14ac:dyDescent="0.25">
      <c r="A65" s="2"/>
      <c r="B65" s="2"/>
      <c r="C65" s="2"/>
      <c r="D65" s="2"/>
      <c r="E65" s="2"/>
      <c r="F65" s="2"/>
      <c r="G65" s="2"/>
      <c r="H65" s="2"/>
      <c r="I65" s="2"/>
      <c r="J65" s="2"/>
      <c r="K65" s="2"/>
      <c r="L65" s="2"/>
    </row>
    <row r="66" spans="1:12" ht="14.25" customHeight="1" x14ac:dyDescent="0.25">
      <c r="A66" s="2"/>
      <c r="B66" s="2"/>
      <c r="C66" s="2"/>
      <c r="D66" s="2"/>
      <c r="E66" s="2"/>
      <c r="F66" s="2"/>
      <c r="G66" s="2"/>
      <c r="H66" s="2"/>
      <c r="I66" s="2"/>
      <c r="J66" s="2"/>
      <c r="K66" s="2"/>
      <c r="L66" s="2"/>
    </row>
    <row r="67" spans="1:12" ht="14.25" customHeight="1" x14ac:dyDescent="0.25">
      <c r="A67" s="2"/>
      <c r="B67" s="2"/>
      <c r="C67" s="2"/>
      <c r="D67" s="2"/>
      <c r="E67" s="2"/>
      <c r="F67" s="2"/>
      <c r="G67" s="2"/>
      <c r="H67" s="2"/>
      <c r="I67" s="2"/>
      <c r="J67" s="2"/>
      <c r="K67" s="2"/>
      <c r="L67" s="2"/>
    </row>
    <row r="68" spans="1:12" ht="14.25" customHeight="1" x14ac:dyDescent="0.25">
      <c r="A68" s="2"/>
      <c r="B68" s="2"/>
      <c r="C68" s="2"/>
      <c r="D68" s="2"/>
      <c r="E68" s="2"/>
      <c r="F68" s="2"/>
      <c r="G68" s="2"/>
      <c r="H68" s="2"/>
      <c r="I68" s="2"/>
      <c r="J68" s="2"/>
      <c r="K68" s="2"/>
      <c r="L68" s="2"/>
    </row>
    <row r="69" spans="1:12" ht="14.25" customHeight="1" x14ac:dyDescent="0.25">
      <c r="A69" s="2"/>
      <c r="B69" s="2"/>
      <c r="C69" s="2"/>
      <c r="D69" s="2"/>
      <c r="E69" s="2"/>
      <c r="F69" s="2"/>
      <c r="G69" s="2"/>
      <c r="H69" s="2"/>
      <c r="I69" s="2"/>
      <c r="J69" s="2"/>
      <c r="K69" s="2"/>
      <c r="L69" s="2"/>
    </row>
    <row r="70" spans="1:12" ht="14.25" customHeight="1" x14ac:dyDescent="0.25">
      <c r="A70" s="2"/>
      <c r="B70" s="2"/>
      <c r="C70" s="2"/>
      <c r="D70" s="2"/>
      <c r="E70" s="2"/>
      <c r="F70" s="2"/>
      <c r="G70" s="2"/>
      <c r="H70" s="2"/>
      <c r="I70" s="2"/>
      <c r="J70" s="2"/>
      <c r="K70" s="2"/>
      <c r="L70" s="2"/>
    </row>
    <row r="71" spans="1:12" ht="14.25" customHeight="1" x14ac:dyDescent="0.25">
      <c r="A71" s="2"/>
      <c r="B71" s="2"/>
      <c r="C71" s="2"/>
      <c r="D71" s="2"/>
      <c r="E71" s="2"/>
      <c r="F71" s="2"/>
      <c r="G71" s="2"/>
      <c r="H71" s="2"/>
      <c r="I71" s="2"/>
      <c r="J71" s="2"/>
      <c r="K71" s="2"/>
      <c r="L71" s="2"/>
    </row>
    <row r="72" spans="1:12" ht="14.25" customHeight="1" x14ac:dyDescent="0.25">
      <c r="A72" s="2"/>
      <c r="B72" s="2"/>
      <c r="C72" s="2"/>
      <c r="D72" s="2"/>
      <c r="E72" s="2"/>
      <c r="F72" s="2"/>
      <c r="G72" s="2"/>
      <c r="H72" s="2"/>
      <c r="I72" s="2"/>
      <c r="J72" s="2"/>
      <c r="K72" s="2"/>
      <c r="L72" s="2"/>
    </row>
    <row r="73" spans="1:12" ht="14.25" customHeight="1" x14ac:dyDescent="0.25">
      <c r="A73" s="2"/>
      <c r="B73" s="2"/>
      <c r="C73" s="2"/>
      <c r="D73" s="2"/>
      <c r="E73" s="2"/>
      <c r="F73" s="2"/>
      <c r="G73" s="2"/>
      <c r="H73" s="2"/>
      <c r="I73" s="2"/>
      <c r="J73" s="2"/>
      <c r="K73" s="2"/>
      <c r="L73" s="2"/>
    </row>
    <row r="74" spans="1:12" ht="14.25" customHeight="1" x14ac:dyDescent="0.25">
      <c r="A74" s="2"/>
      <c r="B74" s="2"/>
      <c r="C74" s="2"/>
      <c r="D74" s="2"/>
      <c r="E74" s="2"/>
      <c r="F74" s="2"/>
      <c r="G74" s="2"/>
      <c r="H74" s="2"/>
      <c r="I74" s="2"/>
      <c r="J74" s="2"/>
      <c r="K74" s="2"/>
      <c r="L74" s="2"/>
    </row>
    <row r="75" spans="1:12" ht="14.25" customHeight="1" x14ac:dyDescent="0.25">
      <c r="A75" s="2"/>
      <c r="B75" s="2"/>
      <c r="C75" s="2"/>
      <c r="D75" s="2"/>
      <c r="E75" s="2"/>
      <c r="F75" s="2"/>
      <c r="G75" s="2"/>
      <c r="H75" s="2"/>
      <c r="I75" s="2"/>
      <c r="J75" s="2"/>
      <c r="K75" s="2"/>
      <c r="L75" s="2"/>
    </row>
    <row r="76" spans="1:12" ht="14.25" customHeight="1" x14ac:dyDescent="0.25">
      <c r="A76" s="2"/>
      <c r="B76" s="2"/>
      <c r="C76" s="2"/>
      <c r="D76" s="2"/>
      <c r="E76" s="2"/>
      <c r="F76" s="2"/>
      <c r="G76" s="2"/>
      <c r="H76" s="2"/>
      <c r="I76" s="2"/>
      <c r="J76" s="2"/>
      <c r="K76" s="2"/>
      <c r="L76" s="2"/>
    </row>
    <row r="77" spans="1:12" ht="14.25" customHeight="1" x14ac:dyDescent="0.25">
      <c r="A77" s="2"/>
      <c r="B77" s="2"/>
      <c r="C77" s="2"/>
      <c r="D77" s="2"/>
      <c r="E77" s="2"/>
      <c r="F77" s="2"/>
      <c r="G77" s="2"/>
      <c r="H77" s="2"/>
      <c r="I77" s="2"/>
      <c r="J77" s="2"/>
      <c r="K77" s="2"/>
      <c r="L77" s="2"/>
    </row>
    <row r="78" spans="1:12" ht="14.25" customHeight="1" x14ac:dyDescent="0.25">
      <c r="A78" s="2"/>
      <c r="B78" s="2"/>
      <c r="C78" s="2"/>
      <c r="D78" s="2"/>
      <c r="E78" s="2"/>
      <c r="F78" s="2"/>
      <c r="G78" s="2"/>
      <c r="H78" s="2"/>
      <c r="I78" s="2"/>
      <c r="J78" s="2"/>
      <c r="K78" s="2"/>
      <c r="L78" s="2"/>
    </row>
    <row r="79" spans="1:12" ht="14.25" customHeight="1" x14ac:dyDescent="0.25">
      <c r="A79" s="2"/>
      <c r="B79" s="2"/>
      <c r="C79" s="2"/>
      <c r="D79" s="2"/>
      <c r="E79" s="2"/>
      <c r="F79" s="2"/>
      <c r="G79" s="2"/>
      <c r="H79" s="2"/>
      <c r="I79" s="2"/>
      <c r="J79" s="2"/>
      <c r="K79" s="2"/>
      <c r="L79" s="2"/>
    </row>
    <row r="80" spans="1:12" ht="14.25" customHeight="1" x14ac:dyDescent="0.25">
      <c r="A80" s="2"/>
      <c r="B80" s="2"/>
      <c r="C80" s="2"/>
      <c r="D80" s="2"/>
      <c r="E80" s="2"/>
      <c r="F80" s="2"/>
      <c r="G80" s="2"/>
      <c r="H80" s="2"/>
      <c r="I80" s="2"/>
      <c r="J80" s="2"/>
      <c r="K80" s="2"/>
      <c r="L80" s="2"/>
    </row>
    <row r="81" spans="1:12" ht="14.25" customHeight="1" x14ac:dyDescent="0.25">
      <c r="A81" s="2"/>
      <c r="B81" s="2"/>
      <c r="C81" s="2"/>
      <c r="D81" s="2"/>
      <c r="E81" s="2"/>
      <c r="F81" s="2"/>
      <c r="G81" s="2"/>
      <c r="H81" s="2"/>
      <c r="I81" s="2"/>
      <c r="J81" s="2"/>
      <c r="K81" s="2"/>
      <c r="L81" s="2"/>
    </row>
    <row r="82" spans="1:12" ht="14.25" customHeight="1" x14ac:dyDescent="0.25">
      <c r="A82" s="2"/>
      <c r="B82" s="2"/>
      <c r="C82" s="2"/>
      <c r="D82" s="2"/>
      <c r="E82" s="2"/>
      <c r="F82" s="2"/>
      <c r="G82" s="2"/>
      <c r="H82" s="2"/>
      <c r="I82" s="2"/>
      <c r="J82" s="2"/>
      <c r="K82" s="2"/>
      <c r="L82" s="2"/>
    </row>
    <row r="83" spans="1:12" ht="14.25" customHeight="1" x14ac:dyDescent="0.25">
      <c r="A83" s="2"/>
      <c r="B83" s="2"/>
      <c r="C83" s="2"/>
      <c r="D83" s="2"/>
      <c r="E83" s="2"/>
      <c r="F83" s="2"/>
      <c r="G83" s="2"/>
      <c r="H83" s="2"/>
      <c r="I83" s="2"/>
      <c r="J83" s="2"/>
      <c r="K83" s="2"/>
      <c r="L83" s="2"/>
    </row>
    <row r="84" spans="1:12" ht="14.25" customHeight="1" x14ac:dyDescent="0.25">
      <c r="A84" s="2"/>
      <c r="B84" s="2"/>
      <c r="C84" s="2"/>
      <c r="D84" s="2"/>
      <c r="E84" s="2"/>
      <c r="F84" s="2"/>
      <c r="G84" s="2"/>
      <c r="H84" s="2"/>
      <c r="I84" s="2"/>
      <c r="J84" s="2"/>
      <c r="K84" s="2"/>
      <c r="L84" s="2"/>
    </row>
    <row r="85" spans="1:12" ht="14.25" customHeight="1" x14ac:dyDescent="0.25">
      <c r="A85" s="2"/>
      <c r="B85" s="2"/>
      <c r="C85" s="2"/>
      <c r="D85" s="2"/>
      <c r="E85" s="2"/>
      <c r="F85" s="2"/>
      <c r="G85" s="2"/>
      <c r="H85" s="2"/>
      <c r="I85" s="2"/>
      <c r="J85" s="2"/>
      <c r="K85" s="2"/>
      <c r="L85" s="2"/>
    </row>
    <row r="86" spans="1:12" ht="14.25" customHeight="1" x14ac:dyDescent="0.25">
      <c r="A86" s="2"/>
      <c r="B86" s="2"/>
      <c r="C86" s="2"/>
      <c r="D86" s="2"/>
      <c r="E86" s="2"/>
      <c r="F86" s="2"/>
      <c r="G86" s="2"/>
      <c r="H86" s="2"/>
      <c r="I86" s="2"/>
      <c r="J86" s="2"/>
      <c r="K86" s="2"/>
      <c r="L86" s="2"/>
    </row>
    <row r="87" spans="1:12" ht="14.25" customHeight="1" x14ac:dyDescent="0.25">
      <c r="A87" s="2"/>
      <c r="B87" s="2"/>
      <c r="C87" s="2"/>
      <c r="D87" s="2"/>
      <c r="E87" s="2"/>
      <c r="F87" s="2"/>
      <c r="G87" s="2"/>
      <c r="H87" s="2"/>
      <c r="I87" s="2"/>
      <c r="J87" s="2"/>
      <c r="K87" s="2"/>
      <c r="L87" s="2"/>
    </row>
    <row r="88" spans="1:12" ht="14.25" customHeight="1" x14ac:dyDescent="0.25">
      <c r="A88" s="2"/>
      <c r="B88" s="2"/>
      <c r="C88" s="2"/>
      <c r="D88" s="2"/>
      <c r="E88" s="2"/>
      <c r="F88" s="2"/>
      <c r="G88" s="2"/>
      <c r="H88" s="2"/>
      <c r="I88" s="2"/>
      <c r="J88" s="2"/>
      <c r="K88" s="2"/>
      <c r="L88" s="2"/>
    </row>
    <row r="89" spans="1:12" ht="14.25" customHeight="1" x14ac:dyDescent="0.25">
      <c r="A89" s="2"/>
      <c r="B89" s="2"/>
      <c r="C89" s="2"/>
      <c r="D89" s="2"/>
      <c r="E89" s="2"/>
      <c r="F89" s="2"/>
      <c r="G89" s="2"/>
      <c r="H89" s="2"/>
      <c r="I89" s="2"/>
      <c r="J89" s="2"/>
      <c r="K89" s="2"/>
      <c r="L89" s="2"/>
    </row>
    <row r="90" spans="1:12" ht="14.25" customHeight="1" x14ac:dyDescent="0.25">
      <c r="A90" s="2"/>
      <c r="B90" s="2"/>
      <c r="C90" s="2"/>
      <c r="D90" s="2"/>
      <c r="E90" s="2"/>
      <c r="F90" s="2"/>
      <c r="G90" s="2"/>
      <c r="H90" s="2"/>
      <c r="I90" s="2"/>
      <c r="J90" s="2"/>
      <c r="K90" s="2"/>
      <c r="L90" s="2"/>
    </row>
    <row r="91" spans="1:12" ht="14.25" customHeight="1" x14ac:dyDescent="0.25">
      <c r="A91" s="2"/>
      <c r="B91" s="2"/>
      <c r="C91" s="2"/>
      <c r="D91" s="2"/>
      <c r="E91" s="2"/>
      <c r="F91" s="2"/>
      <c r="G91" s="2"/>
      <c r="H91" s="2"/>
      <c r="I91" s="2"/>
      <c r="J91" s="2"/>
      <c r="K91" s="2"/>
      <c r="L91" s="2"/>
    </row>
    <row r="92" spans="1:12" ht="14.25" customHeight="1" x14ac:dyDescent="0.25">
      <c r="A92" s="2"/>
      <c r="B92" s="2"/>
      <c r="C92" s="2"/>
      <c r="D92" s="2"/>
      <c r="E92" s="2"/>
      <c r="F92" s="2"/>
      <c r="G92" s="2"/>
      <c r="H92" s="2"/>
      <c r="I92" s="2"/>
      <c r="J92" s="2"/>
      <c r="K92" s="2"/>
      <c r="L92" s="2"/>
    </row>
    <row r="93" spans="1:12" ht="14.25" customHeight="1" x14ac:dyDescent="0.25">
      <c r="A93" s="2"/>
      <c r="B93" s="2"/>
      <c r="C93" s="2"/>
      <c r="D93" s="2"/>
      <c r="E93" s="2"/>
      <c r="F93" s="2"/>
      <c r="G93" s="2"/>
      <c r="H93" s="2"/>
      <c r="I93" s="2"/>
      <c r="J93" s="2"/>
      <c r="K93" s="2"/>
      <c r="L93" s="2"/>
    </row>
    <row r="94" spans="1:12" ht="14.25" customHeight="1" x14ac:dyDescent="0.25">
      <c r="A94" s="2"/>
      <c r="B94" s="2"/>
      <c r="C94" s="2"/>
      <c r="D94" s="2"/>
      <c r="E94" s="2"/>
      <c r="F94" s="2"/>
      <c r="G94" s="2"/>
      <c r="H94" s="2"/>
      <c r="I94" s="2"/>
      <c r="J94" s="2"/>
      <c r="K94" s="2"/>
      <c r="L94" s="2"/>
    </row>
    <row r="95" spans="1:12" ht="14.25" customHeight="1" x14ac:dyDescent="0.25">
      <c r="A95" s="2"/>
      <c r="B95" s="2"/>
      <c r="C95" s="2"/>
      <c r="D95" s="2"/>
      <c r="E95" s="2"/>
      <c r="F95" s="2"/>
      <c r="G95" s="2"/>
      <c r="H95" s="2"/>
      <c r="I95" s="2"/>
      <c r="J95" s="2"/>
      <c r="K95" s="2"/>
      <c r="L95" s="2"/>
    </row>
    <row r="96" spans="1:12" ht="14.25" customHeight="1" x14ac:dyDescent="0.25">
      <c r="A96" s="2"/>
      <c r="B96" s="2"/>
      <c r="C96" s="2"/>
      <c r="D96" s="2"/>
      <c r="E96" s="2"/>
      <c r="F96" s="2"/>
      <c r="G96" s="2"/>
      <c r="H96" s="2"/>
      <c r="I96" s="2"/>
      <c r="J96" s="2"/>
      <c r="K96" s="2"/>
      <c r="L96" s="2"/>
    </row>
    <row r="97" spans="1:12" ht="14.25" customHeight="1" x14ac:dyDescent="0.25">
      <c r="A97" s="2"/>
      <c r="B97" s="2"/>
      <c r="C97" s="2"/>
      <c r="D97" s="2"/>
      <c r="E97" s="2"/>
      <c r="F97" s="2"/>
      <c r="G97" s="2"/>
      <c r="H97" s="2"/>
      <c r="I97" s="2"/>
      <c r="J97" s="2"/>
      <c r="K97" s="2"/>
      <c r="L97" s="2"/>
    </row>
    <row r="98" spans="1:12" ht="14.25" customHeight="1" x14ac:dyDescent="0.25">
      <c r="A98" s="2"/>
      <c r="B98" s="2"/>
      <c r="C98" s="2"/>
      <c r="D98" s="2"/>
      <c r="E98" s="2"/>
      <c r="F98" s="2"/>
      <c r="G98" s="2"/>
      <c r="H98" s="2"/>
      <c r="I98" s="2"/>
      <c r="J98" s="2"/>
      <c r="K98" s="2"/>
      <c r="L98" s="2"/>
    </row>
    <row r="99" spans="1:12" ht="14.25" customHeight="1" x14ac:dyDescent="0.25">
      <c r="A99" s="2"/>
      <c r="B99" s="2"/>
      <c r="C99" s="2"/>
      <c r="D99" s="2"/>
      <c r="E99" s="2"/>
      <c r="F99" s="2"/>
      <c r="G99" s="2"/>
      <c r="H99" s="2"/>
      <c r="I99" s="2"/>
      <c r="J99" s="2"/>
      <c r="K99" s="2"/>
      <c r="L99" s="2"/>
    </row>
    <row r="100" spans="1:12" ht="14.25" customHeight="1" x14ac:dyDescent="0.25">
      <c r="A100" s="2"/>
      <c r="B100" s="2"/>
      <c r="C100" s="2"/>
      <c r="D100" s="2"/>
      <c r="E100" s="2"/>
      <c r="F100" s="2"/>
      <c r="G100" s="2"/>
      <c r="H100" s="2"/>
      <c r="I100" s="2"/>
      <c r="J100" s="2"/>
      <c r="K100" s="2"/>
      <c r="L100" s="2"/>
    </row>
  </sheetData>
  <mergeCells count="46">
    <mergeCell ref="E28:E30"/>
    <mergeCell ref="E31:E33"/>
    <mergeCell ref="B1:E1"/>
    <mergeCell ref="B2:E4"/>
    <mergeCell ref="E13:E15"/>
    <mergeCell ref="E10:E12"/>
    <mergeCell ref="E22:E24"/>
    <mergeCell ref="E16:E18"/>
    <mergeCell ref="G10:G12"/>
    <mergeCell ref="F16:F18"/>
    <mergeCell ref="F13:F15"/>
    <mergeCell ref="G13:G15"/>
    <mergeCell ref="E25:E27"/>
    <mergeCell ref="J10:J12"/>
    <mergeCell ref="J1:J4"/>
    <mergeCell ref="F1:I1"/>
    <mergeCell ref="F2:I2"/>
    <mergeCell ref="F3:I3"/>
    <mergeCell ref="F4:I4"/>
    <mergeCell ref="A7:J7"/>
    <mergeCell ref="A6:J6"/>
    <mergeCell ref="A8:J8"/>
    <mergeCell ref="A5:J5"/>
    <mergeCell ref="H10:H12"/>
    <mergeCell ref="I10:I12"/>
    <mergeCell ref="A1:A4"/>
    <mergeCell ref="A10:A12"/>
    <mergeCell ref="C10:C12"/>
    <mergeCell ref="F10:F12"/>
    <mergeCell ref="A16:A18"/>
    <mergeCell ref="A13:A15"/>
    <mergeCell ref="J22:J24"/>
    <mergeCell ref="I16:I18"/>
    <mergeCell ref="J16:J18"/>
    <mergeCell ref="J13:J15"/>
    <mergeCell ref="I13:I15"/>
    <mergeCell ref="J19:J21"/>
    <mergeCell ref="E19:E21"/>
    <mergeCell ref="G16:G18"/>
    <mergeCell ref="C16:C18"/>
    <mergeCell ref="C13:C15"/>
    <mergeCell ref="J25:J27"/>
    <mergeCell ref="J28:J30"/>
    <mergeCell ref="J31:J33"/>
    <mergeCell ref="H13:H15"/>
    <mergeCell ref="H16:H18"/>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BB59"/>
  </sheetPr>
  <dimension ref="A1:K100"/>
  <sheetViews>
    <sheetView topLeftCell="D61" workbookViewId="0">
      <selection activeCell="E11" sqref="E11:F11"/>
    </sheetView>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5703125" customWidth="1"/>
    <col min="7" max="11" width="11.42578125" customWidth="1"/>
  </cols>
  <sheetData>
    <row r="1" spans="1:11" ht="28.5" customHeight="1" x14ac:dyDescent="0.25">
      <c r="A1" s="375"/>
      <c r="B1" s="443" t="str">
        <f>CONTEXTO!B1</f>
        <v xml:space="preserve">PROCESO: </v>
      </c>
      <c r="C1" s="372"/>
      <c r="D1" s="305" t="s">
        <v>1</v>
      </c>
      <c r="E1" s="372"/>
      <c r="F1" s="436"/>
      <c r="G1" s="2"/>
      <c r="H1" s="2"/>
      <c r="I1" s="2"/>
      <c r="J1" s="2"/>
      <c r="K1" s="2"/>
    </row>
    <row r="2" spans="1:11" ht="14.25" customHeight="1" x14ac:dyDescent="0.25">
      <c r="A2" s="289"/>
      <c r="B2" s="346" t="s">
        <v>224</v>
      </c>
      <c r="C2" s="347"/>
      <c r="D2" s="353" t="s">
        <v>126</v>
      </c>
      <c r="E2" s="366"/>
      <c r="F2" s="292"/>
      <c r="G2" s="2"/>
      <c r="H2" s="2"/>
      <c r="I2" s="2"/>
      <c r="J2" s="2"/>
      <c r="K2" s="2"/>
    </row>
    <row r="3" spans="1:11" ht="15" customHeight="1" x14ac:dyDescent="0.25">
      <c r="A3" s="289"/>
      <c r="B3" s="300"/>
      <c r="C3" s="301"/>
      <c r="D3" s="353" t="s">
        <v>3</v>
      </c>
      <c r="E3" s="366"/>
      <c r="F3" s="292"/>
      <c r="G3" s="2"/>
      <c r="H3" s="2"/>
      <c r="I3" s="2"/>
      <c r="J3" s="2"/>
      <c r="K3" s="2"/>
    </row>
    <row r="4" spans="1:11" ht="14.25" customHeight="1" x14ac:dyDescent="0.25">
      <c r="A4" s="343"/>
      <c r="B4" s="344"/>
      <c r="C4" s="345"/>
      <c r="D4" s="353" t="s">
        <v>4</v>
      </c>
      <c r="E4" s="366"/>
      <c r="F4" s="293"/>
      <c r="G4" s="2"/>
      <c r="H4" s="2"/>
      <c r="I4" s="2"/>
      <c r="J4" s="2"/>
      <c r="K4" s="2"/>
    </row>
    <row r="5" spans="1:11" ht="14.25" customHeight="1" x14ac:dyDescent="0.25">
      <c r="A5" s="441"/>
      <c r="B5" s="283"/>
      <c r="C5" s="283"/>
      <c r="D5" s="283"/>
      <c r="E5" s="283"/>
      <c r="F5" s="442"/>
      <c r="G5" s="2"/>
      <c r="H5" s="2"/>
      <c r="I5" s="2"/>
      <c r="J5" s="2"/>
      <c r="K5" s="2"/>
    </row>
    <row r="6" spans="1:11" ht="25.5" customHeight="1" x14ac:dyDescent="0.25">
      <c r="A6" s="451" t="str">
        <f>CONTEXTO!A8</f>
        <v>PROCESO: GESTIÓN Y CONTROL DISCIPLINARIO</v>
      </c>
      <c r="B6" s="333"/>
      <c r="C6" s="333"/>
      <c r="D6" s="333"/>
      <c r="E6" s="333"/>
      <c r="F6" s="334"/>
      <c r="G6" s="105"/>
      <c r="H6" s="105"/>
      <c r="I6" s="105"/>
      <c r="J6" s="105"/>
      <c r="K6" s="105"/>
    </row>
    <row r="7" spans="1:11" ht="65.25" customHeight="1" x14ac:dyDescent="0.25">
      <c r="A7" s="452"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86"/>
      <c r="C7" s="286"/>
      <c r="D7" s="286"/>
      <c r="E7" s="286"/>
      <c r="F7" s="287"/>
      <c r="G7" s="105"/>
      <c r="H7" s="105"/>
      <c r="I7" s="105"/>
      <c r="J7" s="105"/>
      <c r="K7" s="105"/>
    </row>
    <row r="8" spans="1:11" ht="18.75" customHeight="1" x14ac:dyDescent="0.25">
      <c r="A8" s="440"/>
      <c r="B8" s="330"/>
      <c r="C8" s="330"/>
      <c r="D8" s="330"/>
      <c r="E8" s="330"/>
      <c r="F8" s="449"/>
      <c r="G8" s="105"/>
      <c r="H8" s="105"/>
      <c r="I8" s="105"/>
      <c r="J8" s="105"/>
      <c r="K8" s="105"/>
    </row>
    <row r="9" spans="1:11" ht="31.5" customHeight="1" x14ac:dyDescent="0.25">
      <c r="A9" s="120" t="s">
        <v>202</v>
      </c>
      <c r="B9" s="121" t="s">
        <v>225</v>
      </c>
      <c r="C9" s="121" t="s">
        <v>226</v>
      </c>
      <c r="D9" s="122" t="s">
        <v>227</v>
      </c>
      <c r="E9" s="450" t="s">
        <v>201</v>
      </c>
      <c r="F9" s="296"/>
      <c r="G9" s="2"/>
      <c r="H9" s="2"/>
      <c r="I9" s="2"/>
      <c r="J9" s="2"/>
      <c r="K9" s="2"/>
    </row>
    <row r="10" spans="1:11" ht="56.25" customHeight="1" x14ac:dyDescent="0.25">
      <c r="A10" s="446" t="str">
        <f>'IDENTIFICACION DE RIESGOS'!E10:E12</f>
        <v>posibilidad de demora en el tramite o incumplimiento de las etapas del proceso disciplinario para beneficio del sujeto procesal</v>
      </c>
      <c r="B10" s="454" t="s">
        <v>412</v>
      </c>
      <c r="C10" s="434" t="str">
        <f>'IDENTIFICACION DE RIESGOS'!J10:J12</f>
        <v>CORRUPCION</v>
      </c>
      <c r="D10" s="123" t="str">
        <f>'IDENTIFICACION DE RIESGOS'!B10</f>
        <v>El personal sustanciador no cuenta con conocimientos idoneos para realizar la labor de impulso y tramite de los procesos</v>
      </c>
      <c r="E10" s="354" t="str">
        <f>'IDENTIFICACION DE RIESGOS'!D10</f>
        <v>prescripción y caducidad de la accion disciplinaria</v>
      </c>
      <c r="F10" s="334"/>
      <c r="G10" s="2"/>
      <c r="H10" s="2"/>
      <c r="I10" s="2"/>
      <c r="J10" s="2"/>
      <c r="K10" s="2"/>
    </row>
    <row r="11" spans="1:11" ht="45" customHeight="1" x14ac:dyDescent="0.25">
      <c r="A11" s="289"/>
      <c r="B11" s="370"/>
      <c r="C11" s="370"/>
      <c r="D11" s="123" t="str">
        <f>'IDENTIFICACION DE RIESGOS'!B11</f>
        <v>Falta de etica del personal encargado de impulsar los procesos disciplinarios</v>
      </c>
      <c r="E11" s="354" t="str">
        <f>'IDENTIFICACION DE RIESGOS'!D11</f>
        <v>Sanciones para el operador disciplinario</v>
      </c>
      <c r="F11" s="334"/>
      <c r="G11" s="2"/>
      <c r="H11" s="2"/>
      <c r="I11" s="2"/>
      <c r="J11" s="2"/>
      <c r="K11" s="2"/>
    </row>
    <row r="12" spans="1:11" ht="47.25" customHeight="1" x14ac:dyDescent="0.25">
      <c r="A12" s="343"/>
      <c r="B12" s="371"/>
      <c r="C12" s="371"/>
      <c r="D12" s="123">
        <f>'IDENTIFICACION DE RIESGOS'!B12</f>
        <v>0</v>
      </c>
      <c r="E12" s="453" t="str">
        <f>'IDENTIFICACION DE RIESGOS'!D12</f>
        <v>Daño a la imagen y credibilidad institucional</v>
      </c>
      <c r="F12" s="338"/>
      <c r="G12" s="2"/>
      <c r="H12" s="2"/>
      <c r="I12" s="2"/>
      <c r="J12" s="2"/>
      <c r="K12" s="2"/>
    </row>
    <row r="13" spans="1:11" ht="67.5" customHeight="1" x14ac:dyDescent="0.25">
      <c r="A13" s="446" t="str">
        <f>'IDENTIFICACION DE RIESGOS'!E13:E15</f>
        <v xml:space="preserve">probabilidad de  perdida de informacion de los expedientes disciplinarios </v>
      </c>
      <c r="B13" s="454" t="s">
        <v>413</v>
      </c>
      <c r="C13" s="434" t="str">
        <f>'IDENTIFICACION DE RIESGOS'!J13:J15</f>
        <v>GESTION</v>
      </c>
      <c r="D13" s="123" t="str">
        <f>'IDENTIFICACION DE RIESGOS'!B13</f>
        <v>La falta de una herramienta o sistema de información que permita registrar las etapas del proceso,  genere alertas y salvaguarde la información(vencimiento de terminos).</v>
      </c>
      <c r="E13" s="354" t="str">
        <f>'IDENTIFICACION DE RIESGOS'!D13</f>
        <v>Dificulta de la toma de decisión de fondo</v>
      </c>
      <c r="F13" s="334"/>
      <c r="G13" s="2"/>
      <c r="H13" s="2"/>
      <c r="I13" s="2"/>
      <c r="J13" s="2"/>
      <c r="K13" s="2"/>
    </row>
    <row r="14" spans="1:11" ht="43.5" customHeight="1" x14ac:dyDescent="0.25">
      <c r="A14" s="289"/>
      <c r="B14" s="370"/>
      <c r="C14" s="370"/>
      <c r="D14" s="123" t="str">
        <f>'IDENTIFICACION DE RIESGOS'!B14</f>
        <v>Falta de continuidad del personal encargado del proceso</v>
      </c>
      <c r="E14" s="354" t="str">
        <f>'IDENTIFICACION DE RIESGOS'!D14</f>
        <v>Sanciones para el responsable de la perdida</v>
      </c>
      <c r="F14" s="334"/>
      <c r="G14" s="2"/>
      <c r="H14" s="2"/>
      <c r="I14" s="2"/>
      <c r="J14" s="2"/>
      <c r="K14" s="2"/>
    </row>
    <row r="15" spans="1:11" ht="44.25" customHeight="1" x14ac:dyDescent="0.25">
      <c r="A15" s="343"/>
      <c r="B15" s="371"/>
      <c r="C15" s="371"/>
      <c r="D15" s="123">
        <f>'IDENTIFICACION DE RIESGOS'!B15</f>
        <v>0</v>
      </c>
      <c r="E15" s="354" t="str">
        <f>'IDENTIFICACION DE RIESGOS'!D15</f>
        <v>Daño a la imagen y credibilidad institucional</v>
      </c>
      <c r="F15" s="334"/>
      <c r="G15" s="2"/>
      <c r="H15" s="2"/>
      <c r="I15" s="2"/>
      <c r="J15" s="2"/>
      <c r="K15" s="2"/>
    </row>
    <row r="16" spans="1:11" ht="53.25" customHeight="1" x14ac:dyDescent="0.25">
      <c r="A16" s="446" t="str">
        <f>'IDENTIFICACION DE RIESGOS'!E16:E18</f>
        <v>c</v>
      </c>
      <c r="B16" s="454"/>
      <c r="C16" s="434" t="str">
        <f>'IDENTIFICACION DE RIESGOS'!J16:J18</f>
        <v xml:space="preserve"> </v>
      </c>
      <c r="D16" s="123">
        <f>'IDENTIFICACION DE RIESGOS'!B16</f>
        <v>0</v>
      </c>
      <c r="E16" s="354">
        <f>'IDENTIFICACION DE RIESGOS'!D16</f>
        <v>0</v>
      </c>
      <c r="F16" s="334"/>
      <c r="G16" s="2"/>
      <c r="H16" s="2"/>
      <c r="I16" s="2"/>
      <c r="J16" s="2"/>
      <c r="K16" s="2"/>
    </row>
    <row r="17" spans="1:11" ht="42.75" customHeight="1" x14ac:dyDescent="0.25">
      <c r="A17" s="289"/>
      <c r="B17" s="370"/>
      <c r="C17" s="370"/>
      <c r="D17" s="123">
        <f>'IDENTIFICACION DE RIESGOS'!B17</f>
        <v>0</v>
      </c>
      <c r="E17" s="447">
        <f>'IDENTIFICACION DE RIESGOS'!D17</f>
        <v>0</v>
      </c>
      <c r="F17" s="315"/>
      <c r="G17" s="2"/>
      <c r="H17" s="2"/>
      <c r="I17" s="2"/>
      <c r="J17" s="2"/>
      <c r="K17" s="2"/>
    </row>
    <row r="18" spans="1:11" ht="63" customHeight="1" x14ac:dyDescent="0.25">
      <c r="A18" s="343"/>
      <c r="B18" s="371"/>
      <c r="C18" s="371"/>
      <c r="D18" s="123">
        <f>'IDENTIFICACION DE RIESGOS'!B18</f>
        <v>0</v>
      </c>
      <c r="E18" s="354">
        <f>'IDENTIFICACION DE RIESGOS'!D18</f>
        <v>0</v>
      </c>
      <c r="F18" s="334"/>
      <c r="G18" s="2"/>
      <c r="H18" s="2"/>
      <c r="I18" s="2"/>
      <c r="J18" s="2"/>
      <c r="K18" s="2"/>
    </row>
    <row r="19" spans="1:11" ht="57" customHeight="1" x14ac:dyDescent="0.25">
      <c r="A19" s="444" t="str">
        <f>'IDENTIFICACION DE RIESGOS'!E19</f>
        <v>d</v>
      </c>
      <c r="B19" s="455"/>
      <c r="C19" s="434" t="str">
        <f>'IDENTIFICACION DE RIESGOS'!J19</f>
        <v xml:space="preserve"> </v>
      </c>
      <c r="D19" s="124">
        <f>'IDENTIFICACION DE RIESGOS'!B19</f>
        <v>0</v>
      </c>
      <c r="E19" s="448">
        <f>'IDENTIFICACION DE RIESGOS'!D19</f>
        <v>0</v>
      </c>
      <c r="F19" s="334"/>
      <c r="G19" s="2"/>
      <c r="H19" s="2"/>
      <c r="I19" s="2"/>
      <c r="J19" s="2"/>
      <c r="K19" s="2"/>
    </row>
    <row r="20" spans="1:11" ht="57" customHeight="1" x14ac:dyDescent="0.25">
      <c r="A20" s="289"/>
      <c r="B20" s="370"/>
      <c r="C20" s="370"/>
      <c r="D20" s="124">
        <f>'IDENTIFICACION DE RIESGOS'!B20</f>
        <v>0</v>
      </c>
      <c r="E20" s="448">
        <f>'IDENTIFICACION DE RIESGOS'!D20</f>
        <v>0</v>
      </c>
      <c r="F20" s="334"/>
      <c r="G20" s="2"/>
      <c r="H20" s="2"/>
      <c r="I20" s="2"/>
      <c r="J20" s="2"/>
      <c r="K20" s="2"/>
    </row>
    <row r="21" spans="1:11" ht="57" customHeight="1" x14ac:dyDescent="0.25">
      <c r="A21" s="343"/>
      <c r="B21" s="371"/>
      <c r="C21" s="371"/>
      <c r="D21" s="124">
        <f>'IDENTIFICACION DE RIESGOS'!B21</f>
        <v>0</v>
      </c>
      <c r="E21" s="448">
        <f>'IDENTIFICACION DE RIESGOS'!D21</f>
        <v>0</v>
      </c>
      <c r="F21" s="334"/>
      <c r="G21" s="2"/>
      <c r="H21" s="2"/>
      <c r="I21" s="2"/>
      <c r="J21" s="2"/>
      <c r="K21" s="2"/>
    </row>
    <row r="22" spans="1:11" ht="63" customHeight="1" x14ac:dyDescent="0.25">
      <c r="A22" s="444" t="str">
        <f>'IDENTIFICACION DE RIESGOS'!E22</f>
        <v>e</v>
      </c>
      <c r="B22" s="455"/>
      <c r="C22" s="434" t="str">
        <f>'IDENTIFICACION DE RIESGOS'!J22</f>
        <v xml:space="preserve"> </v>
      </c>
      <c r="D22" s="124">
        <f>'IDENTIFICACION DE RIESGOS'!B22</f>
        <v>0</v>
      </c>
      <c r="E22" s="448">
        <f>'IDENTIFICACION DE RIESGOS'!D22</f>
        <v>0</v>
      </c>
      <c r="F22" s="334"/>
      <c r="G22" s="2"/>
      <c r="H22" s="2"/>
      <c r="I22" s="2"/>
      <c r="J22" s="2"/>
      <c r="K22" s="2"/>
    </row>
    <row r="23" spans="1:11" ht="54.75" customHeight="1" x14ac:dyDescent="0.25">
      <c r="A23" s="289"/>
      <c r="B23" s="370"/>
      <c r="C23" s="370"/>
      <c r="D23" s="124">
        <f>'IDENTIFICACION DE RIESGOS'!B23</f>
        <v>0</v>
      </c>
      <c r="E23" s="448">
        <f>'IDENTIFICACION DE RIESGOS'!D23</f>
        <v>0</v>
      </c>
      <c r="F23" s="334"/>
      <c r="G23" s="2"/>
      <c r="H23" s="2"/>
      <c r="I23" s="2"/>
      <c r="J23" s="2"/>
      <c r="K23" s="2"/>
    </row>
    <row r="24" spans="1:11" ht="54.75" customHeight="1" x14ac:dyDescent="0.25">
      <c r="A24" s="343"/>
      <c r="B24" s="371"/>
      <c r="C24" s="371"/>
      <c r="D24" s="124">
        <f>'IDENTIFICACION DE RIESGOS'!B24</f>
        <v>0</v>
      </c>
      <c r="E24" s="448">
        <f>'IDENTIFICACION DE RIESGOS'!D24</f>
        <v>0</v>
      </c>
      <c r="F24" s="334"/>
      <c r="G24" s="2"/>
      <c r="H24" s="2"/>
      <c r="I24" s="2"/>
      <c r="J24" s="2"/>
      <c r="K24" s="2"/>
    </row>
    <row r="25" spans="1:11" ht="47.25" customHeight="1" x14ac:dyDescent="0.25">
      <c r="A25" s="444" t="str">
        <f>'IDENTIFICACION DE RIESGOS'!E25</f>
        <v>f</v>
      </c>
      <c r="B25" s="455"/>
      <c r="C25" s="434" t="str">
        <f>'IDENTIFICACION DE RIESGOS'!J25</f>
        <v xml:space="preserve"> </v>
      </c>
      <c r="D25" s="124">
        <f>'IDENTIFICACION DE RIESGOS'!B25</f>
        <v>0</v>
      </c>
      <c r="E25" s="448">
        <f>'IDENTIFICACION DE RIESGOS'!D25</f>
        <v>0</v>
      </c>
      <c r="F25" s="334"/>
      <c r="G25" s="2"/>
      <c r="H25" s="2"/>
      <c r="I25" s="2"/>
      <c r="J25" s="2"/>
      <c r="K25" s="2"/>
    </row>
    <row r="26" spans="1:11" ht="44.25" customHeight="1" x14ac:dyDescent="0.25">
      <c r="A26" s="289"/>
      <c r="B26" s="370"/>
      <c r="C26" s="370"/>
      <c r="D26" s="124">
        <f>'IDENTIFICACION DE RIESGOS'!B26</f>
        <v>0</v>
      </c>
      <c r="E26" s="448">
        <f>'IDENTIFICACION DE RIESGOS'!D26</f>
        <v>0</v>
      </c>
      <c r="F26" s="334"/>
      <c r="G26" s="2"/>
      <c r="H26" s="2"/>
      <c r="I26" s="2"/>
      <c r="J26" s="2"/>
      <c r="K26" s="2"/>
    </row>
    <row r="27" spans="1:11" ht="45" customHeight="1" x14ac:dyDescent="0.25">
      <c r="A27" s="343"/>
      <c r="B27" s="371"/>
      <c r="C27" s="371"/>
      <c r="D27" s="124">
        <f>'IDENTIFICACION DE RIESGOS'!B27</f>
        <v>0</v>
      </c>
      <c r="E27" s="448">
        <f>'IDENTIFICACION DE RIESGOS'!D27</f>
        <v>0</v>
      </c>
      <c r="F27" s="334"/>
      <c r="G27" s="2"/>
      <c r="H27" s="2"/>
      <c r="I27" s="2"/>
      <c r="J27" s="2"/>
      <c r="K27" s="2"/>
    </row>
    <row r="28" spans="1:11" ht="58.5" customHeight="1" x14ac:dyDescent="0.25">
      <c r="A28" s="444" t="str">
        <f>'IDENTIFICACION DE RIESGOS'!E28</f>
        <v>g</v>
      </c>
      <c r="B28" s="455"/>
      <c r="C28" s="434" t="str">
        <f>'IDENTIFICACION DE RIESGOS'!J28</f>
        <v xml:space="preserve"> </v>
      </c>
      <c r="D28" s="124">
        <f>'IDENTIFICACION DE RIESGOS'!B28</f>
        <v>0</v>
      </c>
      <c r="E28" s="448">
        <f>'IDENTIFICACION DE RIESGOS'!D28</f>
        <v>0</v>
      </c>
      <c r="F28" s="334"/>
      <c r="G28" s="2"/>
      <c r="H28" s="2"/>
      <c r="I28" s="2"/>
      <c r="J28" s="2"/>
      <c r="K28" s="2"/>
    </row>
    <row r="29" spans="1:11" ht="55.5" customHeight="1" x14ac:dyDescent="0.25">
      <c r="A29" s="289"/>
      <c r="B29" s="370"/>
      <c r="C29" s="370"/>
      <c r="D29" s="124">
        <f>'IDENTIFICACION DE RIESGOS'!B29</f>
        <v>0</v>
      </c>
      <c r="E29" s="448">
        <f>'IDENTIFICACION DE RIESGOS'!D29</f>
        <v>0</v>
      </c>
      <c r="F29" s="334"/>
      <c r="G29" s="2"/>
      <c r="H29" s="2"/>
      <c r="I29" s="2"/>
      <c r="J29" s="2"/>
      <c r="K29" s="2"/>
    </row>
    <row r="30" spans="1:11" ht="63.75" customHeight="1" x14ac:dyDescent="0.25">
      <c r="A30" s="343"/>
      <c r="B30" s="371"/>
      <c r="C30" s="371"/>
      <c r="D30" s="124">
        <f>'IDENTIFICACION DE RIESGOS'!B30</f>
        <v>0</v>
      </c>
      <c r="E30" s="448">
        <f>'IDENTIFICACION DE RIESGOS'!D30</f>
        <v>0</v>
      </c>
      <c r="F30" s="334"/>
      <c r="G30" s="2"/>
      <c r="H30" s="2"/>
      <c r="I30" s="2"/>
      <c r="J30" s="2"/>
      <c r="K30" s="2"/>
    </row>
    <row r="31" spans="1:11" ht="47.25" customHeight="1" x14ac:dyDescent="0.25">
      <c r="A31" s="444" t="str">
        <f>'IDENTIFICACION DE RIESGOS'!E31</f>
        <v>h</v>
      </c>
      <c r="B31" s="455"/>
      <c r="C31" s="434" t="str">
        <f>'IDENTIFICACION DE RIESGOS'!J31</f>
        <v xml:space="preserve"> </v>
      </c>
      <c r="D31" s="124">
        <f>'IDENTIFICACION DE RIESGOS'!B31</f>
        <v>0</v>
      </c>
      <c r="E31" s="448">
        <f>'IDENTIFICACION DE RIESGOS'!D31</f>
        <v>0</v>
      </c>
      <c r="F31" s="334"/>
      <c r="G31" s="2"/>
      <c r="H31" s="2"/>
      <c r="I31" s="2"/>
      <c r="J31" s="2"/>
      <c r="K31" s="2"/>
    </row>
    <row r="32" spans="1:11" ht="55.5" customHeight="1" x14ac:dyDescent="0.25">
      <c r="A32" s="289"/>
      <c r="B32" s="370"/>
      <c r="C32" s="370"/>
      <c r="D32" s="124">
        <f>'IDENTIFICACION DE RIESGOS'!B32</f>
        <v>0</v>
      </c>
      <c r="E32" s="448">
        <f>'IDENTIFICACION DE RIESGOS'!D32</f>
        <v>0</v>
      </c>
      <c r="F32" s="334"/>
      <c r="G32" s="2"/>
      <c r="H32" s="2"/>
      <c r="I32" s="2"/>
      <c r="J32" s="2"/>
      <c r="K32" s="2"/>
    </row>
    <row r="33" spans="1:11" ht="57.75" customHeight="1" x14ac:dyDescent="0.25">
      <c r="A33" s="343"/>
      <c r="B33" s="371"/>
      <c r="C33" s="371"/>
      <c r="D33" s="124">
        <f>'IDENTIFICACION DE RIESGOS'!B33</f>
        <v>0</v>
      </c>
      <c r="E33" s="448">
        <f>'IDENTIFICACION DE RIESGOS'!D33</f>
        <v>0</v>
      </c>
      <c r="F33" s="334"/>
      <c r="G33" s="2"/>
      <c r="H33" s="2"/>
      <c r="I33" s="2"/>
      <c r="J33" s="2"/>
      <c r="K33" s="2"/>
    </row>
    <row r="34" spans="1:11" ht="45.75" customHeight="1" x14ac:dyDescent="0.25">
      <c r="A34" s="445" t="e">
        <f>'IDENTIFICACION DE RIESGOS'!#REF!</f>
        <v>#REF!</v>
      </c>
      <c r="B34" s="458"/>
      <c r="C34" s="456" t="e">
        <f>'IDENTIFICACION DE RIESGOS'!#REF!</f>
        <v>#REF!</v>
      </c>
      <c r="D34" s="26" t="e">
        <f>'IDENTIFICACION DE RIESGOS'!#REF!</f>
        <v>#REF!</v>
      </c>
      <c r="E34" s="457" t="e">
        <f>'IDENTIFICACION DE RIESGOS'!#REF!</f>
        <v>#REF!</v>
      </c>
      <c r="F34" s="334"/>
      <c r="G34" s="2"/>
      <c r="H34" s="2"/>
      <c r="I34" s="2"/>
      <c r="J34" s="2"/>
      <c r="K34" s="2"/>
    </row>
    <row r="35" spans="1:11" ht="57.75" customHeight="1" x14ac:dyDescent="0.25">
      <c r="A35" s="289"/>
      <c r="B35" s="370"/>
      <c r="C35" s="370"/>
      <c r="D35" s="125" t="e">
        <f>'IDENTIFICACION DE RIESGOS'!#REF!</f>
        <v>#REF!</v>
      </c>
      <c r="E35" s="457" t="e">
        <f>'IDENTIFICACION DE RIESGOS'!#REF!</f>
        <v>#REF!</v>
      </c>
      <c r="F35" s="334"/>
      <c r="G35" s="2"/>
      <c r="H35" s="2"/>
      <c r="I35" s="2"/>
      <c r="J35" s="2"/>
      <c r="K35" s="2"/>
    </row>
    <row r="36" spans="1:11" ht="51" customHeight="1" x14ac:dyDescent="0.25">
      <c r="A36" s="343"/>
      <c r="B36" s="371"/>
      <c r="C36" s="371"/>
      <c r="D36" s="125" t="e">
        <f>'IDENTIFICACION DE RIESGOS'!#REF!</f>
        <v>#REF!</v>
      </c>
      <c r="E36" s="457" t="e">
        <f>'IDENTIFICACION DE RIESGOS'!#REF!</f>
        <v>#REF!</v>
      </c>
      <c r="F36" s="334"/>
      <c r="G36" s="2"/>
      <c r="H36" s="2"/>
      <c r="I36" s="2"/>
      <c r="J36" s="2"/>
      <c r="K36" s="2"/>
    </row>
    <row r="37" spans="1:11" ht="51" customHeight="1" x14ac:dyDescent="0.25">
      <c r="A37" s="445" t="e">
        <f>'IDENTIFICACION DE RIESGOS'!#REF!</f>
        <v>#REF!</v>
      </c>
      <c r="B37" s="458"/>
      <c r="C37" s="456" t="e">
        <f>'IDENTIFICACION DE RIESGOS'!#REF!</f>
        <v>#REF!</v>
      </c>
      <c r="D37" s="125" t="e">
        <f>'IDENTIFICACION DE RIESGOS'!#REF!</f>
        <v>#REF!</v>
      </c>
      <c r="E37" s="457" t="e">
        <f>'IDENTIFICACION DE RIESGOS'!#REF!</f>
        <v>#REF!</v>
      </c>
      <c r="F37" s="334"/>
      <c r="G37" s="2"/>
      <c r="H37" s="2"/>
      <c r="I37" s="2"/>
      <c r="J37" s="2"/>
      <c r="K37" s="2"/>
    </row>
    <row r="38" spans="1:11" ht="51" customHeight="1" x14ac:dyDescent="0.25">
      <c r="A38" s="289"/>
      <c r="B38" s="370"/>
      <c r="C38" s="370"/>
      <c r="D38" s="125" t="e">
        <f>'IDENTIFICACION DE RIESGOS'!#REF!</f>
        <v>#REF!</v>
      </c>
      <c r="E38" s="457" t="e">
        <f>'IDENTIFICACION DE RIESGOS'!#REF!</f>
        <v>#REF!</v>
      </c>
      <c r="F38" s="334"/>
      <c r="G38" s="2"/>
      <c r="H38" s="2"/>
      <c r="I38" s="2"/>
      <c r="J38" s="2"/>
      <c r="K38" s="2"/>
    </row>
    <row r="39" spans="1:11" ht="54" customHeight="1" x14ac:dyDescent="0.25">
      <c r="A39" s="290"/>
      <c r="B39" s="387"/>
      <c r="C39" s="387"/>
      <c r="D39" s="126" t="e">
        <f>'IDENTIFICACION DE RIESGOS'!#REF!</f>
        <v>#REF!</v>
      </c>
      <c r="E39" s="459" t="e">
        <f>'IDENTIFICACION DE RIESGOS'!#REF!</f>
        <v>#REF!</v>
      </c>
      <c r="F39" s="287"/>
      <c r="G39" s="2"/>
      <c r="H39" s="2"/>
      <c r="I39" s="2"/>
      <c r="J39" s="2"/>
      <c r="K39" s="2"/>
    </row>
    <row r="40" spans="1:11" ht="14.25" customHeight="1" x14ac:dyDescent="0.25">
      <c r="A40" s="2"/>
      <c r="B40" s="2"/>
      <c r="C40" s="2"/>
      <c r="D40" s="2"/>
      <c r="E40" s="2"/>
      <c r="F40" s="2"/>
      <c r="G40" s="2"/>
      <c r="H40" s="2"/>
      <c r="I40" s="2"/>
      <c r="J40" s="2"/>
      <c r="K40" s="2"/>
    </row>
    <row r="41" spans="1:11" ht="14.25" customHeight="1" x14ac:dyDescent="0.25">
      <c r="A41" s="2"/>
      <c r="B41" s="2"/>
      <c r="C41" s="2"/>
      <c r="D41" s="2"/>
      <c r="E41" s="2"/>
      <c r="F41" s="2"/>
      <c r="G41" s="2"/>
      <c r="H41" s="2"/>
      <c r="I41" s="2"/>
      <c r="J41" s="2"/>
      <c r="K41" s="2"/>
    </row>
    <row r="42" spans="1:11" ht="14.25" customHeight="1" x14ac:dyDescent="0.25">
      <c r="A42" s="2"/>
      <c r="B42" s="2"/>
      <c r="C42" s="2"/>
      <c r="D42" s="2"/>
      <c r="E42" s="2"/>
      <c r="F42" s="2"/>
      <c r="G42" s="2"/>
      <c r="H42" s="2"/>
      <c r="I42" s="2"/>
      <c r="J42" s="2"/>
      <c r="K42" s="2"/>
    </row>
    <row r="43" spans="1:11" ht="14.25" customHeight="1" x14ac:dyDescent="0.25">
      <c r="A43" s="2"/>
      <c r="B43" s="2"/>
      <c r="C43" s="2"/>
      <c r="D43" s="2"/>
      <c r="E43" s="2"/>
      <c r="F43" s="2"/>
      <c r="G43" s="2"/>
      <c r="H43" s="2"/>
      <c r="I43" s="2"/>
      <c r="J43" s="2"/>
      <c r="K43" s="2"/>
    </row>
    <row r="44" spans="1:11" ht="14.25" customHeight="1" x14ac:dyDescent="0.25">
      <c r="A44" s="2"/>
      <c r="B44" s="2"/>
      <c r="C44" s="2"/>
      <c r="D44" s="2"/>
      <c r="E44" s="2"/>
      <c r="F44" s="2"/>
      <c r="G44" s="2"/>
      <c r="H44" s="2"/>
      <c r="I44" s="2"/>
      <c r="J44" s="2"/>
      <c r="K44" s="2"/>
    </row>
    <row r="45" spans="1:11" ht="14.25" customHeight="1" x14ac:dyDescent="0.25">
      <c r="A45" s="2"/>
      <c r="B45" s="2"/>
      <c r="C45" s="2"/>
      <c r="D45" s="2"/>
      <c r="E45" s="2"/>
      <c r="F45" s="2"/>
      <c r="G45" s="2"/>
      <c r="H45" s="2"/>
      <c r="I45" s="2"/>
      <c r="J45" s="2"/>
      <c r="K45" s="2"/>
    </row>
    <row r="46" spans="1:11" ht="14.25" customHeight="1" x14ac:dyDescent="0.25">
      <c r="A46" s="2"/>
      <c r="B46" s="2"/>
      <c r="C46" s="2"/>
      <c r="D46" s="2"/>
      <c r="E46" s="2"/>
      <c r="F46" s="2"/>
      <c r="G46" s="2"/>
      <c r="H46" s="2"/>
      <c r="I46" s="2"/>
      <c r="J46" s="2"/>
      <c r="K46" s="2"/>
    </row>
    <row r="47" spans="1:11" ht="14.25" customHeight="1" x14ac:dyDescent="0.25">
      <c r="A47" s="2"/>
      <c r="B47" s="2"/>
      <c r="C47" s="2"/>
      <c r="D47" s="2"/>
      <c r="E47" s="2"/>
      <c r="F47" s="2"/>
      <c r="G47" s="2"/>
      <c r="H47" s="2"/>
      <c r="I47" s="2"/>
      <c r="J47" s="2"/>
      <c r="K47" s="2"/>
    </row>
    <row r="48" spans="1:11" ht="14.25" customHeight="1" x14ac:dyDescent="0.25">
      <c r="A48" s="2"/>
      <c r="B48" s="2"/>
      <c r="C48" s="2"/>
      <c r="D48" s="2"/>
      <c r="E48" s="2"/>
      <c r="F48" s="2"/>
      <c r="G48" s="2"/>
      <c r="H48" s="2"/>
      <c r="I48" s="2"/>
      <c r="J48" s="2"/>
      <c r="K48" s="2"/>
    </row>
    <row r="49" spans="1:11" ht="14.25" customHeight="1" x14ac:dyDescent="0.25">
      <c r="A49" s="2"/>
      <c r="B49" s="2"/>
      <c r="C49" s="2"/>
      <c r="D49" s="2"/>
      <c r="E49" s="2"/>
      <c r="F49" s="2"/>
      <c r="G49" s="2"/>
      <c r="H49" s="2"/>
      <c r="I49" s="2"/>
      <c r="J49" s="2"/>
      <c r="K49" s="2"/>
    </row>
    <row r="50" spans="1:11" ht="14.25" customHeight="1" x14ac:dyDescent="0.25">
      <c r="A50" s="2"/>
      <c r="B50" s="2"/>
      <c r="C50" s="2"/>
      <c r="D50" s="2"/>
      <c r="E50" s="2"/>
      <c r="F50" s="2"/>
      <c r="G50" s="2"/>
      <c r="H50" s="2"/>
      <c r="I50" s="2"/>
      <c r="J50" s="2"/>
      <c r="K50" s="2"/>
    </row>
    <row r="51" spans="1:11" ht="14.25" customHeight="1" x14ac:dyDescent="0.25">
      <c r="A51" s="2"/>
      <c r="B51" s="2"/>
      <c r="C51" s="2"/>
      <c r="D51" s="2"/>
      <c r="E51" s="2"/>
      <c r="F51" s="2"/>
      <c r="G51" s="2"/>
      <c r="H51" s="2"/>
      <c r="I51" s="2"/>
      <c r="J51" s="2"/>
      <c r="K51" s="2"/>
    </row>
    <row r="52" spans="1:11" ht="14.25" customHeight="1" x14ac:dyDescent="0.25">
      <c r="A52" s="2"/>
      <c r="B52" s="2"/>
      <c r="C52" s="2"/>
      <c r="D52" s="2"/>
      <c r="E52" s="2"/>
      <c r="F52" s="2"/>
      <c r="G52" s="2"/>
      <c r="H52" s="2"/>
      <c r="I52" s="2"/>
      <c r="J52" s="2"/>
      <c r="K52" s="2"/>
    </row>
    <row r="53" spans="1:11" ht="14.25" customHeight="1" x14ac:dyDescent="0.25">
      <c r="A53" s="2"/>
      <c r="B53" s="2"/>
      <c r="C53" s="2"/>
      <c r="D53" s="2"/>
      <c r="E53" s="2"/>
      <c r="F53" s="2"/>
      <c r="G53" s="2"/>
      <c r="H53" s="2"/>
      <c r="I53" s="2"/>
      <c r="J53" s="2"/>
      <c r="K53" s="2"/>
    </row>
    <row r="54" spans="1:11" ht="14.25" customHeight="1" x14ac:dyDescent="0.25">
      <c r="A54" s="2"/>
      <c r="B54" s="2"/>
      <c r="C54" s="2"/>
      <c r="D54" s="2"/>
      <c r="E54" s="2"/>
      <c r="F54" s="2"/>
      <c r="G54" s="2"/>
      <c r="H54" s="2"/>
      <c r="I54" s="2"/>
      <c r="J54" s="2"/>
      <c r="K54" s="2"/>
    </row>
    <row r="55" spans="1:11" ht="14.25" customHeight="1" x14ac:dyDescent="0.25">
      <c r="A55" s="2"/>
      <c r="B55" s="2"/>
      <c r="C55" s="2"/>
      <c r="D55" s="2"/>
      <c r="E55" s="2"/>
      <c r="F55" s="2"/>
      <c r="G55" s="2"/>
      <c r="H55" s="2"/>
      <c r="I55" s="2"/>
      <c r="J55" s="2"/>
      <c r="K55" s="2"/>
    </row>
    <row r="56" spans="1:11" ht="14.25" customHeight="1" x14ac:dyDescent="0.25">
      <c r="A56" s="2"/>
      <c r="B56" s="2"/>
      <c r="C56" s="2"/>
      <c r="D56" s="2"/>
      <c r="E56" s="2"/>
      <c r="F56" s="2"/>
      <c r="G56" s="2"/>
      <c r="H56" s="2"/>
      <c r="I56" s="2"/>
      <c r="J56" s="2"/>
      <c r="K56" s="2"/>
    </row>
    <row r="57" spans="1:11" ht="14.25" customHeight="1" x14ac:dyDescent="0.25">
      <c r="A57" s="2"/>
      <c r="B57" s="2"/>
      <c r="C57" s="2"/>
      <c r="D57" s="2"/>
      <c r="E57" s="2"/>
      <c r="F57" s="2"/>
      <c r="G57" s="2"/>
      <c r="H57" s="2"/>
      <c r="I57" s="2"/>
      <c r="J57" s="2"/>
      <c r="K57" s="2"/>
    </row>
    <row r="58" spans="1:11" ht="14.25" customHeight="1" x14ac:dyDescent="0.25">
      <c r="A58" s="2"/>
      <c r="B58" s="2"/>
      <c r="C58" s="2"/>
      <c r="D58" s="2"/>
      <c r="E58" s="2"/>
      <c r="F58" s="2"/>
      <c r="G58" s="2"/>
      <c r="H58" s="2"/>
      <c r="I58" s="2"/>
      <c r="J58" s="2"/>
      <c r="K58" s="2"/>
    </row>
    <row r="59" spans="1:11" ht="14.25" customHeight="1" x14ac:dyDescent="0.25">
      <c r="A59" s="2"/>
      <c r="B59" s="2"/>
      <c r="C59" s="2"/>
      <c r="D59" s="2"/>
      <c r="E59" s="2"/>
      <c r="F59" s="2"/>
      <c r="G59" s="2"/>
      <c r="H59" s="2"/>
      <c r="I59" s="2"/>
      <c r="J59" s="2"/>
      <c r="K59" s="2"/>
    </row>
    <row r="60" spans="1:11" ht="14.25" customHeight="1" x14ac:dyDescent="0.25">
      <c r="A60" s="2"/>
      <c r="B60" s="2"/>
      <c r="C60" s="2"/>
      <c r="D60" s="2"/>
      <c r="E60" s="2"/>
      <c r="F60" s="2"/>
      <c r="G60" s="2"/>
      <c r="H60" s="2"/>
      <c r="I60" s="2"/>
      <c r="J60" s="2"/>
      <c r="K60" s="2"/>
    </row>
    <row r="61" spans="1:11" ht="14.25" customHeight="1" x14ac:dyDescent="0.25">
      <c r="A61" s="2"/>
      <c r="B61" s="2"/>
      <c r="C61" s="2"/>
      <c r="D61" s="2"/>
      <c r="E61" s="2"/>
      <c r="F61" s="2"/>
      <c r="G61" s="2"/>
      <c r="H61" s="2"/>
      <c r="I61" s="2"/>
      <c r="J61" s="2"/>
      <c r="K61" s="2"/>
    </row>
    <row r="62" spans="1:11" ht="14.25" customHeight="1" x14ac:dyDescent="0.25">
      <c r="A62" s="2"/>
      <c r="B62" s="2"/>
      <c r="C62" s="2"/>
      <c r="D62" s="2"/>
      <c r="E62" s="2"/>
      <c r="F62" s="2"/>
      <c r="G62" s="2"/>
      <c r="H62" s="2"/>
      <c r="I62" s="2"/>
      <c r="J62" s="2"/>
      <c r="K62" s="2"/>
    </row>
    <row r="63" spans="1:11" ht="14.25" customHeight="1" x14ac:dyDescent="0.25">
      <c r="A63" s="2"/>
      <c r="B63" s="2"/>
      <c r="C63" s="2"/>
      <c r="D63" s="2"/>
      <c r="E63" s="2"/>
      <c r="F63" s="2"/>
      <c r="G63" s="2"/>
      <c r="H63" s="2"/>
      <c r="I63" s="2"/>
      <c r="J63" s="2"/>
      <c r="K63" s="2"/>
    </row>
    <row r="64" spans="1:11" ht="14.25" customHeight="1" x14ac:dyDescent="0.25">
      <c r="A64" s="2"/>
      <c r="B64" s="2"/>
      <c r="C64" s="2"/>
      <c r="D64" s="2"/>
      <c r="E64" s="2"/>
      <c r="F64" s="2"/>
      <c r="G64" s="2"/>
      <c r="H64" s="2"/>
      <c r="I64" s="2"/>
      <c r="J64" s="2"/>
      <c r="K64" s="2"/>
    </row>
    <row r="65" spans="1:11" ht="14.25" customHeight="1" x14ac:dyDescent="0.25">
      <c r="A65" s="2"/>
      <c r="B65" s="2"/>
      <c r="C65" s="2"/>
      <c r="D65" s="2"/>
      <c r="E65" s="2"/>
      <c r="F65" s="2"/>
      <c r="G65" s="2"/>
      <c r="H65" s="2"/>
      <c r="I65" s="2"/>
      <c r="J65" s="2"/>
      <c r="K65" s="2"/>
    </row>
    <row r="66" spans="1:11" ht="14.25" customHeight="1" x14ac:dyDescent="0.25">
      <c r="A66" s="2"/>
      <c r="B66" s="2"/>
      <c r="C66" s="2"/>
      <c r="D66" s="2"/>
      <c r="E66" s="2"/>
      <c r="F66" s="2"/>
      <c r="G66" s="2"/>
      <c r="H66" s="2"/>
      <c r="I66" s="2"/>
      <c r="J66" s="2"/>
      <c r="K66" s="2"/>
    </row>
    <row r="67" spans="1:11" ht="14.25" customHeight="1" x14ac:dyDescent="0.25">
      <c r="A67" s="2"/>
      <c r="B67" s="2"/>
      <c r="C67" s="2"/>
      <c r="D67" s="2"/>
      <c r="E67" s="2"/>
      <c r="F67" s="2"/>
      <c r="G67" s="2"/>
      <c r="H67" s="2"/>
      <c r="I67" s="2"/>
      <c r="J67" s="2"/>
      <c r="K67" s="2"/>
    </row>
    <row r="68" spans="1:11" ht="14.25" customHeight="1" x14ac:dyDescent="0.25">
      <c r="A68" s="2"/>
      <c r="B68" s="2"/>
      <c r="C68" s="2"/>
      <c r="D68" s="2"/>
      <c r="E68" s="2"/>
      <c r="F68" s="2"/>
      <c r="G68" s="2"/>
      <c r="H68" s="2"/>
      <c r="I68" s="2"/>
      <c r="J68" s="2"/>
      <c r="K68" s="2"/>
    </row>
    <row r="69" spans="1:11" ht="14.25" customHeight="1" x14ac:dyDescent="0.25">
      <c r="A69" s="2"/>
      <c r="B69" s="2"/>
      <c r="C69" s="2"/>
      <c r="D69" s="2"/>
      <c r="E69" s="2"/>
      <c r="F69" s="2"/>
      <c r="G69" s="2"/>
      <c r="H69" s="2"/>
      <c r="I69" s="2"/>
      <c r="J69" s="2"/>
      <c r="K69" s="2"/>
    </row>
    <row r="70" spans="1:11" ht="14.25" customHeight="1" x14ac:dyDescent="0.25">
      <c r="A70" s="2"/>
      <c r="B70" s="2"/>
      <c r="C70" s="2"/>
      <c r="D70" s="2"/>
      <c r="E70" s="2"/>
      <c r="F70" s="2"/>
      <c r="G70" s="2"/>
      <c r="H70" s="2"/>
      <c r="I70" s="2"/>
      <c r="J70" s="2"/>
      <c r="K70" s="2"/>
    </row>
    <row r="71" spans="1:11" ht="14.25" customHeight="1" x14ac:dyDescent="0.25">
      <c r="A71" s="2"/>
      <c r="B71" s="2"/>
      <c r="C71" s="2"/>
      <c r="D71" s="2"/>
      <c r="E71" s="2"/>
      <c r="F71" s="2"/>
      <c r="G71" s="2"/>
      <c r="H71" s="2"/>
      <c r="I71" s="2"/>
      <c r="J71" s="2"/>
      <c r="K71" s="2"/>
    </row>
    <row r="72" spans="1:11" ht="14.25" customHeight="1" x14ac:dyDescent="0.25">
      <c r="A72" s="2"/>
      <c r="B72" s="2"/>
      <c r="C72" s="2"/>
      <c r="D72" s="2"/>
      <c r="E72" s="2"/>
      <c r="F72" s="2"/>
      <c r="G72" s="2"/>
      <c r="H72" s="2"/>
      <c r="I72" s="2"/>
      <c r="J72" s="2"/>
      <c r="K72" s="2"/>
    </row>
    <row r="73" spans="1:11" ht="14.25" customHeight="1" x14ac:dyDescent="0.25">
      <c r="A73" s="2"/>
      <c r="B73" s="2"/>
      <c r="C73" s="2"/>
      <c r="D73" s="2"/>
      <c r="E73" s="2"/>
      <c r="F73" s="2"/>
      <c r="G73" s="2"/>
      <c r="H73" s="2"/>
      <c r="I73" s="2"/>
      <c r="J73" s="2"/>
      <c r="K73" s="2"/>
    </row>
    <row r="74" spans="1:11" ht="14.25" customHeight="1" x14ac:dyDescent="0.25">
      <c r="A74" s="2"/>
      <c r="B74" s="2"/>
      <c r="C74" s="2"/>
      <c r="D74" s="2"/>
      <c r="E74" s="2"/>
      <c r="F74" s="2"/>
      <c r="G74" s="2"/>
      <c r="H74" s="2"/>
      <c r="I74" s="2"/>
      <c r="J74" s="2"/>
      <c r="K74" s="2"/>
    </row>
    <row r="75" spans="1:11" ht="14.25" customHeight="1" x14ac:dyDescent="0.25">
      <c r="A75" s="2"/>
      <c r="B75" s="2"/>
      <c r="C75" s="2"/>
      <c r="D75" s="2"/>
      <c r="E75" s="2"/>
      <c r="F75" s="2"/>
      <c r="G75" s="2"/>
      <c r="H75" s="2"/>
      <c r="I75" s="2"/>
      <c r="J75" s="2"/>
      <c r="K75" s="2"/>
    </row>
    <row r="76" spans="1:11" ht="14.25" customHeight="1" x14ac:dyDescent="0.25">
      <c r="A76" s="2"/>
      <c r="B76" s="2"/>
      <c r="C76" s="2"/>
      <c r="D76" s="2"/>
      <c r="E76" s="2"/>
      <c r="F76" s="2"/>
      <c r="G76" s="2"/>
      <c r="H76" s="2"/>
      <c r="I76" s="2"/>
      <c r="J76" s="2"/>
      <c r="K76" s="2"/>
    </row>
    <row r="77" spans="1:11" ht="14.25" customHeight="1" x14ac:dyDescent="0.25">
      <c r="A77" s="2"/>
      <c r="B77" s="2"/>
      <c r="C77" s="2"/>
      <c r="D77" s="2"/>
      <c r="E77" s="2"/>
      <c r="F77" s="2"/>
      <c r="G77" s="2"/>
      <c r="H77" s="2"/>
      <c r="I77" s="2"/>
      <c r="J77" s="2"/>
      <c r="K77" s="2"/>
    </row>
    <row r="78" spans="1:11" ht="14.25" customHeight="1" x14ac:dyDescent="0.25">
      <c r="A78" s="2"/>
      <c r="B78" s="2"/>
      <c r="C78" s="2"/>
      <c r="D78" s="2"/>
      <c r="E78" s="2"/>
      <c r="F78" s="2"/>
      <c r="G78" s="2"/>
      <c r="H78" s="2"/>
      <c r="I78" s="2"/>
      <c r="J78" s="2"/>
      <c r="K78" s="2"/>
    </row>
    <row r="79" spans="1:11" ht="14.25" customHeight="1" x14ac:dyDescent="0.25">
      <c r="A79" s="2"/>
      <c r="B79" s="2"/>
      <c r="C79" s="2"/>
      <c r="D79" s="2"/>
      <c r="E79" s="2"/>
      <c r="F79" s="2"/>
      <c r="G79" s="2"/>
      <c r="H79" s="2"/>
      <c r="I79" s="2"/>
      <c r="J79" s="2"/>
      <c r="K79" s="2"/>
    </row>
    <row r="80" spans="1:11" ht="14.25" customHeight="1" x14ac:dyDescent="0.25">
      <c r="A80" s="2"/>
      <c r="B80" s="2"/>
      <c r="C80" s="2"/>
      <c r="D80" s="2"/>
      <c r="E80" s="2"/>
      <c r="F80" s="2"/>
      <c r="G80" s="2"/>
      <c r="H80" s="2"/>
      <c r="I80" s="2"/>
      <c r="J80" s="2"/>
      <c r="K80" s="2"/>
    </row>
    <row r="81" spans="1:11" ht="14.25" customHeight="1" x14ac:dyDescent="0.25">
      <c r="A81" s="2"/>
      <c r="B81" s="2"/>
      <c r="C81" s="2"/>
      <c r="D81" s="2"/>
      <c r="E81" s="2"/>
      <c r="F81" s="2"/>
      <c r="G81" s="2"/>
      <c r="H81" s="2"/>
      <c r="I81" s="2"/>
      <c r="J81" s="2"/>
      <c r="K81" s="2"/>
    </row>
    <row r="82" spans="1:11" ht="14.25" customHeight="1" x14ac:dyDescent="0.25">
      <c r="A82" s="2"/>
      <c r="B82" s="2"/>
      <c r="C82" s="2"/>
      <c r="D82" s="2"/>
      <c r="E82" s="2"/>
      <c r="F82" s="2"/>
      <c r="G82" s="2"/>
      <c r="H82" s="2"/>
      <c r="I82" s="2"/>
      <c r="J82" s="2"/>
      <c r="K82" s="2"/>
    </row>
    <row r="83" spans="1:11" ht="14.25" customHeight="1" x14ac:dyDescent="0.25">
      <c r="A83" s="2"/>
      <c r="B83" s="2"/>
      <c r="C83" s="2"/>
      <c r="D83" s="2"/>
      <c r="E83" s="2"/>
      <c r="F83" s="2"/>
      <c r="G83" s="2"/>
      <c r="H83" s="2"/>
      <c r="I83" s="2"/>
      <c r="J83" s="2"/>
      <c r="K83" s="2"/>
    </row>
    <row r="84" spans="1:11" ht="14.25" customHeight="1" x14ac:dyDescent="0.25">
      <c r="A84" s="2"/>
      <c r="B84" s="2"/>
      <c r="C84" s="2"/>
      <c r="D84" s="2"/>
      <c r="E84" s="2"/>
      <c r="F84" s="2"/>
      <c r="G84" s="2"/>
      <c r="H84" s="2"/>
      <c r="I84" s="2"/>
      <c r="J84" s="2"/>
      <c r="K84" s="2"/>
    </row>
    <row r="85" spans="1:11" ht="14.25" customHeight="1" x14ac:dyDescent="0.25">
      <c r="A85" s="2"/>
      <c r="B85" s="2"/>
      <c r="C85" s="2"/>
      <c r="D85" s="2"/>
      <c r="E85" s="2"/>
      <c r="F85" s="2"/>
      <c r="G85" s="2"/>
      <c r="H85" s="2"/>
      <c r="I85" s="2"/>
      <c r="J85" s="2"/>
      <c r="K85" s="2"/>
    </row>
    <row r="86" spans="1:11" ht="14.25" customHeight="1" x14ac:dyDescent="0.25">
      <c r="A86" s="2"/>
      <c r="B86" s="2"/>
      <c r="C86" s="2"/>
      <c r="D86" s="2"/>
      <c r="E86" s="2"/>
      <c r="F86" s="2"/>
      <c r="G86" s="2"/>
      <c r="H86" s="2"/>
      <c r="I86" s="2"/>
      <c r="J86" s="2"/>
      <c r="K86" s="2"/>
    </row>
    <row r="87" spans="1:11" ht="14.25" customHeight="1" x14ac:dyDescent="0.25">
      <c r="A87" s="2"/>
      <c r="B87" s="2"/>
      <c r="C87" s="2"/>
      <c r="D87" s="2"/>
      <c r="E87" s="2"/>
      <c r="F87" s="2"/>
      <c r="G87" s="2"/>
      <c r="H87" s="2"/>
      <c r="I87" s="2"/>
      <c r="J87" s="2"/>
      <c r="K87" s="2"/>
    </row>
    <row r="88" spans="1:11" ht="14.25" customHeight="1" x14ac:dyDescent="0.25">
      <c r="A88" s="2"/>
      <c r="B88" s="2"/>
      <c r="C88" s="2"/>
      <c r="D88" s="2"/>
      <c r="E88" s="2"/>
      <c r="F88" s="2"/>
      <c r="G88" s="2"/>
      <c r="H88" s="2"/>
      <c r="I88" s="2"/>
      <c r="J88" s="2"/>
      <c r="K88" s="2"/>
    </row>
    <row r="89" spans="1:11" ht="14.25" customHeight="1" x14ac:dyDescent="0.25">
      <c r="A89" s="2"/>
      <c r="B89" s="2"/>
      <c r="C89" s="2"/>
      <c r="D89" s="2"/>
      <c r="E89" s="2"/>
      <c r="F89" s="2"/>
      <c r="G89" s="2"/>
      <c r="H89" s="2"/>
      <c r="I89" s="2"/>
      <c r="J89" s="2"/>
      <c r="K89" s="2"/>
    </row>
    <row r="90" spans="1:11" ht="14.25" customHeight="1" x14ac:dyDescent="0.25">
      <c r="A90" s="2"/>
      <c r="B90" s="2"/>
      <c r="C90" s="2"/>
      <c r="D90" s="2"/>
      <c r="E90" s="2"/>
      <c r="F90" s="2"/>
      <c r="G90" s="2"/>
      <c r="H90" s="2"/>
      <c r="I90" s="2"/>
      <c r="J90" s="2"/>
      <c r="K90" s="2"/>
    </row>
    <row r="91" spans="1:11" ht="14.25" customHeight="1" x14ac:dyDescent="0.25">
      <c r="A91" s="2"/>
      <c r="B91" s="2"/>
      <c r="C91" s="2"/>
      <c r="D91" s="2"/>
      <c r="E91" s="2"/>
      <c r="F91" s="2"/>
      <c r="G91" s="2"/>
      <c r="H91" s="2"/>
      <c r="I91" s="2"/>
      <c r="J91" s="2"/>
      <c r="K91" s="2"/>
    </row>
    <row r="92" spans="1:11" ht="14.25" customHeight="1" x14ac:dyDescent="0.25">
      <c r="A92" s="2"/>
      <c r="B92" s="2"/>
      <c r="C92" s="2"/>
      <c r="D92" s="2"/>
      <c r="E92" s="2"/>
      <c r="F92" s="2"/>
      <c r="G92" s="2"/>
      <c r="H92" s="2"/>
      <c r="I92" s="2"/>
      <c r="J92" s="2"/>
      <c r="K92" s="2"/>
    </row>
    <row r="93" spans="1:11" ht="14.25" customHeight="1" x14ac:dyDescent="0.25">
      <c r="A93" s="2"/>
      <c r="B93" s="2"/>
      <c r="C93" s="2"/>
      <c r="D93" s="2"/>
      <c r="E93" s="2"/>
      <c r="F93" s="2"/>
      <c r="G93" s="2"/>
      <c r="H93" s="2"/>
      <c r="I93" s="2"/>
      <c r="J93" s="2"/>
      <c r="K93" s="2"/>
    </row>
    <row r="94" spans="1:11" ht="14.25" customHeight="1" x14ac:dyDescent="0.25">
      <c r="A94" s="2"/>
      <c r="B94" s="2"/>
      <c r="C94" s="2"/>
      <c r="D94" s="2"/>
      <c r="E94" s="2"/>
      <c r="F94" s="2"/>
      <c r="G94" s="2"/>
      <c r="H94" s="2"/>
      <c r="I94" s="2"/>
      <c r="J94" s="2"/>
      <c r="K94" s="2"/>
    </row>
    <row r="95" spans="1:11" ht="14.25" customHeight="1" x14ac:dyDescent="0.25">
      <c r="A95" s="2"/>
      <c r="B95" s="2"/>
      <c r="C95" s="2"/>
      <c r="D95" s="2"/>
      <c r="E95" s="2"/>
      <c r="F95" s="2"/>
      <c r="G95" s="2"/>
      <c r="H95" s="2"/>
      <c r="I95" s="2"/>
      <c r="J95" s="2"/>
      <c r="K95" s="2"/>
    </row>
    <row r="96" spans="1:11" ht="14.25" customHeight="1" x14ac:dyDescent="0.25">
      <c r="A96" s="2"/>
      <c r="B96" s="2"/>
      <c r="C96" s="2"/>
      <c r="D96" s="2"/>
      <c r="E96" s="2"/>
      <c r="F96" s="2"/>
      <c r="G96" s="2"/>
      <c r="H96" s="2"/>
      <c r="I96" s="2"/>
      <c r="J96" s="2"/>
      <c r="K96" s="2"/>
    </row>
    <row r="97" spans="1:11" ht="14.25" customHeight="1" x14ac:dyDescent="0.25">
      <c r="A97" s="2"/>
      <c r="B97" s="2"/>
      <c r="C97" s="2"/>
      <c r="D97" s="2"/>
      <c r="E97" s="2"/>
      <c r="F97" s="2"/>
      <c r="G97" s="2"/>
      <c r="H97" s="2"/>
      <c r="I97" s="2"/>
      <c r="J97" s="2"/>
      <c r="K97" s="2"/>
    </row>
    <row r="98" spans="1:11" ht="14.25" customHeight="1" x14ac:dyDescent="0.25">
      <c r="A98" s="2"/>
      <c r="B98" s="2"/>
      <c r="C98" s="2"/>
      <c r="D98" s="2"/>
      <c r="E98" s="2"/>
      <c r="F98" s="2"/>
      <c r="G98" s="2"/>
      <c r="H98" s="2"/>
      <c r="I98" s="2"/>
      <c r="J98" s="2"/>
      <c r="K98" s="2"/>
    </row>
    <row r="99" spans="1:11" ht="14.25" customHeight="1" x14ac:dyDescent="0.25">
      <c r="A99" s="2"/>
      <c r="B99" s="2"/>
      <c r="C99" s="2"/>
      <c r="D99" s="2"/>
      <c r="E99" s="2"/>
      <c r="F99" s="2"/>
      <c r="G99" s="2"/>
      <c r="H99" s="2"/>
      <c r="I99" s="2"/>
      <c r="J99" s="2"/>
      <c r="K99" s="2"/>
    </row>
    <row r="100" spans="1:11" ht="14.25" customHeight="1" x14ac:dyDescent="0.25">
      <c r="A100" s="2"/>
      <c r="B100" s="2"/>
      <c r="C100" s="2"/>
      <c r="D100" s="2"/>
      <c r="E100" s="2"/>
      <c r="F100" s="2"/>
      <c r="G100" s="2"/>
      <c r="H100" s="2"/>
      <c r="I100" s="2"/>
      <c r="J100" s="2"/>
      <c r="K100" s="2"/>
    </row>
  </sheetData>
  <mergeCells count="73">
    <mergeCell ref="E22:F22"/>
    <mergeCell ref="C22:C24"/>
    <mergeCell ref="C25:C27"/>
    <mergeCell ref="B10:B12"/>
    <mergeCell ref="C10:C12"/>
    <mergeCell ref="B16:B18"/>
    <mergeCell ref="C16:C18"/>
    <mergeCell ref="C19:C21"/>
    <mergeCell ref="B19:B21"/>
    <mergeCell ref="B22:B24"/>
    <mergeCell ref="B25:B27"/>
    <mergeCell ref="E14:F14"/>
    <mergeCell ref="E20:F20"/>
    <mergeCell ref="E21:F21"/>
    <mergeCell ref="E23:F23"/>
    <mergeCell ref="E24:F24"/>
    <mergeCell ref="B37:B39"/>
    <mergeCell ref="E30:F30"/>
    <mergeCell ref="C31:C33"/>
    <mergeCell ref="E32:F32"/>
    <mergeCell ref="E33:F33"/>
    <mergeCell ref="E31:F31"/>
    <mergeCell ref="C28:C30"/>
    <mergeCell ref="E29:F29"/>
    <mergeCell ref="E28:F28"/>
    <mergeCell ref="C37:C39"/>
    <mergeCell ref="E34:F34"/>
    <mergeCell ref="E37:F37"/>
    <mergeCell ref="E38:F38"/>
    <mergeCell ref="E36:F36"/>
    <mergeCell ref="E39:F39"/>
    <mergeCell ref="B28:B30"/>
    <mergeCell ref="B31:B33"/>
    <mergeCell ref="C34:C36"/>
    <mergeCell ref="E35:F35"/>
    <mergeCell ref="B34:B36"/>
    <mergeCell ref="E25:F25"/>
    <mergeCell ref="E26:F26"/>
    <mergeCell ref="E27:F27"/>
    <mergeCell ref="E17:F17"/>
    <mergeCell ref="E18:F18"/>
    <mergeCell ref="E19:F19"/>
    <mergeCell ref="E16:F16"/>
    <mergeCell ref="D2:E2"/>
    <mergeCell ref="D3:E3"/>
    <mergeCell ref="E11:F11"/>
    <mergeCell ref="A8:F8"/>
    <mergeCell ref="E9:F9"/>
    <mergeCell ref="E10:F10"/>
    <mergeCell ref="A6:F6"/>
    <mergeCell ref="A7:F7"/>
    <mergeCell ref="E12:F12"/>
    <mergeCell ref="A5:F5"/>
    <mergeCell ref="A13:A15"/>
    <mergeCell ref="B13:B15"/>
    <mergeCell ref="E13:F13"/>
    <mergeCell ref="E15:F15"/>
    <mergeCell ref="C13:C15"/>
    <mergeCell ref="B1:C1"/>
    <mergeCell ref="D1:E1"/>
    <mergeCell ref="F1:F4"/>
    <mergeCell ref="B2:C4"/>
    <mergeCell ref="D4:E4"/>
    <mergeCell ref="A31:A33"/>
    <mergeCell ref="A34:A36"/>
    <mergeCell ref="A37:A39"/>
    <mergeCell ref="A1:A4"/>
    <mergeCell ref="A10:A12"/>
    <mergeCell ref="A16:A18"/>
    <mergeCell ref="A19:A21"/>
    <mergeCell ref="A22:A24"/>
    <mergeCell ref="A25:A27"/>
    <mergeCell ref="A28:A30"/>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W100"/>
  <sheetViews>
    <sheetView topLeftCell="A5" zoomScale="70" zoomScaleNormal="70" workbookViewId="0">
      <selection activeCell="T11" sqref="T11"/>
    </sheetView>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85546875" customWidth="1"/>
    <col min="21" max="23" width="11.42578125" customWidth="1"/>
  </cols>
  <sheetData>
    <row r="1" spans="1:23" ht="27.75" customHeight="1" x14ac:dyDescent="0.25">
      <c r="A1" s="375"/>
      <c r="B1" s="297" t="str">
        <f>CONTEXTO!B1</f>
        <v xml:space="preserve">PROCESO: </v>
      </c>
      <c r="C1" s="298"/>
      <c r="D1" s="298"/>
      <c r="E1" s="298"/>
      <c r="F1" s="298"/>
      <c r="G1" s="298"/>
      <c r="H1" s="298"/>
      <c r="I1" s="298"/>
      <c r="J1" s="298"/>
      <c r="K1" s="298"/>
      <c r="L1" s="298"/>
      <c r="M1" s="298"/>
      <c r="N1" s="298"/>
      <c r="O1" s="298"/>
      <c r="P1" s="299"/>
      <c r="Q1" s="305" t="s">
        <v>228</v>
      </c>
      <c r="R1" s="295"/>
      <c r="S1" s="372"/>
      <c r="T1" s="436"/>
      <c r="U1" s="2"/>
      <c r="V1" s="2"/>
      <c r="W1" s="2"/>
    </row>
    <row r="2" spans="1:23" ht="20.25" customHeight="1" x14ac:dyDescent="0.25">
      <c r="A2" s="289"/>
      <c r="B2" s="344"/>
      <c r="C2" s="337"/>
      <c r="D2" s="337"/>
      <c r="E2" s="337"/>
      <c r="F2" s="337"/>
      <c r="G2" s="337"/>
      <c r="H2" s="337"/>
      <c r="I2" s="337"/>
      <c r="J2" s="337"/>
      <c r="K2" s="337"/>
      <c r="L2" s="337"/>
      <c r="M2" s="337"/>
      <c r="N2" s="337"/>
      <c r="O2" s="337"/>
      <c r="P2" s="345"/>
      <c r="Q2" s="353" t="s">
        <v>126</v>
      </c>
      <c r="R2" s="333"/>
      <c r="S2" s="366"/>
      <c r="T2" s="292"/>
      <c r="U2" s="2"/>
      <c r="V2" s="2"/>
      <c r="W2" s="2"/>
    </row>
    <row r="3" spans="1:23" ht="18.75" customHeight="1" x14ac:dyDescent="0.25">
      <c r="A3" s="289"/>
      <c r="B3" s="346" t="s">
        <v>229</v>
      </c>
      <c r="C3" s="314"/>
      <c r="D3" s="314"/>
      <c r="E3" s="314"/>
      <c r="F3" s="314"/>
      <c r="G3" s="314"/>
      <c r="H3" s="314"/>
      <c r="I3" s="314"/>
      <c r="J3" s="314"/>
      <c r="K3" s="314"/>
      <c r="L3" s="314"/>
      <c r="M3" s="314"/>
      <c r="N3" s="314"/>
      <c r="O3" s="314"/>
      <c r="P3" s="347"/>
      <c r="Q3" s="353" t="s">
        <v>3</v>
      </c>
      <c r="R3" s="333"/>
      <c r="S3" s="366"/>
      <c r="T3" s="292"/>
      <c r="U3" s="2"/>
      <c r="V3" s="2"/>
      <c r="W3" s="2"/>
    </row>
    <row r="4" spans="1:23" ht="19.5" customHeight="1" x14ac:dyDescent="0.25">
      <c r="A4" s="290"/>
      <c r="B4" s="302"/>
      <c r="C4" s="303"/>
      <c r="D4" s="303"/>
      <c r="E4" s="303"/>
      <c r="F4" s="303"/>
      <c r="G4" s="303"/>
      <c r="H4" s="303"/>
      <c r="I4" s="303"/>
      <c r="J4" s="303"/>
      <c r="K4" s="303"/>
      <c r="L4" s="303"/>
      <c r="M4" s="303"/>
      <c r="N4" s="303"/>
      <c r="O4" s="303"/>
      <c r="P4" s="304"/>
      <c r="Q4" s="353" t="s">
        <v>4</v>
      </c>
      <c r="R4" s="333"/>
      <c r="S4" s="366"/>
      <c r="T4" s="293"/>
      <c r="U4" s="2"/>
      <c r="V4" s="2"/>
      <c r="W4" s="2"/>
    </row>
    <row r="5" spans="1:23" ht="19.5" customHeight="1" x14ac:dyDescent="0.25">
      <c r="A5" s="441"/>
      <c r="B5" s="283"/>
      <c r="C5" s="283"/>
      <c r="D5" s="283"/>
      <c r="E5" s="283"/>
      <c r="F5" s="283"/>
      <c r="G5" s="283"/>
      <c r="H5" s="283"/>
      <c r="I5" s="283"/>
      <c r="J5" s="283"/>
      <c r="K5" s="283"/>
      <c r="L5" s="283"/>
      <c r="M5" s="283"/>
      <c r="N5" s="283"/>
      <c r="O5" s="283"/>
      <c r="P5" s="283"/>
      <c r="Q5" s="283"/>
      <c r="R5" s="283"/>
      <c r="S5" s="283"/>
      <c r="T5" s="442"/>
      <c r="U5" s="2"/>
      <c r="V5" s="2"/>
      <c r="W5" s="2"/>
    </row>
    <row r="6" spans="1:23" ht="24.75" customHeight="1" x14ac:dyDescent="0.25">
      <c r="A6" s="451" t="str">
        <f>CONTEXTO!A8</f>
        <v>PROCESO: GESTIÓN Y CONTROL DISCIPLINARIO</v>
      </c>
      <c r="B6" s="333"/>
      <c r="C6" s="333"/>
      <c r="D6" s="333"/>
      <c r="E6" s="333"/>
      <c r="F6" s="333"/>
      <c r="G6" s="333"/>
      <c r="H6" s="333"/>
      <c r="I6" s="333"/>
      <c r="J6" s="333"/>
      <c r="K6" s="333"/>
      <c r="L6" s="333"/>
      <c r="M6" s="333"/>
      <c r="N6" s="333"/>
      <c r="O6" s="333"/>
      <c r="P6" s="333"/>
      <c r="Q6" s="333"/>
      <c r="R6" s="333"/>
      <c r="S6" s="333"/>
      <c r="T6" s="334"/>
      <c r="U6" s="2"/>
      <c r="V6" s="2"/>
      <c r="W6" s="2"/>
    </row>
    <row r="7" spans="1:23" ht="66.75" customHeight="1" x14ac:dyDescent="0.25">
      <c r="A7" s="467"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86"/>
      <c r="C7" s="286"/>
      <c r="D7" s="286"/>
      <c r="E7" s="286"/>
      <c r="F7" s="286"/>
      <c r="G7" s="286"/>
      <c r="H7" s="286"/>
      <c r="I7" s="286"/>
      <c r="J7" s="286"/>
      <c r="K7" s="286"/>
      <c r="L7" s="286"/>
      <c r="M7" s="286"/>
      <c r="N7" s="286"/>
      <c r="O7" s="286"/>
      <c r="P7" s="286"/>
      <c r="Q7" s="286"/>
      <c r="R7" s="286"/>
      <c r="S7" s="286"/>
      <c r="T7" s="287"/>
      <c r="U7" s="2"/>
      <c r="V7" s="2"/>
      <c r="W7" s="2"/>
    </row>
    <row r="8" spans="1:23" ht="19.5" customHeight="1" x14ac:dyDescent="0.25">
      <c r="A8" s="440"/>
      <c r="B8" s="330"/>
      <c r="C8" s="330"/>
      <c r="D8" s="330"/>
      <c r="E8" s="330"/>
      <c r="F8" s="330"/>
      <c r="G8" s="330"/>
      <c r="H8" s="330"/>
      <c r="I8" s="330"/>
      <c r="J8" s="330"/>
      <c r="K8" s="330"/>
      <c r="L8" s="330"/>
      <c r="M8" s="330"/>
      <c r="N8" s="330"/>
      <c r="O8" s="330"/>
      <c r="P8" s="330"/>
      <c r="Q8" s="330"/>
      <c r="R8" s="330"/>
      <c r="S8" s="330"/>
      <c r="T8" s="449"/>
      <c r="U8" s="2"/>
      <c r="V8" s="2"/>
      <c r="W8" s="2"/>
    </row>
    <row r="9" spans="1:23" ht="37.5" customHeight="1" x14ac:dyDescent="0.25">
      <c r="A9" s="461" t="s">
        <v>202</v>
      </c>
      <c r="B9" s="462"/>
      <c r="C9" s="464" t="s">
        <v>230</v>
      </c>
      <c r="D9" s="295"/>
      <c r="E9" s="295"/>
      <c r="F9" s="295"/>
      <c r="G9" s="295"/>
      <c r="H9" s="295"/>
      <c r="I9" s="295"/>
      <c r="J9" s="295"/>
      <c r="K9" s="295"/>
      <c r="L9" s="295"/>
      <c r="M9" s="295"/>
      <c r="N9" s="295"/>
      <c r="O9" s="295"/>
      <c r="P9" s="295"/>
      <c r="Q9" s="295"/>
      <c r="R9" s="295"/>
      <c r="S9" s="295"/>
      <c r="T9" s="296"/>
      <c r="U9" s="2"/>
      <c r="V9" s="2"/>
      <c r="W9" s="2"/>
    </row>
    <row r="10" spans="1:23" ht="25.5" customHeight="1" x14ac:dyDescent="0.25">
      <c r="A10" s="336"/>
      <c r="B10" s="463"/>
      <c r="C10" s="47" t="s">
        <v>90</v>
      </c>
      <c r="D10" s="47" t="s">
        <v>91</v>
      </c>
      <c r="E10" s="47" t="s">
        <v>92</v>
      </c>
      <c r="F10" s="47" t="s">
        <v>93</v>
      </c>
      <c r="G10" s="47" t="s">
        <v>94</v>
      </c>
      <c r="H10" s="47" t="s">
        <v>95</v>
      </c>
      <c r="I10" s="47" t="s">
        <v>96</v>
      </c>
      <c r="J10" s="47" t="s">
        <v>97</v>
      </c>
      <c r="K10" s="47" t="s">
        <v>98</v>
      </c>
      <c r="L10" s="47" t="s">
        <v>99</v>
      </c>
      <c r="M10" s="47" t="s">
        <v>100</v>
      </c>
      <c r="N10" s="47" t="s">
        <v>101</v>
      </c>
      <c r="O10" s="47" t="s">
        <v>102</v>
      </c>
      <c r="P10" s="47" t="s">
        <v>103</v>
      </c>
      <c r="Q10" s="47" t="s">
        <v>104</v>
      </c>
      <c r="R10" s="49" t="s">
        <v>105</v>
      </c>
      <c r="S10" s="127" t="s">
        <v>106</v>
      </c>
      <c r="T10" s="128" t="s">
        <v>231</v>
      </c>
      <c r="U10" s="2"/>
      <c r="V10" s="2"/>
      <c r="W10" s="2"/>
    </row>
    <row r="11" spans="1:23" ht="44.25" customHeight="1" x14ac:dyDescent="0.25">
      <c r="A11" s="466" t="str">
        <f>DESCRIPCION!A10</f>
        <v>posibilidad de demora en el tramite o incumplimiento de las etapas del proceso disciplinario para beneficio del sujeto procesal</v>
      </c>
      <c r="B11" s="347"/>
      <c r="C11" s="129">
        <v>2</v>
      </c>
      <c r="D11" s="129">
        <v>2</v>
      </c>
      <c r="E11" s="129"/>
      <c r="F11" s="129"/>
      <c r="G11" s="129"/>
      <c r="H11" s="129"/>
      <c r="I11" s="129"/>
      <c r="J11" s="129"/>
      <c r="K11" s="129"/>
      <c r="L11" s="129"/>
      <c r="M11" s="129"/>
      <c r="N11" s="129"/>
      <c r="O11" s="129"/>
      <c r="P11" s="129"/>
      <c r="Q11" s="129"/>
      <c r="R11" s="96">
        <f t="shared" ref="R11:R20" si="0">SUM(C11:Q11)</f>
        <v>4</v>
      </c>
      <c r="S11" s="130">
        <f t="shared" ref="S11:S20" si="1">IF(ISERROR(AVERAGE(C11:Q11)),0,AVERAGE(C11:Q11))</f>
        <v>2</v>
      </c>
      <c r="T11" s="131" t="str">
        <f t="shared" ref="T11:T20" si="2">IF(AND(S11&gt;=1,S11&lt;1.5),"Rara Vez",IF(AND(S11&gt;=1.6,S11&lt;2.5),"Improbable",IF(AND(S11&gt;=2.6,S11&lt;3.5),"Posible",IF(AND(S11&gt;=3.6,S11&lt;4.5),"Probable",IF(AND(S11&gt;=4.6),"Casi Seguro"," ")))))</f>
        <v>Improbable</v>
      </c>
      <c r="U11" s="2"/>
      <c r="V11" s="2"/>
      <c r="W11" s="132"/>
    </row>
    <row r="12" spans="1:23" ht="38.25" customHeight="1" x14ac:dyDescent="0.25">
      <c r="A12" s="468" t="str">
        <f>DESCRIPCION!A13</f>
        <v xml:space="preserve">probabilidad de  perdida de informacion de los expedientes disciplinarios </v>
      </c>
      <c r="B12" s="366"/>
      <c r="C12" s="129">
        <v>2</v>
      </c>
      <c r="D12" s="129">
        <v>2</v>
      </c>
      <c r="E12" s="129"/>
      <c r="F12" s="129"/>
      <c r="G12" s="129"/>
      <c r="H12" s="129"/>
      <c r="I12" s="129"/>
      <c r="J12" s="129"/>
      <c r="K12" s="129"/>
      <c r="L12" s="129"/>
      <c r="M12" s="129"/>
      <c r="N12" s="129"/>
      <c r="O12" s="129"/>
      <c r="P12" s="129"/>
      <c r="Q12" s="129"/>
      <c r="R12" s="96">
        <f t="shared" si="0"/>
        <v>4</v>
      </c>
      <c r="S12" s="130">
        <f t="shared" si="1"/>
        <v>2</v>
      </c>
      <c r="T12" s="131" t="str">
        <f t="shared" si="2"/>
        <v>Improbable</v>
      </c>
      <c r="U12" s="2"/>
      <c r="V12" s="2"/>
      <c r="W12" s="132"/>
    </row>
    <row r="13" spans="1:23" ht="39.75" customHeight="1" x14ac:dyDescent="0.25">
      <c r="A13" s="466" t="str">
        <f>DESCRIPCION!A16</f>
        <v>c</v>
      </c>
      <c r="B13" s="347"/>
      <c r="C13" s="129"/>
      <c r="D13" s="129"/>
      <c r="E13" s="129"/>
      <c r="F13" s="129"/>
      <c r="G13" s="129"/>
      <c r="H13" s="129"/>
      <c r="I13" s="129"/>
      <c r="J13" s="129"/>
      <c r="K13" s="129"/>
      <c r="L13" s="129"/>
      <c r="M13" s="129"/>
      <c r="N13" s="129"/>
      <c r="O13" s="129"/>
      <c r="P13" s="129"/>
      <c r="Q13" s="129"/>
      <c r="R13" s="96">
        <f t="shared" si="0"/>
        <v>0</v>
      </c>
      <c r="S13" s="130">
        <f t="shared" si="1"/>
        <v>0</v>
      </c>
      <c r="T13" s="131" t="str">
        <f t="shared" si="2"/>
        <v xml:space="preserve"> </v>
      </c>
      <c r="U13" s="2"/>
      <c r="V13" s="2"/>
      <c r="W13" s="2"/>
    </row>
    <row r="14" spans="1:23" ht="39.75" customHeight="1" x14ac:dyDescent="0.25">
      <c r="A14" s="465" t="str">
        <f>DESCRIPCION!A19</f>
        <v>d</v>
      </c>
      <c r="B14" s="347"/>
      <c r="C14" s="129"/>
      <c r="D14" s="129"/>
      <c r="E14" s="129"/>
      <c r="F14" s="129"/>
      <c r="G14" s="129"/>
      <c r="H14" s="129"/>
      <c r="I14" s="129"/>
      <c r="J14" s="129"/>
      <c r="K14" s="129"/>
      <c r="L14" s="129"/>
      <c r="M14" s="129"/>
      <c r="N14" s="129"/>
      <c r="O14" s="129"/>
      <c r="P14" s="129"/>
      <c r="Q14" s="129"/>
      <c r="R14" s="96">
        <f t="shared" si="0"/>
        <v>0</v>
      </c>
      <c r="S14" s="130">
        <f t="shared" si="1"/>
        <v>0</v>
      </c>
      <c r="T14" s="131" t="str">
        <f t="shared" si="2"/>
        <v xml:space="preserve"> </v>
      </c>
      <c r="U14" s="2"/>
      <c r="V14" s="2"/>
      <c r="W14" s="2"/>
    </row>
    <row r="15" spans="1:23" ht="39.75" customHeight="1" x14ac:dyDescent="0.25">
      <c r="A15" s="465" t="str">
        <f>DESCRIPCION!A22</f>
        <v>e</v>
      </c>
      <c r="B15" s="347"/>
      <c r="C15" s="129"/>
      <c r="D15" s="129"/>
      <c r="E15" s="129"/>
      <c r="F15" s="129"/>
      <c r="G15" s="129"/>
      <c r="H15" s="129"/>
      <c r="I15" s="129"/>
      <c r="J15" s="129"/>
      <c r="K15" s="129"/>
      <c r="L15" s="129"/>
      <c r="M15" s="129"/>
      <c r="N15" s="129"/>
      <c r="O15" s="129"/>
      <c r="P15" s="129"/>
      <c r="Q15" s="129"/>
      <c r="R15" s="96">
        <f t="shared" si="0"/>
        <v>0</v>
      </c>
      <c r="S15" s="130">
        <f t="shared" si="1"/>
        <v>0</v>
      </c>
      <c r="T15" s="131" t="str">
        <f t="shared" si="2"/>
        <v xml:space="preserve"> </v>
      </c>
      <c r="U15" s="2"/>
      <c r="V15" s="2"/>
      <c r="W15" s="2"/>
    </row>
    <row r="16" spans="1:23" ht="39.75" customHeight="1" x14ac:dyDescent="0.25">
      <c r="A16" s="465" t="str">
        <f>DESCRIPCION!A25</f>
        <v>f</v>
      </c>
      <c r="B16" s="347"/>
      <c r="C16" s="129"/>
      <c r="D16" s="129"/>
      <c r="E16" s="129"/>
      <c r="F16" s="129"/>
      <c r="G16" s="129"/>
      <c r="H16" s="129"/>
      <c r="I16" s="129"/>
      <c r="J16" s="129"/>
      <c r="K16" s="129"/>
      <c r="L16" s="129"/>
      <c r="M16" s="129"/>
      <c r="N16" s="129"/>
      <c r="O16" s="129"/>
      <c r="P16" s="129"/>
      <c r="Q16" s="129"/>
      <c r="R16" s="96">
        <f t="shared" si="0"/>
        <v>0</v>
      </c>
      <c r="S16" s="130">
        <f t="shared" si="1"/>
        <v>0</v>
      </c>
      <c r="T16" s="131" t="str">
        <f t="shared" si="2"/>
        <v xml:space="preserve"> </v>
      </c>
      <c r="U16" s="2"/>
      <c r="V16" s="2"/>
      <c r="W16" s="2"/>
    </row>
    <row r="17" spans="1:23" ht="39.75" customHeight="1" x14ac:dyDescent="0.25">
      <c r="A17" s="465" t="str">
        <f>DESCRIPCION!A28</f>
        <v>g</v>
      </c>
      <c r="B17" s="347"/>
      <c r="C17" s="129"/>
      <c r="D17" s="129"/>
      <c r="E17" s="129"/>
      <c r="F17" s="129"/>
      <c r="G17" s="129"/>
      <c r="H17" s="129"/>
      <c r="I17" s="129"/>
      <c r="J17" s="129"/>
      <c r="K17" s="129"/>
      <c r="L17" s="129"/>
      <c r="M17" s="129"/>
      <c r="N17" s="129"/>
      <c r="O17" s="129"/>
      <c r="P17" s="129"/>
      <c r="Q17" s="129"/>
      <c r="R17" s="96">
        <f t="shared" si="0"/>
        <v>0</v>
      </c>
      <c r="S17" s="130">
        <f t="shared" si="1"/>
        <v>0</v>
      </c>
      <c r="T17" s="131" t="str">
        <f t="shared" si="2"/>
        <v xml:space="preserve"> </v>
      </c>
      <c r="U17" s="2"/>
      <c r="V17" s="2"/>
      <c r="W17" s="2"/>
    </row>
    <row r="18" spans="1:23" ht="39.75" customHeight="1" x14ac:dyDescent="0.25">
      <c r="A18" s="465" t="str">
        <f>DESCRIPCION!A31</f>
        <v>h</v>
      </c>
      <c r="B18" s="347"/>
      <c r="C18" s="129"/>
      <c r="D18" s="129"/>
      <c r="E18" s="129"/>
      <c r="F18" s="129"/>
      <c r="G18" s="129"/>
      <c r="H18" s="129"/>
      <c r="I18" s="129"/>
      <c r="J18" s="129"/>
      <c r="K18" s="129"/>
      <c r="L18" s="129"/>
      <c r="M18" s="129"/>
      <c r="N18" s="129"/>
      <c r="O18" s="129"/>
      <c r="P18" s="129"/>
      <c r="Q18" s="129"/>
      <c r="R18" s="96">
        <f t="shared" si="0"/>
        <v>0</v>
      </c>
      <c r="S18" s="130">
        <f t="shared" si="1"/>
        <v>0</v>
      </c>
      <c r="T18" s="131" t="str">
        <f t="shared" si="2"/>
        <v xml:space="preserve"> </v>
      </c>
      <c r="U18" s="2"/>
      <c r="V18" s="2"/>
      <c r="W18" s="2"/>
    </row>
    <row r="19" spans="1:23" ht="39.75" customHeight="1" x14ac:dyDescent="0.25">
      <c r="A19" s="465" t="e">
        <f>DESCRIPCION!A34</f>
        <v>#REF!</v>
      </c>
      <c r="B19" s="347"/>
      <c r="C19" s="129"/>
      <c r="D19" s="129"/>
      <c r="E19" s="129"/>
      <c r="F19" s="129"/>
      <c r="G19" s="129"/>
      <c r="H19" s="129"/>
      <c r="I19" s="129"/>
      <c r="J19" s="129"/>
      <c r="K19" s="129"/>
      <c r="L19" s="129"/>
      <c r="M19" s="129"/>
      <c r="N19" s="129"/>
      <c r="O19" s="129"/>
      <c r="P19" s="129"/>
      <c r="Q19" s="129"/>
      <c r="R19" s="96">
        <f t="shared" si="0"/>
        <v>0</v>
      </c>
      <c r="S19" s="130">
        <f t="shared" si="1"/>
        <v>0</v>
      </c>
      <c r="T19" s="131" t="str">
        <f t="shared" si="2"/>
        <v xml:space="preserve"> </v>
      </c>
      <c r="U19" s="2"/>
      <c r="V19" s="2"/>
      <c r="W19" s="2"/>
    </row>
    <row r="20" spans="1:23" ht="39.75" customHeight="1" x14ac:dyDescent="0.25">
      <c r="A20" s="460" t="e">
        <f>DESCRIPCION!A37</f>
        <v>#REF!</v>
      </c>
      <c r="B20" s="349"/>
      <c r="C20" s="129"/>
      <c r="D20" s="129"/>
      <c r="E20" s="129"/>
      <c r="F20" s="129"/>
      <c r="G20" s="129"/>
      <c r="H20" s="129"/>
      <c r="I20" s="129"/>
      <c r="J20" s="129"/>
      <c r="K20" s="129"/>
      <c r="L20" s="129"/>
      <c r="M20" s="129"/>
      <c r="N20" s="129"/>
      <c r="O20" s="129"/>
      <c r="P20" s="129"/>
      <c r="Q20" s="129"/>
      <c r="R20" s="98">
        <f t="shared" si="0"/>
        <v>0</v>
      </c>
      <c r="S20" s="133">
        <f t="shared" si="1"/>
        <v>0</v>
      </c>
      <c r="T20" s="134" t="str">
        <f t="shared" si="2"/>
        <v xml:space="preserve"> </v>
      </c>
      <c r="U20" s="2"/>
      <c r="V20" s="2"/>
      <c r="W20" s="2"/>
    </row>
    <row r="21" spans="1:23" ht="14.25" customHeight="1" x14ac:dyDescent="0.25">
      <c r="A21" s="2"/>
      <c r="B21" s="2"/>
      <c r="C21" s="2"/>
      <c r="D21" s="2"/>
      <c r="E21" s="2"/>
      <c r="F21" s="2"/>
      <c r="G21" s="2"/>
      <c r="H21" s="2"/>
      <c r="I21" s="2"/>
      <c r="J21" s="2"/>
      <c r="K21" s="2"/>
      <c r="L21" s="2"/>
      <c r="M21" s="2"/>
      <c r="N21" s="2"/>
      <c r="O21" s="2"/>
      <c r="P21" s="2"/>
      <c r="Q21" s="2"/>
      <c r="R21" s="2"/>
      <c r="S21" s="135"/>
      <c r="T21" s="2"/>
      <c r="U21" s="2"/>
      <c r="V21" s="2"/>
      <c r="W21" s="2"/>
    </row>
    <row r="22" spans="1:23" ht="14.25" customHeight="1" x14ac:dyDescent="0.25">
      <c r="A22" s="2"/>
      <c r="B22" s="2"/>
      <c r="C22" s="2"/>
      <c r="D22" s="2"/>
      <c r="E22" s="2"/>
      <c r="F22" s="2"/>
      <c r="G22" s="2"/>
      <c r="H22" s="2"/>
      <c r="I22" s="2"/>
      <c r="J22" s="2"/>
      <c r="K22" s="2"/>
      <c r="L22" s="2"/>
      <c r="M22" s="2"/>
      <c r="N22" s="2"/>
      <c r="O22" s="2"/>
      <c r="P22" s="2"/>
      <c r="Q22" s="2"/>
      <c r="R22" s="2"/>
      <c r="S22" s="135"/>
      <c r="T22" s="2"/>
      <c r="U22" s="2"/>
      <c r="V22" s="2"/>
      <c r="W22" s="2"/>
    </row>
    <row r="23" spans="1:23" ht="14.25" customHeight="1" x14ac:dyDescent="0.25">
      <c r="A23" s="2"/>
      <c r="B23" s="2"/>
      <c r="C23" s="2"/>
      <c r="D23" s="2"/>
      <c r="E23" s="2"/>
      <c r="F23" s="2"/>
      <c r="G23" s="2"/>
      <c r="H23" s="2"/>
      <c r="I23" s="2"/>
      <c r="J23" s="2"/>
      <c r="K23" s="2"/>
      <c r="L23" s="2"/>
      <c r="M23" s="2"/>
      <c r="N23" s="2"/>
      <c r="O23" s="2"/>
      <c r="P23" s="2"/>
      <c r="Q23" s="2"/>
      <c r="R23" s="2"/>
      <c r="S23" s="135"/>
      <c r="T23" s="2"/>
      <c r="U23" s="2"/>
      <c r="V23" s="2"/>
      <c r="W23" s="2"/>
    </row>
    <row r="24" spans="1:23" ht="14.25" customHeight="1" x14ac:dyDescent="0.25">
      <c r="A24" s="2"/>
      <c r="B24" s="2"/>
      <c r="C24" s="2"/>
      <c r="D24" s="2"/>
      <c r="E24" s="2"/>
      <c r="F24" s="2"/>
      <c r="G24" s="2"/>
      <c r="H24" s="2"/>
      <c r="I24" s="2"/>
      <c r="J24" s="2"/>
      <c r="K24" s="2"/>
      <c r="L24" s="2"/>
      <c r="M24" s="2"/>
      <c r="N24" s="2"/>
      <c r="O24" s="2"/>
      <c r="P24" s="2"/>
      <c r="Q24" s="2"/>
      <c r="R24" s="2"/>
      <c r="S24" s="135"/>
      <c r="T24" s="2"/>
      <c r="U24" s="2"/>
      <c r="V24" s="2"/>
      <c r="W24" s="2"/>
    </row>
    <row r="25" spans="1:23" ht="14.25" customHeight="1" x14ac:dyDescent="0.25">
      <c r="A25" s="2"/>
      <c r="B25" s="2"/>
      <c r="C25" s="2"/>
      <c r="D25" s="2"/>
      <c r="E25" s="2"/>
      <c r="F25" s="2"/>
      <c r="G25" s="2"/>
      <c r="H25" s="2"/>
      <c r="I25" s="2"/>
      <c r="J25" s="2"/>
      <c r="K25" s="2"/>
      <c r="L25" s="2"/>
      <c r="M25" s="2"/>
      <c r="N25" s="2"/>
      <c r="O25" s="2"/>
      <c r="P25" s="2"/>
      <c r="Q25" s="2"/>
      <c r="R25" s="2"/>
      <c r="S25" s="135"/>
      <c r="T25" s="2"/>
      <c r="U25" s="2"/>
      <c r="V25" s="2"/>
      <c r="W25" s="2"/>
    </row>
    <row r="26" spans="1:23" ht="14.25" customHeight="1" x14ac:dyDescent="0.25">
      <c r="A26" s="2"/>
      <c r="B26" s="2"/>
      <c r="C26" s="2"/>
      <c r="D26" s="2"/>
      <c r="E26" s="2"/>
      <c r="F26" s="2"/>
      <c r="G26" s="2"/>
      <c r="H26" s="2"/>
      <c r="I26" s="2"/>
      <c r="J26" s="2"/>
      <c r="K26" s="2"/>
      <c r="L26" s="2"/>
      <c r="M26" s="2"/>
      <c r="N26" s="2"/>
      <c r="O26" s="2"/>
      <c r="P26" s="2"/>
      <c r="Q26" s="2"/>
      <c r="R26" s="2"/>
      <c r="S26" s="135"/>
      <c r="T26" s="2"/>
      <c r="U26" s="2"/>
      <c r="V26" s="2"/>
      <c r="W26" s="2"/>
    </row>
    <row r="27" spans="1:23" ht="14.25" customHeight="1" x14ac:dyDescent="0.25">
      <c r="A27" s="2"/>
      <c r="B27" s="2"/>
      <c r="C27" s="2"/>
      <c r="D27" s="2"/>
      <c r="E27" s="2"/>
      <c r="F27" s="2"/>
      <c r="G27" s="2"/>
      <c r="H27" s="2"/>
      <c r="I27" s="2"/>
      <c r="J27" s="2"/>
      <c r="K27" s="2"/>
      <c r="L27" s="2"/>
      <c r="M27" s="2"/>
      <c r="N27" s="2"/>
      <c r="O27" s="2"/>
      <c r="P27" s="2"/>
      <c r="Q27" s="2"/>
      <c r="R27" s="2"/>
      <c r="S27" s="135"/>
      <c r="T27" s="2"/>
      <c r="U27" s="2"/>
      <c r="V27" s="2"/>
      <c r="W27" s="2"/>
    </row>
    <row r="28" spans="1:23" ht="14.25" customHeight="1" x14ac:dyDescent="0.25">
      <c r="A28" s="2"/>
      <c r="B28" s="2"/>
      <c r="C28" s="2"/>
      <c r="D28" s="2"/>
      <c r="E28" s="2"/>
      <c r="F28" s="2"/>
      <c r="G28" s="2"/>
      <c r="H28" s="2"/>
      <c r="I28" s="2"/>
      <c r="J28" s="2"/>
      <c r="K28" s="2"/>
      <c r="L28" s="2"/>
      <c r="M28" s="2"/>
      <c r="N28" s="2"/>
      <c r="O28" s="2"/>
      <c r="P28" s="2"/>
      <c r="Q28" s="2"/>
      <c r="R28" s="2"/>
      <c r="S28" s="135"/>
      <c r="T28" s="2"/>
      <c r="U28" s="2"/>
      <c r="V28" s="2"/>
      <c r="W28" s="2"/>
    </row>
    <row r="29" spans="1:23" ht="14.25" customHeight="1" x14ac:dyDescent="0.25">
      <c r="A29" s="2"/>
      <c r="B29" s="2"/>
      <c r="C29" s="2"/>
      <c r="D29" s="2"/>
      <c r="E29" s="2"/>
      <c r="F29" s="2"/>
      <c r="G29" s="2"/>
      <c r="H29" s="2"/>
      <c r="I29" s="2"/>
      <c r="J29" s="2"/>
      <c r="K29" s="2"/>
      <c r="L29" s="2"/>
      <c r="M29" s="2"/>
      <c r="N29" s="2"/>
      <c r="O29" s="2"/>
      <c r="P29" s="2"/>
      <c r="Q29" s="2"/>
      <c r="R29" s="2"/>
      <c r="S29" s="135"/>
      <c r="T29" s="2"/>
      <c r="U29" s="2"/>
      <c r="V29" s="2"/>
      <c r="W29" s="2"/>
    </row>
    <row r="30" spans="1:23" ht="14.25" customHeight="1" x14ac:dyDescent="0.25">
      <c r="A30" s="2"/>
      <c r="B30" s="2"/>
      <c r="C30" s="2"/>
      <c r="D30" s="2"/>
      <c r="E30" s="2"/>
      <c r="F30" s="2"/>
      <c r="G30" s="2"/>
      <c r="H30" s="2"/>
      <c r="I30" s="2"/>
      <c r="J30" s="2"/>
      <c r="K30" s="2"/>
      <c r="L30" s="2"/>
      <c r="M30" s="2"/>
      <c r="N30" s="2"/>
      <c r="O30" s="2"/>
      <c r="P30" s="2"/>
      <c r="Q30" s="2"/>
      <c r="R30" s="2"/>
      <c r="S30" s="135"/>
      <c r="T30" s="2"/>
      <c r="U30" s="2"/>
      <c r="V30" s="2"/>
      <c r="W30" s="2"/>
    </row>
    <row r="31" spans="1:23" ht="14.25" customHeight="1" x14ac:dyDescent="0.25">
      <c r="A31" s="2"/>
      <c r="B31" s="2"/>
      <c r="C31" s="2"/>
      <c r="D31" s="2"/>
      <c r="E31" s="2"/>
      <c r="F31" s="2"/>
      <c r="G31" s="2"/>
      <c r="H31" s="2"/>
      <c r="I31" s="2"/>
      <c r="J31" s="2"/>
      <c r="K31" s="2"/>
      <c r="L31" s="2"/>
      <c r="M31" s="2"/>
      <c r="N31" s="2"/>
      <c r="O31" s="2"/>
      <c r="P31" s="2"/>
      <c r="Q31" s="2"/>
      <c r="R31" s="2"/>
      <c r="S31" s="135"/>
      <c r="T31" s="2"/>
      <c r="U31" s="2"/>
      <c r="V31" s="2"/>
      <c r="W31" s="2"/>
    </row>
    <row r="32" spans="1:23" ht="14.25" customHeight="1" x14ac:dyDescent="0.25">
      <c r="A32" s="2"/>
      <c r="B32" s="2"/>
      <c r="C32" s="2"/>
      <c r="D32" s="2"/>
      <c r="E32" s="2"/>
      <c r="F32" s="2"/>
      <c r="G32" s="2"/>
      <c r="H32" s="2"/>
      <c r="I32" s="2"/>
      <c r="J32" s="2"/>
      <c r="K32" s="2"/>
      <c r="L32" s="2"/>
      <c r="M32" s="2"/>
      <c r="N32" s="2"/>
      <c r="O32" s="2"/>
      <c r="P32" s="2"/>
      <c r="Q32" s="2"/>
      <c r="R32" s="2"/>
      <c r="S32" s="135"/>
      <c r="T32" s="2"/>
      <c r="U32" s="2"/>
      <c r="V32" s="2"/>
      <c r="W32" s="2"/>
    </row>
    <row r="33" spans="1:23" ht="14.25" customHeight="1" x14ac:dyDescent="0.25">
      <c r="A33" s="2"/>
      <c r="B33" s="2"/>
      <c r="C33" s="2"/>
      <c r="D33" s="2"/>
      <c r="E33" s="2"/>
      <c r="F33" s="2"/>
      <c r="G33" s="2"/>
      <c r="H33" s="2"/>
      <c r="I33" s="2"/>
      <c r="J33" s="2"/>
      <c r="K33" s="2"/>
      <c r="L33" s="2"/>
      <c r="M33" s="2"/>
      <c r="N33" s="2"/>
      <c r="O33" s="2"/>
      <c r="P33" s="2"/>
      <c r="Q33" s="2"/>
      <c r="R33" s="2"/>
      <c r="S33" s="135"/>
      <c r="T33" s="2"/>
      <c r="U33" s="2"/>
      <c r="V33" s="2"/>
      <c r="W33" s="2"/>
    </row>
    <row r="34" spans="1:23" ht="14.25" customHeight="1" x14ac:dyDescent="0.25">
      <c r="A34" s="2"/>
      <c r="B34" s="2"/>
      <c r="C34" s="2"/>
      <c r="D34" s="2"/>
      <c r="E34" s="2"/>
      <c r="F34" s="2"/>
      <c r="G34" s="2"/>
      <c r="H34" s="2"/>
      <c r="I34" s="2"/>
      <c r="J34" s="2"/>
      <c r="K34" s="2"/>
      <c r="L34" s="2"/>
      <c r="M34" s="2"/>
      <c r="N34" s="2"/>
      <c r="O34" s="2"/>
      <c r="P34" s="2"/>
      <c r="Q34" s="2"/>
      <c r="R34" s="2"/>
      <c r="S34" s="135"/>
      <c r="T34" s="2"/>
      <c r="U34" s="2"/>
      <c r="V34" s="2"/>
      <c r="W34" s="2"/>
    </row>
    <row r="35" spans="1:23" ht="14.25" customHeight="1" x14ac:dyDescent="0.25">
      <c r="A35" s="2"/>
      <c r="B35" s="2"/>
      <c r="C35" s="2"/>
      <c r="D35" s="2"/>
      <c r="E35" s="2"/>
      <c r="F35" s="2"/>
      <c r="G35" s="2"/>
      <c r="H35" s="2"/>
      <c r="I35" s="2"/>
      <c r="J35" s="2"/>
      <c r="K35" s="2"/>
      <c r="L35" s="2"/>
      <c r="M35" s="2"/>
      <c r="N35" s="2"/>
      <c r="O35" s="2"/>
      <c r="P35" s="2"/>
      <c r="Q35" s="2"/>
      <c r="R35" s="2"/>
      <c r="S35" s="135"/>
      <c r="T35" s="2"/>
      <c r="U35" s="2"/>
      <c r="V35" s="2"/>
      <c r="W35" s="2"/>
    </row>
    <row r="36" spans="1:23" ht="14.25" customHeight="1" x14ac:dyDescent="0.25">
      <c r="A36" s="2"/>
      <c r="B36" s="2"/>
      <c r="C36" s="2"/>
      <c r="D36" s="2"/>
      <c r="E36" s="2"/>
      <c r="F36" s="2"/>
      <c r="G36" s="2"/>
      <c r="H36" s="2"/>
      <c r="I36" s="2"/>
      <c r="J36" s="2"/>
      <c r="K36" s="2"/>
      <c r="L36" s="2"/>
      <c r="M36" s="2"/>
      <c r="N36" s="2"/>
      <c r="O36" s="2"/>
      <c r="P36" s="2"/>
      <c r="Q36" s="2"/>
      <c r="R36" s="2"/>
      <c r="S36" s="135"/>
      <c r="T36" s="2"/>
      <c r="U36" s="2"/>
      <c r="V36" s="2"/>
      <c r="W36" s="2"/>
    </row>
    <row r="37" spans="1:23" ht="14.25" customHeight="1" x14ac:dyDescent="0.25">
      <c r="A37" s="2"/>
      <c r="B37" s="2"/>
      <c r="C37" s="2"/>
      <c r="D37" s="2"/>
      <c r="E37" s="2"/>
      <c r="F37" s="2"/>
      <c r="G37" s="2"/>
      <c r="H37" s="2"/>
      <c r="I37" s="2"/>
      <c r="J37" s="2"/>
      <c r="K37" s="2"/>
      <c r="L37" s="2"/>
      <c r="M37" s="2"/>
      <c r="N37" s="2"/>
      <c r="O37" s="2"/>
      <c r="P37" s="2"/>
      <c r="Q37" s="2"/>
      <c r="R37" s="2"/>
      <c r="S37" s="135"/>
      <c r="T37" s="2"/>
      <c r="U37" s="2"/>
      <c r="V37" s="2"/>
      <c r="W37" s="2"/>
    </row>
    <row r="38" spans="1:23" ht="14.25" customHeight="1" x14ac:dyDescent="0.25">
      <c r="A38" s="2"/>
      <c r="B38" s="2"/>
      <c r="C38" s="2"/>
      <c r="D38" s="2"/>
      <c r="E38" s="2"/>
      <c r="F38" s="2"/>
      <c r="G38" s="2"/>
      <c r="H38" s="2"/>
      <c r="I38" s="2"/>
      <c r="J38" s="2"/>
      <c r="K38" s="2"/>
      <c r="L38" s="2"/>
      <c r="M38" s="2"/>
      <c r="N38" s="2"/>
      <c r="O38" s="2"/>
      <c r="P38" s="2"/>
      <c r="Q38" s="2"/>
      <c r="R38" s="2"/>
      <c r="S38" s="135"/>
      <c r="T38" s="2"/>
      <c r="U38" s="2"/>
      <c r="V38" s="2"/>
      <c r="W38" s="2"/>
    </row>
    <row r="39" spans="1:23" ht="14.25" customHeight="1" x14ac:dyDescent="0.25">
      <c r="A39" s="2"/>
      <c r="B39" s="2"/>
      <c r="C39" s="2"/>
      <c r="D39" s="2"/>
      <c r="E39" s="2"/>
      <c r="F39" s="2"/>
      <c r="G39" s="2"/>
      <c r="H39" s="2"/>
      <c r="I39" s="2"/>
      <c r="J39" s="2"/>
      <c r="K39" s="2"/>
      <c r="L39" s="2"/>
      <c r="M39" s="2"/>
      <c r="N39" s="2"/>
      <c r="O39" s="2"/>
      <c r="P39" s="2"/>
      <c r="Q39" s="2"/>
      <c r="R39" s="2"/>
      <c r="S39" s="135"/>
      <c r="T39" s="2"/>
      <c r="U39" s="2"/>
      <c r="V39" s="2"/>
      <c r="W39" s="2"/>
    </row>
    <row r="40" spans="1:23" ht="14.25" customHeight="1" x14ac:dyDescent="0.25">
      <c r="A40" s="2"/>
      <c r="B40" s="2"/>
      <c r="C40" s="2"/>
      <c r="D40" s="2"/>
      <c r="E40" s="2"/>
      <c r="F40" s="2"/>
      <c r="G40" s="2"/>
      <c r="H40" s="2"/>
      <c r="I40" s="2"/>
      <c r="J40" s="2"/>
      <c r="K40" s="2"/>
      <c r="L40" s="2"/>
      <c r="M40" s="2"/>
      <c r="N40" s="2"/>
      <c r="O40" s="2"/>
      <c r="P40" s="2"/>
      <c r="Q40" s="2"/>
      <c r="R40" s="2"/>
      <c r="S40" s="135"/>
      <c r="T40" s="2"/>
      <c r="U40" s="2"/>
      <c r="V40" s="2"/>
      <c r="W40" s="2"/>
    </row>
    <row r="41" spans="1:23" ht="14.25" customHeight="1" x14ac:dyDescent="0.25">
      <c r="A41" s="2"/>
      <c r="B41" s="2"/>
      <c r="C41" s="2"/>
      <c r="D41" s="2"/>
      <c r="E41" s="2"/>
      <c r="F41" s="2"/>
      <c r="G41" s="2"/>
      <c r="H41" s="2"/>
      <c r="I41" s="2"/>
      <c r="J41" s="2"/>
      <c r="K41" s="2"/>
      <c r="L41" s="2"/>
      <c r="M41" s="2"/>
      <c r="N41" s="2"/>
      <c r="O41" s="2"/>
      <c r="P41" s="2"/>
      <c r="Q41" s="2"/>
      <c r="R41" s="2"/>
      <c r="S41" s="135"/>
      <c r="T41" s="2"/>
      <c r="U41" s="2"/>
      <c r="V41" s="2"/>
      <c r="W41" s="2"/>
    </row>
    <row r="42" spans="1:23" ht="14.25" customHeight="1" x14ac:dyDescent="0.25">
      <c r="A42" s="2"/>
      <c r="B42" s="2"/>
      <c r="C42" s="2"/>
      <c r="D42" s="2"/>
      <c r="E42" s="2"/>
      <c r="F42" s="2"/>
      <c r="G42" s="2"/>
      <c r="H42" s="2"/>
      <c r="I42" s="2"/>
      <c r="J42" s="2"/>
      <c r="K42" s="2"/>
      <c r="L42" s="2"/>
      <c r="M42" s="2"/>
      <c r="N42" s="2"/>
      <c r="O42" s="2"/>
      <c r="P42" s="2"/>
      <c r="Q42" s="2"/>
      <c r="R42" s="2"/>
      <c r="S42" s="135"/>
      <c r="T42" s="2"/>
      <c r="U42" s="2"/>
      <c r="V42" s="2"/>
      <c r="W42" s="2"/>
    </row>
    <row r="43" spans="1:23" ht="14.25" customHeight="1" x14ac:dyDescent="0.25">
      <c r="A43" s="2"/>
      <c r="B43" s="2"/>
      <c r="C43" s="2"/>
      <c r="D43" s="2"/>
      <c r="E43" s="2"/>
      <c r="F43" s="2"/>
      <c r="G43" s="2"/>
      <c r="H43" s="2"/>
      <c r="I43" s="2"/>
      <c r="J43" s="2"/>
      <c r="K43" s="2"/>
      <c r="L43" s="2"/>
      <c r="M43" s="2"/>
      <c r="N43" s="2"/>
      <c r="O43" s="2"/>
      <c r="P43" s="2"/>
      <c r="Q43" s="2"/>
      <c r="R43" s="2"/>
      <c r="S43" s="135"/>
      <c r="T43" s="2"/>
      <c r="U43" s="2"/>
      <c r="V43" s="2"/>
      <c r="W43" s="2"/>
    </row>
    <row r="44" spans="1:23" ht="14.25" customHeight="1" x14ac:dyDescent="0.25">
      <c r="A44" s="2"/>
      <c r="B44" s="2"/>
      <c r="C44" s="2"/>
      <c r="D44" s="2"/>
      <c r="E44" s="2"/>
      <c r="F44" s="2"/>
      <c r="G44" s="2"/>
      <c r="H44" s="2"/>
      <c r="I44" s="2"/>
      <c r="J44" s="2"/>
      <c r="K44" s="2"/>
      <c r="L44" s="2"/>
      <c r="M44" s="2"/>
      <c r="N44" s="2"/>
      <c r="O44" s="2"/>
      <c r="P44" s="2"/>
      <c r="Q44" s="2"/>
      <c r="R44" s="2"/>
      <c r="S44" s="135"/>
      <c r="T44" s="2"/>
      <c r="U44" s="2"/>
      <c r="V44" s="2"/>
      <c r="W44" s="2"/>
    </row>
    <row r="45" spans="1:23" ht="14.25" customHeight="1" x14ac:dyDescent="0.25">
      <c r="A45" s="2"/>
      <c r="B45" s="2"/>
      <c r="C45" s="2"/>
      <c r="D45" s="2"/>
      <c r="E45" s="2"/>
      <c r="F45" s="2"/>
      <c r="G45" s="2"/>
      <c r="H45" s="2"/>
      <c r="I45" s="2"/>
      <c r="J45" s="2"/>
      <c r="K45" s="2"/>
      <c r="L45" s="2"/>
      <c r="M45" s="2"/>
      <c r="N45" s="2"/>
      <c r="O45" s="2"/>
      <c r="P45" s="2"/>
      <c r="Q45" s="2"/>
      <c r="R45" s="2"/>
      <c r="S45" s="135"/>
      <c r="T45" s="2"/>
      <c r="U45" s="2"/>
      <c r="V45" s="2"/>
      <c r="W45" s="2"/>
    </row>
    <row r="46" spans="1:23" ht="14.25" customHeight="1" x14ac:dyDescent="0.25">
      <c r="A46" s="2"/>
      <c r="B46" s="2"/>
      <c r="C46" s="2"/>
      <c r="D46" s="2"/>
      <c r="E46" s="2"/>
      <c r="F46" s="2"/>
      <c r="G46" s="2"/>
      <c r="H46" s="2"/>
      <c r="I46" s="2"/>
      <c r="J46" s="2"/>
      <c r="K46" s="2"/>
      <c r="L46" s="2"/>
      <c r="M46" s="2"/>
      <c r="N46" s="2"/>
      <c r="O46" s="2"/>
      <c r="P46" s="2"/>
      <c r="Q46" s="2"/>
      <c r="R46" s="2"/>
      <c r="S46" s="135"/>
      <c r="T46" s="2"/>
      <c r="U46" s="2"/>
      <c r="V46" s="2"/>
      <c r="W46" s="2"/>
    </row>
    <row r="47" spans="1:23" ht="14.25" customHeight="1" x14ac:dyDescent="0.25">
      <c r="A47" s="2"/>
      <c r="B47" s="2"/>
      <c r="C47" s="2"/>
      <c r="D47" s="2"/>
      <c r="E47" s="2"/>
      <c r="F47" s="2"/>
      <c r="G47" s="2"/>
      <c r="H47" s="2"/>
      <c r="I47" s="2"/>
      <c r="J47" s="2"/>
      <c r="K47" s="2"/>
      <c r="L47" s="2"/>
      <c r="M47" s="2"/>
      <c r="N47" s="2"/>
      <c r="O47" s="2"/>
      <c r="P47" s="2"/>
      <c r="Q47" s="2"/>
      <c r="R47" s="2"/>
      <c r="S47" s="135"/>
      <c r="T47" s="2"/>
      <c r="U47" s="2"/>
      <c r="V47" s="2"/>
      <c r="W47" s="2"/>
    </row>
    <row r="48" spans="1:23" ht="14.25" customHeight="1" x14ac:dyDescent="0.25">
      <c r="A48" s="2"/>
      <c r="B48" s="2"/>
      <c r="C48" s="2"/>
      <c r="D48" s="2"/>
      <c r="E48" s="2"/>
      <c r="F48" s="2"/>
      <c r="G48" s="2"/>
      <c r="H48" s="2"/>
      <c r="I48" s="2"/>
      <c r="J48" s="2"/>
      <c r="K48" s="2"/>
      <c r="L48" s="2"/>
      <c r="M48" s="2"/>
      <c r="N48" s="2"/>
      <c r="O48" s="2"/>
      <c r="P48" s="2"/>
      <c r="Q48" s="2"/>
      <c r="R48" s="2"/>
      <c r="S48" s="135"/>
      <c r="T48" s="2"/>
      <c r="U48" s="2"/>
      <c r="V48" s="2"/>
      <c r="W48" s="2"/>
    </row>
    <row r="49" spans="1:23" ht="14.25" customHeight="1" x14ac:dyDescent="0.25">
      <c r="A49" s="2"/>
      <c r="B49" s="2"/>
      <c r="C49" s="2"/>
      <c r="D49" s="2"/>
      <c r="E49" s="2"/>
      <c r="F49" s="2"/>
      <c r="G49" s="2"/>
      <c r="H49" s="2"/>
      <c r="I49" s="2"/>
      <c r="J49" s="2"/>
      <c r="K49" s="2"/>
      <c r="L49" s="2"/>
      <c r="M49" s="2"/>
      <c r="N49" s="2"/>
      <c r="O49" s="2"/>
      <c r="P49" s="2"/>
      <c r="Q49" s="2"/>
      <c r="R49" s="2"/>
      <c r="S49" s="135"/>
      <c r="T49" s="2"/>
      <c r="U49" s="2"/>
      <c r="V49" s="2"/>
      <c r="W49" s="2"/>
    </row>
    <row r="50" spans="1:23" ht="14.25" customHeight="1" x14ac:dyDescent="0.25">
      <c r="A50" s="2"/>
      <c r="B50" s="2"/>
      <c r="C50" s="2"/>
      <c r="D50" s="2"/>
      <c r="E50" s="2"/>
      <c r="F50" s="2"/>
      <c r="G50" s="2"/>
      <c r="H50" s="2"/>
      <c r="I50" s="2"/>
      <c r="J50" s="2"/>
      <c r="K50" s="2"/>
      <c r="L50" s="2"/>
      <c r="M50" s="2"/>
      <c r="N50" s="2"/>
      <c r="O50" s="2"/>
      <c r="P50" s="2"/>
      <c r="Q50" s="2"/>
      <c r="R50" s="2"/>
      <c r="S50" s="135"/>
      <c r="T50" s="2"/>
      <c r="U50" s="2"/>
      <c r="V50" s="2"/>
      <c r="W50" s="2"/>
    </row>
    <row r="51" spans="1:23" ht="14.25" customHeight="1" x14ac:dyDescent="0.25">
      <c r="A51" s="2"/>
      <c r="B51" s="2"/>
      <c r="C51" s="2"/>
      <c r="D51" s="2"/>
      <c r="E51" s="2"/>
      <c r="F51" s="2"/>
      <c r="G51" s="2"/>
      <c r="H51" s="2"/>
      <c r="I51" s="2"/>
      <c r="J51" s="2"/>
      <c r="K51" s="2"/>
      <c r="L51" s="2"/>
      <c r="M51" s="2"/>
      <c r="N51" s="2"/>
      <c r="O51" s="2"/>
      <c r="P51" s="2"/>
      <c r="Q51" s="2"/>
      <c r="R51" s="2"/>
      <c r="S51" s="135"/>
      <c r="T51" s="2"/>
      <c r="U51" s="2"/>
      <c r="V51" s="2"/>
      <c r="W51" s="2"/>
    </row>
    <row r="52" spans="1:23" ht="14.25" customHeight="1" x14ac:dyDescent="0.25">
      <c r="A52" s="2"/>
      <c r="B52" s="2"/>
      <c r="C52" s="2"/>
      <c r="D52" s="2"/>
      <c r="E52" s="2"/>
      <c r="F52" s="2"/>
      <c r="G52" s="2"/>
      <c r="H52" s="2"/>
      <c r="I52" s="2"/>
      <c r="J52" s="2"/>
      <c r="K52" s="2"/>
      <c r="L52" s="2"/>
      <c r="M52" s="2"/>
      <c r="N52" s="2"/>
      <c r="O52" s="2"/>
      <c r="P52" s="2"/>
      <c r="Q52" s="2"/>
      <c r="R52" s="2"/>
      <c r="S52" s="135"/>
      <c r="T52" s="2"/>
      <c r="U52" s="2"/>
      <c r="V52" s="2"/>
      <c r="W52" s="2"/>
    </row>
    <row r="53" spans="1:23" ht="14.25" customHeight="1" x14ac:dyDescent="0.25">
      <c r="A53" s="2"/>
      <c r="B53" s="2"/>
      <c r="C53" s="2"/>
      <c r="D53" s="2"/>
      <c r="E53" s="2"/>
      <c r="F53" s="2"/>
      <c r="G53" s="2"/>
      <c r="H53" s="2"/>
      <c r="I53" s="2"/>
      <c r="J53" s="2"/>
      <c r="K53" s="2"/>
      <c r="L53" s="2"/>
      <c r="M53" s="2"/>
      <c r="N53" s="2"/>
      <c r="O53" s="2"/>
      <c r="P53" s="2"/>
      <c r="Q53" s="2"/>
      <c r="R53" s="2"/>
      <c r="S53" s="135"/>
      <c r="T53" s="2"/>
      <c r="U53" s="2"/>
      <c r="V53" s="2"/>
      <c r="W53" s="2"/>
    </row>
    <row r="54" spans="1:23" ht="14.25" customHeight="1" x14ac:dyDescent="0.25">
      <c r="A54" s="2"/>
      <c r="B54" s="2"/>
      <c r="C54" s="2"/>
      <c r="D54" s="2"/>
      <c r="E54" s="2"/>
      <c r="F54" s="2"/>
      <c r="G54" s="2"/>
      <c r="H54" s="2"/>
      <c r="I54" s="2"/>
      <c r="J54" s="2"/>
      <c r="K54" s="2"/>
      <c r="L54" s="2"/>
      <c r="M54" s="2"/>
      <c r="N54" s="2"/>
      <c r="O54" s="2"/>
      <c r="P54" s="2"/>
      <c r="Q54" s="2"/>
      <c r="R54" s="2"/>
      <c r="S54" s="135"/>
      <c r="T54" s="2"/>
      <c r="U54" s="2"/>
      <c r="V54" s="2"/>
      <c r="W54" s="2"/>
    </row>
    <row r="55" spans="1:23" ht="14.25" customHeight="1" x14ac:dyDescent="0.25">
      <c r="A55" s="2"/>
      <c r="B55" s="2"/>
      <c r="C55" s="2"/>
      <c r="D55" s="2"/>
      <c r="E55" s="2"/>
      <c r="F55" s="2"/>
      <c r="G55" s="2"/>
      <c r="H55" s="2"/>
      <c r="I55" s="2"/>
      <c r="J55" s="2"/>
      <c r="K55" s="2"/>
      <c r="L55" s="2"/>
      <c r="M55" s="2"/>
      <c r="N55" s="2"/>
      <c r="O55" s="2"/>
      <c r="P55" s="2"/>
      <c r="Q55" s="2"/>
      <c r="R55" s="2"/>
      <c r="S55" s="135"/>
      <c r="T55" s="2"/>
      <c r="U55" s="2"/>
      <c r="V55" s="2"/>
      <c r="W55" s="2"/>
    </row>
    <row r="56" spans="1:23" ht="14.25" customHeight="1" x14ac:dyDescent="0.25">
      <c r="A56" s="2"/>
      <c r="B56" s="2"/>
      <c r="C56" s="2"/>
      <c r="D56" s="2"/>
      <c r="E56" s="2"/>
      <c r="F56" s="2"/>
      <c r="G56" s="2"/>
      <c r="H56" s="2"/>
      <c r="I56" s="2"/>
      <c r="J56" s="2"/>
      <c r="K56" s="2"/>
      <c r="L56" s="2"/>
      <c r="M56" s="2"/>
      <c r="N56" s="2"/>
      <c r="O56" s="2"/>
      <c r="P56" s="2"/>
      <c r="Q56" s="2"/>
      <c r="R56" s="2"/>
      <c r="S56" s="135"/>
      <c r="T56" s="2"/>
      <c r="U56" s="2"/>
      <c r="V56" s="2"/>
      <c r="W56" s="2"/>
    </row>
    <row r="57" spans="1:23" ht="14.25" customHeight="1" x14ac:dyDescent="0.25">
      <c r="A57" s="2"/>
      <c r="B57" s="2"/>
      <c r="C57" s="2"/>
      <c r="D57" s="2"/>
      <c r="E57" s="2"/>
      <c r="F57" s="2"/>
      <c r="G57" s="2"/>
      <c r="H57" s="2"/>
      <c r="I57" s="2"/>
      <c r="J57" s="2"/>
      <c r="K57" s="2"/>
      <c r="L57" s="2"/>
      <c r="M57" s="2"/>
      <c r="N57" s="2"/>
      <c r="O57" s="2"/>
      <c r="P57" s="2"/>
      <c r="Q57" s="2"/>
      <c r="R57" s="2"/>
      <c r="S57" s="135"/>
      <c r="T57" s="2"/>
      <c r="U57" s="2"/>
      <c r="V57" s="2"/>
      <c r="W57" s="2"/>
    </row>
    <row r="58" spans="1:23" ht="14.25" customHeight="1" x14ac:dyDescent="0.25">
      <c r="A58" s="2"/>
      <c r="B58" s="2"/>
      <c r="C58" s="2"/>
      <c r="D58" s="2"/>
      <c r="E58" s="2"/>
      <c r="F58" s="2"/>
      <c r="G58" s="2"/>
      <c r="H58" s="2"/>
      <c r="I58" s="2"/>
      <c r="J58" s="2"/>
      <c r="K58" s="2"/>
      <c r="L58" s="2"/>
      <c r="M58" s="2"/>
      <c r="N58" s="2"/>
      <c r="O58" s="2"/>
      <c r="P58" s="2"/>
      <c r="Q58" s="2"/>
      <c r="R58" s="2"/>
      <c r="S58" s="135"/>
      <c r="T58" s="2"/>
      <c r="U58" s="2"/>
      <c r="V58" s="2"/>
      <c r="W58" s="2"/>
    </row>
    <row r="59" spans="1:23" ht="14.25" customHeight="1" x14ac:dyDescent="0.25">
      <c r="A59" s="2"/>
      <c r="B59" s="2"/>
      <c r="C59" s="2"/>
      <c r="D59" s="2"/>
      <c r="E59" s="2"/>
      <c r="F59" s="2"/>
      <c r="G59" s="2"/>
      <c r="H59" s="2"/>
      <c r="I59" s="2"/>
      <c r="J59" s="2"/>
      <c r="K59" s="2"/>
      <c r="L59" s="2"/>
      <c r="M59" s="2"/>
      <c r="N59" s="2"/>
      <c r="O59" s="2"/>
      <c r="P59" s="2"/>
      <c r="Q59" s="2"/>
      <c r="R59" s="2"/>
      <c r="S59" s="135"/>
      <c r="T59" s="2"/>
      <c r="U59" s="2"/>
      <c r="V59" s="2"/>
      <c r="W59" s="2"/>
    </row>
    <row r="60" spans="1:23" ht="14.25" customHeight="1" x14ac:dyDescent="0.25">
      <c r="A60" s="2"/>
      <c r="B60" s="2"/>
      <c r="C60" s="2"/>
      <c r="D60" s="2"/>
      <c r="E60" s="2"/>
      <c r="F60" s="2"/>
      <c r="G60" s="2"/>
      <c r="H60" s="2"/>
      <c r="I60" s="2"/>
      <c r="J60" s="2"/>
      <c r="K60" s="2"/>
      <c r="L60" s="2"/>
      <c r="M60" s="2"/>
      <c r="N60" s="2"/>
      <c r="O60" s="2"/>
      <c r="P60" s="2"/>
      <c r="Q60" s="2"/>
      <c r="R60" s="2"/>
      <c r="S60" s="135"/>
      <c r="T60" s="2"/>
      <c r="U60" s="2"/>
      <c r="V60" s="2"/>
      <c r="W60" s="2"/>
    </row>
    <row r="61" spans="1:23" ht="14.25" customHeight="1" x14ac:dyDescent="0.25">
      <c r="A61" s="2"/>
      <c r="B61" s="2"/>
      <c r="C61" s="2"/>
      <c r="D61" s="2"/>
      <c r="E61" s="2"/>
      <c r="F61" s="2"/>
      <c r="G61" s="2"/>
      <c r="H61" s="2"/>
      <c r="I61" s="2"/>
      <c r="J61" s="2"/>
      <c r="K61" s="2"/>
      <c r="L61" s="2"/>
      <c r="M61" s="2"/>
      <c r="N61" s="2"/>
      <c r="O61" s="2"/>
      <c r="P61" s="2"/>
      <c r="Q61" s="2"/>
      <c r="R61" s="2"/>
      <c r="S61" s="135"/>
      <c r="T61" s="2"/>
      <c r="U61" s="2"/>
      <c r="V61" s="2"/>
      <c r="W61" s="2"/>
    </row>
    <row r="62" spans="1:23" ht="14.25" customHeight="1" x14ac:dyDescent="0.25">
      <c r="A62" s="2"/>
      <c r="B62" s="2"/>
      <c r="C62" s="2"/>
      <c r="D62" s="2"/>
      <c r="E62" s="2"/>
      <c r="F62" s="2"/>
      <c r="G62" s="2"/>
      <c r="H62" s="2"/>
      <c r="I62" s="2"/>
      <c r="J62" s="2"/>
      <c r="K62" s="2"/>
      <c r="L62" s="2"/>
      <c r="M62" s="2"/>
      <c r="N62" s="2"/>
      <c r="O62" s="2"/>
      <c r="P62" s="2"/>
      <c r="Q62" s="2"/>
      <c r="R62" s="2"/>
      <c r="S62" s="135"/>
      <c r="T62" s="2"/>
      <c r="U62" s="2"/>
      <c r="V62" s="2"/>
      <c r="W62" s="2"/>
    </row>
    <row r="63" spans="1:23" ht="14.25" customHeight="1" x14ac:dyDescent="0.25">
      <c r="A63" s="2"/>
      <c r="B63" s="2"/>
      <c r="C63" s="2"/>
      <c r="D63" s="2"/>
      <c r="E63" s="2"/>
      <c r="F63" s="2"/>
      <c r="G63" s="2"/>
      <c r="H63" s="2"/>
      <c r="I63" s="2"/>
      <c r="J63" s="2"/>
      <c r="K63" s="2"/>
      <c r="L63" s="2"/>
      <c r="M63" s="2"/>
      <c r="N63" s="2"/>
      <c r="O63" s="2"/>
      <c r="P63" s="2"/>
      <c r="Q63" s="2"/>
      <c r="R63" s="2"/>
      <c r="S63" s="135"/>
      <c r="T63" s="2"/>
      <c r="U63" s="2"/>
      <c r="V63" s="2"/>
      <c r="W63" s="2"/>
    </row>
    <row r="64" spans="1:23" ht="14.25" customHeight="1" x14ac:dyDescent="0.25">
      <c r="A64" s="2"/>
      <c r="B64" s="2"/>
      <c r="C64" s="2"/>
      <c r="D64" s="2"/>
      <c r="E64" s="2"/>
      <c r="F64" s="2"/>
      <c r="G64" s="2"/>
      <c r="H64" s="2"/>
      <c r="I64" s="2"/>
      <c r="J64" s="2"/>
      <c r="K64" s="2"/>
      <c r="L64" s="2"/>
      <c r="M64" s="2"/>
      <c r="N64" s="2"/>
      <c r="O64" s="2"/>
      <c r="P64" s="2"/>
      <c r="Q64" s="2"/>
      <c r="R64" s="2"/>
      <c r="S64" s="135"/>
      <c r="T64" s="2"/>
      <c r="U64" s="2"/>
      <c r="V64" s="2"/>
      <c r="W64" s="2"/>
    </row>
    <row r="65" spans="1:23" ht="14.25" customHeight="1" x14ac:dyDescent="0.25">
      <c r="A65" s="2"/>
      <c r="B65" s="2"/>
      <c r="C65" s="2"/>
      <c r="D65" s="2"/>
      <c r="E65" s="2"/>
      <c r="F65" s="2"/>
      <c r="G65" s="2"/>
      <c r="H65" s="2"/>
      <c r="I65" s="2"/>
      <c r="J65" s="2"/>
      <c r="K65" s="2"/>
      <c r="L65" s="2"/>
      <c r="M65" s="2"/>
      <c r="N65" s="2"/>
      <c r="O65" s="2"/>
      <c r="P65" s="2"/>
      <c r="Q65" s="2"/>
      <c r="R65" s="2"/>
      <c r="S65" s="135"/>
      <c r="T65" s="2"/>
      <c r="U65" s="2"/>
      <c r="V65" s="2"/>
      <c r="W65" s="2"/>
    </row>
    <row r="66" spans="1:23" ht="14.25" customHeight="1" x14ac:dyDescent="0.25">
      <c r="A66" s="2"/>
      <c r="B66" s="2"/>
      <c r="C66" s="2"/>
      <c r="D66" s="2"/>
      <c r="E66" s="2"/>
      <c r="F66" s="2"/>
      <c r="G66" s="2"/>
      <c r="H66" s="2"/>
      <c r="I66" s="2"/>
      <c r="J66" s="2"/>
      <c r="K66" s="2"/>
      <c r="L66" s="2"/>
      <c r="M66" s="2"/>
      <c r="N66" s="2"/>
      <c r="O66" s="2"/>
      <c r="P66" s="2"/>
      <c r="Q66" s="2"/>
      <c r="R66" s="2"/>
      <c r="S66" s="135"/>
      <c r="T66" s="2"/>
      <c r="U66" s="2"/>
      <c r="V66" s="2"/>
      <c r="W66" s="2"/>
    </row>
    <row r="67" spans="1:23" ht="14.25" customHeight="1" x14ac:dyDescent="0.25">
      <c r="A67" s="2"/>
      <c r="B67" s="2"/>
      <c r="C67" s="2"/>
      <c r="D67" s="2"/>
      <c r="E67" s="2"/>
      <c r="F67" s="2"/>
      <c r="G67" s="2"/>
      <c r="H67" s="2"/>
      <c r="I67" s="2"/>
      <c r="J67" s="2"/>
      <c r="K67" s="2"/>
      <c r="L67" s="2"/>
      <c r="M67" s="2"/>
      <c r="N67" s="2"/>
      <c r="O67" s="2"/>
      <c r="P67" s="2"/>
      <c r="Q67" s="2"/>
      <c r="R67" s="2"/>
      <c r="S67" s="135"/>
      <c r="T67" s="2"/>
      <c r="U67" s="2"/>
      <c r="V67" s="2"/>
      <c r="W67" s="2"/>
    </row>
    <row r="68" spans="1:23" ht="14.25" customHeight="1" x14ac:dyDescent="0.25">
      <c r="A68" s="2"/>
      <c r="B68" s="2"/>
      <c r="C68" s="2"/>
      <c r="D68" s="2"/>
      <c r="E68" s="2"/>
      <c r="F68" s="2"/>
      <c r="G68" s="2"/>
      <c r="H68" s="2"/>
      <c r="I68" s="2"/>
      <c r="J68" s="2"/>
      <c r="K68" s="2"/>
      <c r="L68" s="2"/>
      <c r="M68" s="2"/>
      <c r="N68" s="2"/>
      <c r="O68" s="2"/>
      <c r="P68" s="2"/>
      <c r="Q68" s="2"/>
      <c r="R68" s="2"/>
      <c r="S68" s="135"/>
      <c r="T68" s="2"/>
      <c r="U68" s="2"/>
      <c r="V68" s="2"/>
      <c r="W68" s="2"/>
    </row>
    <row r="69" spans="1:23" ht="14.25" customHeight="1" x14ac:dyDescent="0.25">
      <c r="A69" s="2"/>
      <c r="B69" s="2"/>
      <c r="C69" s="2"/>
      <c r="D69" s="2"/>
      <c r="E69" s="2"/>
      <c r="F69" s="2"/>
      <c r="G69" s="2"/>
      <c r="H69" s="2"/>
      <c r="I69" s="2"/>
      <c r="J69" s="2"/>
      <c r="K69" s="2"/>
      <c r="L69" s="2"/>
      <c r="M69" s="2"/>
      <c r="N69" s="2"/>
      <c r="O69" s="2"/>
      <c r="P69" s="2"/>
      <c r="Q69" s="2"/>
      <c r="R69" s="2"/>
      <c r="S69" s="135"/>
      <c r="T69" s="2"/>
      <c r="U69" s="2"/>
      <c r="V69" s="2"/>
      <c r="W69" s="2"/>
    </row>
    <row r="70" spans="1:23" ht="14.25" customHeight="1" x14ac:dyDescent="0.25">
      <c r="A70" s="2"/>
      <c r="B70" s="2"/>
      <c r="C70" s="2"/>
      <c r="D70" s="2"/>
      <c r="E70" s="2"/>
      <c r="F70" s="2"/>
      <c r="G70" s="2"/>
      <c r="H70" s="2"/>
      <c r="I70" s="2"/>
      <c r="J70" s="2"/>
      <c r="K70" s="2"/>
      <c r="L70" s="2"/>
      <c r="M70" s="2"/>
      <c r="N70" s="2"/>
      <c r="O70" s="2"/>
      <c r="P70" s="2"/>
      <c r="Q70" s="2"/>
      <c r="R70" s="2"/>
      <c r="S70" s="135"/>
      <c r="T70" s="2"/>
      <c r="U70" s="2"/>
      <c r="V70" s="2"/>
      <c r="W70" s="2"/>
    </row>
    <row r="71" spans="1:23" ht="14.25" customHeight="1" x14ac:dyDescent="0.25">
      <c r="A71" s="2"/>
      <c r="B71" s="2"/>
      <c r="C71" s="2"/>
      <c r="D71" s="2"/>
      <c r="E71" s="2"/>
      <c r="F71" s="2"/>
      <c r="G71" s="2"/>
      <c r="H71" s="2"/>
      <c r="I71" s="2"/>
      <c r="J71" s="2"/>
      <c r="K71" s="2"/>
      <c r="L71" s="2"/>
      <c r="M71" s="2"/>
      <c r="N71" s="2"/>
      <c r="O71" s="2"/>
      <c r="P71" s="2"/>
      <c r="Q71" s="2"/>
      <c r="R71" s="2"/>
      <c r="S71" s="135"/>
      <c r="T71" s="2"/>
      <c r="U71" s="2"/>
      <c r="V71" s="2"/>
      <c r="W71" s="2"/>
    </row>
    <row r="72" spans="1:23" ht="14.25" customHeight="1" x14ac:dyDescent="0.25">
      <c r="A72" s="2"/>
      <c r="B72" s="2"/>
      <c r="C72" s="2"/>
      <c r="D72" s="2"/>
      <c r="E72" s="2"/>
      <c r="F72" s="2"/>
      <c r="G72" s="2"/>
      <c r="H72" s="2"/>
      <c r="I72" s="2"/>
      <c r="J72" s="2"/>
      <c r="K72" s="2"/>
      <c r="L72" s="2"/>
      <c r="M72" s="2"/>
      <c r="N72" s="2"/>
      <c r="O72" s="2"/>
      <c r="P72" s="2"/>
      <c r="Q72" s="2"/>
      <c r="R72" s="2"/>
      <c r="S72" s="135"/>
      <c r="T72" s="2"/>
      <c r="U72" s="2"/>
      <c r="V72" s="2"/>
      <c r="W72" s="2"/>
    </row>
    <row r="73" spans="1:23" ht="14.25" customHeight="1" x14ac:dyDescent="0.25">
      <c r="A73" s="2"/>
      <c r="B73" s="2"/>
      <c r="C73" s="2"/>
      <c r="D73" s="2"/>
      <c r="E73" s="2"/>
      <c r="F73" s="2"/>
      <c r="G73" s="2"/>
      <c r="H73" s="2"/>
      <c r="I73" s="2"/>
      <c r="J73" s="2"/>
      <c r="K73" s="2"/>
      <c r="L73" s="2"/>
      <c r="M73" s="2"/>
      <c r="N73" s="2"/>
      <c r="O73" s="2"/>
      <c r="P73" s="2"/>
      <c r="Q73" s="2"/>
      <c r="R73" s="2"/>
      <c r="S73" s="135"/>
      <c r="T73" s="2"/>
      <c r="U73" s="2"/>
      <c r="V73" s="2"/>
      <c r="W73" s="2"/>
    </row>
    <row r="74" spans="1:23" ht="14.25" customHeight="1" x14ac:dyDescent="0.25">
      <c r="A74" s="2"/>
      <c r="B74" s="2"/>
      <c r="C74" s="2"/>
      <c r="D74" s="2"/>
      <c r="E74" s="2"/>
      <c r="F74" s="2"/>
      <c r="G74" s="2"/>
      <c r="H74" s="2"/>
      <c r="I74" s="2"/>
      <c r="J74" s="2"/>
      <c r="K74" s="2"/>
      <c r="L74" s="2"/>
      <c r="M74" s="2"/>
      <c r="N74" s="2"/>
      <c r="O74" s="2"/>
      <c r="P74" s="2"/>
      <c r="Q74" s="2"/>
      <c r="R74" s="2"/>
      <c r="S74" s="135"/>
      <c r="T74" s="2"/>
      <c r="U74" s="2"/>
      <c r="V74" s="2"/>
      <c r="W74" s="2"/>
    </row>
    <row r="75" spans="1:23" ht="14.25" customHeight="1" x14ac:dyDescent="0.25">
      <c r="A75" s="2"/>
      <c r="B75" s="2"/>
      <c r="C75" s="2"/>
      <c r="D75" s="2"/>
      <c r="E75" s="2"/>
      <c r="F75" s="2"/>
      <c r="G75" s="2"/>
      <c r="H75" s="2"/>
      <c r="I75" s="2"/>
      <c r="J75" s="2"/>
      <c r="K75" s="2"/>
      <c r="L75" s="2"/>
      <c r="M75" s="2"/>
      <c r="N75" s="2"/>
      <c r="O75" s="2"/>
      <c r="P75" s="2"/>
      <c r="Q75" s="2"/>
      <c r="R75" s="2"/>
      <c r="S75" s="135"/>
      <c r="T75" s="2"/>
      <c r="U75" s="2"/>
      <c r="V75" s="2"/>
      <c r="W75" s="2"/>
    </row>
    <row r="76" spans="1:23" ht="14.25" customHeight="1" x14ac:dyDescent="0.25">
      <c r="A76" s="2"/>
      <c r="B76" s="2"/>
      <c r="C76" s="2"/>
      <c r="D76" s="2"/>
      <c r="E76" s="2"/>
      <c r="F76" s="2"/>
      <c r="G76" s="2"/>
      <c r="H76" s="2"/>
      <c r="I76" s="2"/>
      <c r="J76" s="2"/>
      <c r="K76" s="2"/>
      <c r="L76" s="2"/>
      <c r="M76" s="2"/>
      <c r="N76" s="2"/>
      <c r="O76" s="2"/>
      <c r="P76" s="2"/>
      <c r="Q76" s="2"/>
      <c r="R76" s="2"/>
      <c r="S76" s="135"/>
      <c r="T76" s="2"/>
      <c r="U76" s="2"/>
      <c r="V76" s="2"/>
      <c r="W76" s="2"/>
    </row>
    <row r="77" spans="1:23" ht="14.25" customHeight="1" x14ac:dyDescent="0.25">
      <c r="A77" s="2"/>
      <c r="B77" s="2"/>
      <c r="C77" s="2"/>
      <c r="D77" s="2"/>
      <c r="E77" s="2"/>
      <c r="F77" s="2"/>
      <c r="G77" s="2"/>
      <c r="H77" s="2"/>
      <c r="I77" s="2"/>
      <c r="J77" s="2"/>
      <c r="K77" s="2"/>
      <c r="L77" s="2"/>
      <c r="M77" s="2"/>
      <c r="N77" s="2"/>
      <c r="O77" s="2"/>
      <c r="P77" s="2"/>
      <c r="Q77" s="2"/>
      <c r="R77" s="2"/>
      <c r="S77" s="135"/>
      <c r="T77" s="2"/>
      <c r="U77" s="2"/>
      <c r="V77" s="2"/>
      <c r="W77" s="2"/>
    </row>
    <row r="78" spans="1:23" ht="14.25" customHeight="1" x14ac:dyDescent="0.25">
      <c r="A78" s="2"/>
      <c r="B78" s="2"/>
      <c r="C78" s="2"/>
      <c r="D78" s="2"/>
      <c r="E78" s="2"/>
      <c r="F78" s="2"/>
      <c r="G78" s="2"/>
      <c r="H78" s="2"/>
      <c r="I78" s="2"/>
      <c r="J78" s="2"/>
      <c r="K78" s="2"/>
      <c r="L78" s="2"/>
      <c r="M78" s="2"/>
      <c r="N78" s="2"/>
      <c r="O78" s="2"/>
      <c r="P78" s="2"/>
      <c r="Q78" s="2"/>
      <c r="R78" s="2"/>
      <c r="S78" s="135"/>
      <c r="T78" s="2"/>
      <c r="U78" s="2"/>
      <c r="V78" s="2"/>
      <c r="W78" s="2"/>
    </row>
    <row r="79" spans="1:23" ht="14.25" customHeight="1" x14ac:dyDescent="0.25">
      <c r="A79" s="2"/>
      <c r="B79" s="2"/>
      <c r="C79" s="2"/>
      <c r="D79" s="2"/>
      <c r="E79" s="2"/>
      <c r="F79" s="2"/>
      <c r="G79" s="2"/>
      <c r="H79" s="2"/>
      <c r="I79" s="2"/>
      <c r="J79" s="2"/>
      <c r="K79" s="2"/>
      <c r="L79" s="2"/>
      <c r="M79" s="2"/>
      <c r="N79" s="2"/>
      <c r="O79" s="2"/>
      <c r="P79" s="2"/>
      <c r="Q79" s="2"/>
      <c r="R79" s="2"/>
      <c r="S79" s="135"/>
      <c r="T79" s="2"/>
      <c r="U79" s="2"/>
      <c r="V79" s="2"/>
      <c r="W79" s="2"/>
    </row>
    <row r="80" spans="1:23" ht="14.25" customHeight="1" x14ac:dyDescent="0.25">
      <c r="A80" s="2"/>
      <c r="B80" s="2"/>
      <c r="C80" s="2"/>
      <c r="D80" s="2"/>
      <c r="E80" s="2"/>
      <c r="F80" s="2"/>
      <c r="G80" s="2"/>
      <c r="H80" s="2"/>
      <c r="I80" s="2"/>
      <c r="J80" s="2"/>
      <c r="K80" s="2"/>
      <c r="L80" s="2"/>
      <c r="M80" s="2"/>
      <c r="N80" s="2"/>
      <c r="O80" s="2"/>
      <c r="P80" s="2"/>
      <c r="Q80" s="2"/>
      <c r="R80" s="2"/>
      <c r="S80" s="135"/>
      <c r="T80" s="2"/>
      <c r="U80" s="2"/>
      <c r="V80" s="2"/>
      <c r="W80" s="2"/>
    </row>
    <row r="81" spans="1:23" ht="14.25" customHeight="1" x14ac:dyDescent="0.25">
      <c r="A81" s="2"/>
      <c r="B81" s="2"/>
      <c r="C81" s="2"/>
      <c r="D81" s="2"/>
      <c r="E81" s="2"/>
      <c r="F81" s="2"/>
      <c r="G81" s="2"/>
      <c r="H81" s="2"/>
      <c r="I81" s="2"/>
      <c r="J81" s="2"/>
      <c r="K81" s="2"/>
      <c r="L81" s="2"/>
      <c r="M81" s="2"/>
      <c r="N81" s="2"/>
      <c r="O81" s="2"/>
      <c r="P81" s="2"/>
      <c r="Q81" s="2"/>
      <c r="R81" s="2"/>
      <c r="S81" s="135"/>
      <c r="T81" s="2"/>
      <c r="U81" s="2"/>
      <c r="V81" s="2"/>
      <c r="W81" s="2"/>
    </row>
    <row r="82" spans="1:23" ht="14.25" customHeight="1" x14ac:dyDescent="0.25">
      <c r="A82" s="2"/>
      <c r="B82" s="2"/>
      <c r="C82" s="2"/>
      <c r="D82" s="2"/>
      <c r="E82" s="2"/>
      <c r="F82" s="2"/>
      <c r="G82" s="2"/>
      <c r="H82" s="2"/>
      <c r="I82" s="2"/>
      <c r="J82" s="2"/>
      <c r="K82" s="2"/>
      <c r="L82" s="2"/>
      <c r="M82" s="2"/>
      <c r="N82" s="2"/>
      <c r="O82" s="2"/>
      <c r="P82" s="2"/>
      <c r="Q82" s="2"/>
      <c r="R82" s="2"/>
      <c r="S82" s="135"/>
      <c r="T82" s="2"/>
      <c r="U82" s="2"/>
      <c r="V82" s="2"/>
      <c r="W82" s="2"/>
    </row>
    <row r="83" spans="1:23" ht="14.25" customHeight="1" x14ac:dyDescent="0.25">
      <c r="A83" s="2"/>
      <c r="B83" s="2"/>
      <c r="C83" s="2"/>
      <c r="D83" s="2"/>
      <c r="E83" s="2"/>
      <c r="F83" s="2"/>
      <c r="G83" s="2"/>
      <c r="H83" s="2"/>
      <c r="I83" s="2"/>
      <c r="J83" s="2"/>
      <c r="K83" s="2"/>
      <c r="L83" s="2"/>
      <c r="M83" s="2"/>
      <c r="N83" s="2"/>
      <c r="O83" s="2"/>
      <c r="P83" s="2"/>
      <c r="Q83" s="2"/>
      <c r="R83" s="2"/>
      <c r="S83" s="135"/>
      <c r="T83" s="2"/>
      <c r="U83" s="2"/>
      <c r="V83" s="2"/>
      <c r="W83" s="2"/>
    </row>
    <row r="84" spans="1:23" ht="14.25" customHeight="1" x14ac:dyDescent="0.25">
      <c r="A84" s="2"/>
      <c r="B84" s="2"/>
      <c r="C84" s="2"/>
      <c r="D84" s="2"/>
      <c r="E84" s="2"/>
      <c r="F84" s="2"/>
      <c r="G84" s="2"/>
      <c r="H84" s="2"/>
      <c r="I84" s="2"/>
      <c r="J84" s="2"/>
      <c r="K84" s="2"/>
      <c r="L84" s="2"/>
      <c r="M84" s="2"/>
      <c r="N84" s="2"/>
      <c r="O84" s="2"/>
      <c r="P84" s="2"/>
      <c r="Q84" s="2"/>
      <c r="R84" s="2"/>
      <c r="S84" s="135"/>
      <c r="T84" s="2"/>
      <c r="U84" s="2"/>
      <c r="V84" s="2"/>
      <c r="W84" s="2"/>
    </row>
    <row r="85" spans="1:23" ht="14.25" customHeight="1" x14ac:dyDescent="0.25">
      <c r="A85" s="2"/>
      <c r="B85" s="2"/>
      <c r="C85" s="2"/>
      <c r="D85" s="2"/>
      <c r="E85" s="2"/>
      <c r="F85" s="2"/>
      <c r="G85" s="2"/>
      <c r="H85" s="2"/>
      <c r="I85" s="2"/>
      <c r="J85" s="2"/>
      <c r="K85" s="2"/>
      <c r="L85" s="2"/>
      <c r="M85" s="2"/>
      <c r="N85" s="2"/>
      <c r="O85" s="2"/>
      <c r="P85" s="2"/>
      <c r="Q85" s="2"/>
      <c r="R85" s="2"/>
      <c r="S85" s="135"/>
      <c r="T85" s="2"/>
      <c r="U85" s="2"/>
      <c r="V85" s="2"/>
      <c r="W85" s="2"/>
    </row>
    <row r="86" spans="1:23" ht="14.25" customHeight="1" x14ac:dyDescent="0.25">
      <c r="A86" s="2"/>
      <c r="B86" s="2"/>
      <c r="C86" s="2"/>
      <c r="D86" s="2"/>
      <c r="E86" s="2"/>
      <c r="F86" s="2"/>
      <c r="G86" s="2"/>
      <c r="H86" s="2"/>
      <c r="I86" s="2"/>
      <c r="J86" s="2"/>
      <c r="K86" s="2"/>
      <c r="L86" s="2"/>
      <c r="M86" s="2"/>
      <c r="N86" s="2"/>
      <c r="O86" s="2"/>
      <c r="P86" s="2"/>
      <c r="Q86" s="2"/>
      <c r="R86" s="2"/>
      <c r="S86" s="135"/>
      <c r="T86" s="2"/>
      <c r="U86" s="2"/>
      <c r="V86" s="2"/>
      <c r="W86" s="2"/>
    </row>
    <row r="87" spans="1:23" ht="14.25" customHeight="1" x14ac:dyDescent="0.25">
      <c r="A87" s="2"/>
      <c r="B87" s="2"/>
      <c r="C87" s="2"/>
      <c r="D87" s="2"/>
      <c r="E87" s="2"/>
      <c r="F87" s="2"/>
      <c r="G87" s="2"/>
      <c r="H87" s="2"/>
      <c r="I87" s="2"/>
      <c r="J87" s="2"/>
      <c r="K87" s="2"/>
      <c r="L87" s="2"/>
      <c r="M87" s="2"/>
      <c r="N87" s="2"/>
      <c r="O87" s="2"/>
      <c r="P87" s="2"/>
      <c r="Q87" s="2"/>
      <c r="R87" s="2"/>
      <c r="S87" s="135"/>
      <c r="T87" s="2"/>
      <c r="U87" s="2"/>
      <c r="V87" s="2"/>
      <c r="W87" s="2"/>
    </row>
    <row r="88" spans="1:23" ht="14.25" customHeight="1" x14ac:dyDescent="0.25">
      <c r="A88" s="2"/>
      <c r="B88" s="2"/>
      <c r="C88" s="2"/>
      <c r="D88" s="2"/>
      <c r="E88" s="2"/>
      <c r="F88" s="2"/>
      <c r="G88" s="2"/>
      <c r="H88" s="2"/>
      <c r="I88" s="2"/>
      <c r="J88" s="2"/>
      <c r="K88" s="2"/>
      <c r="L88" s="2"/>
      <c r="M88" s="2"/>
      <c r="N88" s="2"/>
      <c r="O88" s="2"/>
      <c r="P88" s="2"/>
      <c r="Q88" s="2"/>
      <c r="R88" s="2"/>
      <c r="S88" s="135"/>
      <c r="T88" s="2"/>
      <c r="U88" s="2"/>
      <c r="V88" s="2"/>
      <c r="W88" s="2"/>
    </row>
    <row r="89" spans="1:23" ht="14.25" customHeight="1" x14ac:dyDescent="0.25">
      <c r="A89" s="2"/>
      <c r="B89" s="2"/>
      <c r="C89" s="2"/>
      <c r="D89" s="2"/>
      <c r="E89" s="2"/>
      <c r="F89" s="2"/>
      <c r="G89" s="2"/>
      <c r="H89" s="2"/>
      <c r="I89" s="2"/>
      <c r="J89" s="2"/>
      <c r="K89" s="2"/>
      <c r="L89" s="2"/>
      <c r="M89" s="2"/>
      <c r="N89" s="2"/>
      <c r="O89" s="2"/>
      <c r="P89" s="2"/>
      <c r="Q89" s="2"/>
      <c r="R89" s="2"/>
      <c r="S89" s="135"/>
      <c r="T89" s="2"/>
      <c r="U89" s="2"/>
      <c r="V89" s="2"/>
      <c r="W89" s="2"/>
    </row>
    <row r="90" spans="1:23" ht="14.25" customHeight="1" x14ac:dyDescent="0.25">
      <c r="A90" s="2"/>
      <c r="B90" s="2"/>
      <c r="C90" s="2"/>
      <c r="D90" s="2"/>
      <c r="E90" s="2"/>
      <c r="F90" s="2"/>
      <c r="G90" s="2"/>
      <c r="H90" s="2"/>
      <c r="I90" s="2"/>
      <c r="J90" s="2"/>
      <c r="K90" s="2"/>
      <c r="L90" s="2"/>
      <c r="M90" s="2"/>
      <c r="N90" s="2"/>
      <c r="O90" s="2"/>
      <c r="P90" s="2"/>
      <c r="Q90" s="2"/>
      <c r="R90" s="2"/>
      <c r="S90" s="135"/>
      <c r="T90" s="2"/>
      <c r="U90" s="2"/>
      <c r="V90" s="2"/>
      <c r="W90" s="2"/>
    </row>
    <row r="91" spans="1:23" ht="14.25" customHeight="1" x14ac:dyDescent="0.25">
      <c r="A91" s="2"/>
      <c r="B91" s="2"/>
      <c r="C91" s="2"/>
      <c r="D91" s="2"/>
      <c r="E91" s="2"/>
      <c r="F91" s="2"/>
      <c r="G91" s="2"/>
      <c r="H91" s="2"/>
      <c r="I91" s="2"/>
      <c r="J91" s="2"/>
      <c r="K91" s="2"/>
      <c r="L91" s="2"/>
      <c r="M91" s="2"/>
      <c r="N91" s="2"/>
      <c r="O91" s="2"/>
      <c r="P91" s="2"/>
      <c r="Q91" s="2"/>
      <c r="R91" s="2"/>
      <c r="S91" s="135"/>
      <c r="T91" s="2"/>
      <c r="U91" s="2"/>
      <c r="V91" s="2"/>
      <c r="W91" s="2"/>
    </row>
    <row r="92" spans="1:23" ht="14.25" customHeight="1" x14ac:dyDescent="0.25">
      <c r="A92" s="2"/>
      <c r="B92" s="2"/>
      <c r="C92" s="2"/>
      <c r="D92" s="2"/>
      <c r="E92" s="2"/>
      <c r="F92" s="2"/>
      <c r="G92" s="2"/>
      <c r="H92" s="2"/>
      <c r="I92" s="2"/>
      <c r="J92" s="2"/>
      <c r="K92" s="2"/>
      <c r="L92" s="2"/>
      <c r="M92" s="2"/>
      <c r="N92" s="2"/>
      <c r="O92" s="2"/>
      <c r="P92" s="2"/>
      <c r="Q92" s="2"/>
      <c r="R92" s="2"/>
      <c r="S92" s="135"/>
      <c r="T92" s="2"/>
      <c r="U92" s="2"/>
      <c r="V92" s="2"/>
      <c r="W92" s="2"/>
    </row>
    <row r="93" spans="1:23" ht="14.25" customHeight="1" x14ac:dyDescent="0.25">
      <c r="A93" s="2"/>
      <c r="B93" s="2"/>
      <c r="C93" s="2"/>
      <c r="D93" s="2"/>
      <c r="E93" s="2"/>
      <c r="F93" s="2"/>
      <c r="G93" s="2"/>
      <c r="H93" s="2"/>
      <c r="I93" s="2"/>
      <c r="J93" s="2"/>
      <c r="K93" s="2"/>
      <c r="L93" s="2"/>
      <c r="M93" s="2"/>
      <c r="N93" s="2"/>
      <c r="O93" s="2"/>
      <c r="P93" s="2"/>
      <c r="Q93" s="2"/>
      <c r="R93" s="2"/>
      <c r="S93" s="135"/>
      <c r="T93" s="2"/>
      <c r="U93" s="2"/>
      <c r="V93" s="2"/>
      <c r="W93" s="2"/>
    </row>
    <row r="94" spans="1:23" ht="14.25" customHeight="1" x14ac:dyDescent="0.25">
      <c r="A94" s="2"/>
      <c r="B94" s="2"/>
      <c r="C94" s="2"/>
      <c r="D94" s="2"/>
      <c r="E94" s="2"/>
      <c r="F94" s="2"/>
      <c r="G94" s="2"/>
      <c r="H94" s="2"/>
      <c r="I94" s="2"/>
      <c r="J94" s="2"/>
      <c r="K94" s="2"/>
      <c r="L94" s="2"/>
      <c r="M94" s="2"/>
      <c r="N94" s="2"/>
      <c r="O94" s="2"/>
      <c r="P94" s="2"/>
      <c r="Q94" s="2"/>
      <c r="R94" s="2"/>
      <c r="S94" s="135"/>
      <c r="T94" s="2"/>
      <c r="U94" s="2"/>
      <c r="V94" s="2"/>
      <c r="W94" s="2"/>
    </row>
    <row r="95" spans="1:23" ht="14.25" customHeight="1" x14ac:dyDescent="0.25">
      <c r="A95" s="2"/>
      <c r="B95" s="2"/>
      <c r="C95" s="2"/>
      <c r="D95" s="2"/>
      <c r="E95" s="2"/>
      <c r="F95" s="2"/>
      <c r="G95" s="2"/>
      <c r="H95" s="2"/>
      <c r="I95" s="2"/>
      <c r="J95" s="2"/>
      <c r="K95" s="2"/>
      <c r="L95" s="2"/>
      <c r="M95" s="2"/>
      <c r="N95" s="2"/>
      <c r="O95" s="2"/>
      <c r="P95" s="2"/>
      <c r="Q95" s="2"/>
      <c r="R95" s="2"/>
      <c r="S95" s="135"/>
      <c r="T95" s="2"/>
      <c r="U95" s="2"/>
      <c r="V95" s="2"/>
      <c r="W95" s="2"/>
    </row>
    <row r="96" spans="1:23" ht="14.25" customHeight="1" x14ac:dyDescent="0.25">
      <c r="A96" s="2"/>
      <c r="B96" s="2"/>
      <c r="C96" s="2"/>
      <c r="D96" s="2"/>
      <c r="E96" s="2"/>
      <c r="F96" s="2"/>
      <c r="G96" s="2"/>
      <c r="H96" s="2"/>
      <c r="I96" s="2"/>
      <c r="J96" s="2"/>
      <c r="K96" s="2"/>
      <c r="L96" s="2"/>
      <c r="M96" s="2"/>
      <c r="N96" s="2"/>
      <c r="O96" s="2"/>
      <c r="P96" s="2"/>
      <c r="Q96" s="2"/>
      <c r="R96" s="2"/>
      <c r="S96" s="135"/>
      <c r="T96" s="2"/>
      <c r="U96" s="2"/>
      <c r="V96" s="2"/>
      <c r="W96" s="2"/>
    </row>
    <row r="97" spans="1:23" ht="14.25" customHeight="1" x14ac:dyDescent="0.25">
      <c r="A97" s="2"/>
      <c r="B97" s="2"/>
      <c r="C97" s="2"/>
      <c r="D97" s="2"/>
      <c r="E97" s="2"/>
      <c r="F97" s="2"/>
      <c r="G97" s="2"/>
      <c r="H97" s="2"/>
      <c r="I97" s="2"/>
      <c r="J97" s="2"/>
      <c r="K97" s="2"/>
      <c r="L97" s="2"/>
      <c r="M97" s="2"/>
      <c r="N97" s="2"/>
      <c r="O97" s="2"/>
      <c r="P97" s="2"/>
      <c r="Q97" s="2"/>
      <c r="R97" s="2"/>
      <c r="S97" s="135"/>
      <c r="T97" s="2"/>
      <c r="U97" s="2"/>
      <c r="V97" s="2"/>
      <c r="W97" s="2"/>
    </row>
    <row r="98" spans="1:23" ht="14.25" customHeight="1" x14ac:dyDescent="0.25">
      <c r="A98" s="2"/>
      <c r="B98" s="2"/>
      <c r="C98" s="2"/>
      <c r="D98" s="2"/>
      <c r="E98" s="2"/>
      <c r="F98" s="2"/>
      <c r="G98" s="2"/>
      <c r="H98" s="2"/>
      <c r="I98" s="2"/>
      <c r="J98" s="2"/>
      <c r="K98" s="2"/>
      <c r="L98" s="2"/>
      <c r="M98" s="2"/>
      <c r="N98" s="2"/>
      <c r="O98" s="2"/>
      <c r="P98" s="2"/>
      <c r="Q98" s="2"/>
      <c r="R98" s="2"/>
      <c r="S98" s="135"/>
      <c r="T98" s="2"/>
      <c r="U98" s="2"/>
      <c r="V98" s="2"/>
      <c r="W98" s="2"/>
    </row>
    <row r="99" spans="1:23" ht="14.25" customHeight="1" x14ac:dyDescent="0.25">
      <c r="A99" s="2"/>
      <c r="B99" s="2"/>
      <c r="C99" s="2"/>
      <c r="D99" s="2"/>
      <c r="E99" s="2"/>
      <c r="F99" s="2"/>
      <c r="G99" s="2"/>
      <c r="H99" s="2"/>
      <c r="I99" s="2"/>
      <c r="J99" s="2"/>
      <c r="K99" s="2"/>
      <c r="L99" s="2"/>
      <c r="M99" s="2"/>
      <c r="N99" s="2"/>
      <c r="O99" s="2"/>
      <c r="P99" s="2"/>
      <c r="Q99" s="2"/>
      <c r="R99" s="2"/>
      <c r="S99" s="135"/>
      <c r="T99" s="2"/>
      <c r="U99" s="2"/>
      <c r="V99" s="2"/>
      <c r="W99" s="2"/>
    </row>
    <row r="100" spans="1:23" ht="14.25" customHeight="1" x14ac:dyDescent="0.25">
      <c r="A100" s="2"/>
      <c r="B100" s="2"/>
      <c r="C100" s="2"/>
      <c r="D100" s="2"/>
      <c r="E100" s="2"/>
      <c r="F100" s="2"/>
      <c r="G100" s="2"/>
      <c r="H100" s="2"/>
      <c r="I100" s="2"/>
      <c r="J100" s="2"/>
      <c r="K100" s="2"/>
      <c r="L100" s="2"/>
      <c r="M100" s="2"/>
      <c r="N100" s="2"/>
      <c r="O100" s="2"/>
      <c r="P100" s="2"/>
      <c r="Q100" s="2"/>
      <c r="R100" s="2"/>
      <c r="S100" s="135"/>
      <c r="T100" s="2"/>
      <c r="U100" s="2"/>
      <c r="V100" s="2"/>
      <c r="W100" s="2"/>
    </row>
  </sheetData>
  <mergeCells count="24">
    <mergeCell ref="A18:B18"/>
    <mergeCell ref="A11:B11"/>
    <mergeCell ref="A12:B12"/>
    <mergeCell ref="Q3:S3"/>
    <mergeCell ref="Q4:S4"/>
    <mergeCell ref="A15:B15"/>
    <mergeCell ref="A16:B16"/>
    <mergeCell ref="A17:B17"/>
    <mergeCell ref="A20:B20"/>
    <mergeCell ref="B1:P2"/>
    <mergeCell ref="A9:B10"/>
    <mergeCell ref="C9:T9"/>
    <mergeCell ref="A14:B14"/>
    <mergeCell ref="A13:B13"/>
    <mergeCell ref="A1:A4"/>
    <mergeCell ref="A6:T6"/>
    <mergeCell ref="A7:T7"/>
    <mergeCell ref="A8:T8"/>
    <mergeCell ref="A5:T5"/>
    <mergeCell ref="A19:B19"/>
    <mergeCell ref="B3:P4"/>
    <mergeCell ref="T1:T4"/>
    <mergeCell ref="Q1:S1"/>
    <mergeCell ref="Q2:S2"/>
  </mergeCells>
  <dataValidations count="1">
    <dataValidation type="decimal" allowBlank="1" showInputMessage="1" showErrorMessage="1" prompt="DATO INVÁLIDO_x000a_Tenga en cuenta que la escala de calificación es de 1 a 5" sqref="C11: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M100"/>
  <sheetViews>
    <sheetView topLeftCell="C1" workbookViewId="0">
      <selection activeCell="E4" sqref="E4"/>
    </sheetView>
  </sheetViews>
  <sheetFormatPr baseColWidth="10" defaultColWidth="14.42578125" defaultRowHeight="15" customHeight="1" x14ac:dyDescent="0.25"/>
  <cols>
    <col min="1" max="1" width="34" customWidth="1"/>
    <col min="2" max="2" width="22.42578125" customWidth="1"/>
    <col min="3" max="3" width="24.140625" customWidth="1"/>
    <col min="4" max="4" width="32.7109375" customWidth="1"/>
    <col min="5" max="5" width="39.42578125" customWidth="1"/>
    <col min="6" max="6" width="17.85546875" customWidth="1"/>
    <col min="7" max="13" width="11.42578125" customWidth="1"/>
  </cols>
  <sheetData>
    <row r="1" spans="1:13" ht="22.5" customHeight="1" x14ac:dyDescent="0.25">
      <c r="A1" s="473"/>
      <c r="B1" s="297" t="str">
        <f>CONTEXTO!B1</f>
        <v xml:space="preserve">PROCESO: </v>
      </c>
      <c r="C1" s="298"/>
      <c r="D1" s="299"/>
      <c r="E1" s="93" t="s">
        <v>462</v>
      </c>
      <c r="F1" s="436"/>
      <c r="G1" s="2"/>
      <c r="H1" s="2"/>
      <c r="I1" s="2"/>
      <c r="J1" s="2"/>
      <c r="K1" s="2"/>
      <c r="L1" s="2"/>
      <c r="M1" s="2"/>
    </row>
    <row r="2" spans="1:13" ht="15.75" customHeight="1" x14ac:dyDescent="0.25">
      <c r="A2" s="419"/>
      <c r="B2" s="344"/>
      <c r="C2" s="337"/>
      <c r="D2" s="345"/>
      <c r="E2" s="95" t="s">
        <v>463</v>
      </c>
      <c r="F2" s="292"/>
      <c r="G2" s="2"/>
      <c r="H2" s="2"/>
      <c r="I2" s="2"/>
      <c r="J2" s="2"/>
      <c r="K2" s="2"/>
      <c r="L2" s="2"/>
      <c r="M2" s="2"/>
    </row>
    <row r="3" spans="1:13" ht="15" customHeight="1" x14ac:dyDescent="0.25">
      <c r="A3" s="419"/>
      <c r="B3" s="346" t="s">
        <v>232</v>
      </c>
      <c r="C3" s="314"/>
      <c r="D3" s="347"/>
      <c r="E3" s="95" t="s">
        <v>464</v>
      </c>
      <c r="F3" s="292"/>
      <c r="G3" s="2"/>
      <c r="H3" s="2"/>
      <c r="I3" s="2"/>
      <c r="J3" s="2"/>
      <c r="K3" s="2"/>
      <c r="L3" s="2"/>
      <c r="M3" s="2"/>
    </row>
    <row r="4" spans="1:13" ht="15.75" customHeight="1" x14ac:dyDescent="0.25">
      <c r="A4" s="336"/>
      <c r="B4" s="344"/>
      <c r="C4" s="337"/>
      <c r="D4" s="345"/>
      <c r="E4" s="95" t="s">
        <v>465</v>
      </c>
      <c r="F4" s="342"/>
      <c r="G4" s="2"/>
      <c r="H4" s="2"/>
      <c r="I4" s="2"/>
      <c r="J4" s="2"/>
      <c r="K4" s="2"/>
      <c r="L4" s="2"/>
      <c r="M4" s="2"/>
    </row>
    <row r="5" spans="1:13" ht="15.75" customHeight="1" x14ac:dyDescent="0.25">
      <c r="A5" s="476"/>
      <c r="B5" s="337"/>
      <c r="C5" s="337"/>
      <c r="D5" s="337"/>
      <c r="E5" s="337"/>
      <c r="F5" s="338"/>
      <c r="G5" s="2"/>
      <c r="H5" s="2"/>
      <c r="I5" s="2"/>
      <c r="J5" s="2"/>
      <c r="K5" s="2"/>
      <c r="L5" s="2"/>
      <c r="M5" s="2"/>
    </row>
    <row r="6" spans="1:13" ht="14.25" customHeight="1" x14ac:dyDescent="0.25">
      <c r="A6" s="421" t="str">
        <f>CONTEXTO!A8</f>
        <v>PROCESO: GESTIÓN Y CONTROL DISCIPLINARIO</v>
      </c>
      <c r="B6" s="314"/>
      <c r="C6" s="314"/>
      <c r="D6" s="314"/>
      <c r="E6" s="314"/>
      <c r="F6" s="315"/>
      <c r="G6" s="2"/>
      <c r="H6" s="2"/>
      <c r="I6" s="2"/>
      <c r="J6" s="2"/>
      <c r="K6" s="2"/>
      <c r="L6" s="2"/>
      <c r="M6" s="2"/>
    </row>
    <row r="7" spans="1:13" ht="13.5" customHeight="1" x14ac:dyDescent="0.25">
      <c r="A7" s="336"/>
      <c r="B7" s="337"/>
      <c r="C7" s="337"/>
      <c r="D7" s="337"/>
      <c r="E7" s="337"/>
      <c r="F7" s="338"/>
      <c r="G7" s="2"/>
      <c r="H7" s="2"/>
      <c r="I7" s="2"/>
      <c r="J7" s="2"/>
      <c r="K7" s="2"/>
      <c r="L7" s="2"/>
      <c r="M7" s="2"/>
    </row>
    <row r="8" spans="1:13" ht="59.25" customHeight="1" x14ac:dyDescent="0.25">
      <c r="A8" s="477"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14"/>
      <c r="C8" s="314"/>
      <c r="D8" s="314"/>
      <c r="E8" s="314"/>
      <c r="F8" s="315"/>
      <c r="G8" s="2"/>
      <c r="H8" s="2"/>
      <c r="I8" s="2"/>
      <c r="J8" s="2"/>
      <c r="K8" s="2"/>
      <c r="L8" s="2"/>
      <c r="M8" s="2"/>
    </row>
    <row r="9" spans="1:13" ht="14.25" customHeight="1" x14ac:dyDescent="0.25">
      <c r="A9" s="310"/>
      <c r="B9" s="303"/>
      <c r="C9" s="303"/>
      <c r="D9" s="303"/>
      <c r="E9" s="303"/>
      <c r="F9" s="311"/>
      <c r="G9" s="2"/>
      <c r="H9" s="2"/>
      <c r="I9" s="2"/>
      <c r="J9" s="2"/>
      <c r="K9" s="2"/>
      <c r="L9" s="2"/>
      <c r="M9" s="2"/>
    </row>
    <row r="10" spans="1:13" ht="14.25" customHeight="1" x14ac:dyDescent="0.25">
      <c r="A10" s="475"/>
      <c r="B10" s="330"/>
      <c r="C10" s="330"/>
      <c r="D10" s="330"/>
      <c r="E10" s="330"/>
      <c r="F10" s="331"/>
      <c r="G10" s="2"/>
      <c r="H10" s="2"/>
      <c r="I10" s="2"/>
      <c r="J10" s="2"/>
      <c r="K10" s="2"/>
      <c r="L10" s="2"/>
      <c r="M10" s="2"/>
    </row>
    <row r="11" spans="1:13" ht="51" customHeight="1" x14ac:dyDescent="0.25">
      <c r="A11" s="472" t="s">
        <v>233</v>
      </c>
      <c r="B11" s="478" t="s">
        <v>234</v>
      </c>
      <c r="C11" s="479" t="s">
        <v>235</v>
      </c>
      <c r="D11" s="295"/>
      <c r="E11" s="295"/>
      <c r="F11" s="296"/>
      <c r="G11" s="2"/>
      <c r="H11" s="2"/>
      <c r="I11" s="2"/>
      <c r="J11" s="2"/>
      <c r="K11" s="2"/>
      <c r="L11" s="2"/>
      <c r="M11" s="2"/>
    </row>
    <row r="12" spans="1:13" ht="14.25" customHeight="1" x14ac:dyDescent="0.25">
      <c r="A12" s="343"/>
      <c r="B12" s="371"/>
      <c r="C12" s="474" t="s">
        <v>236</v>
      </c>
      <c r="D12" s="366"/>
      <c r="E12" s="480" t="s">
        <v>237</v>
      </c>
      <c r="F12" s="334"/>
      <c r="G12" s="2"/>
      <c r="H12" s="2"/>
      <c r="I12" s="2"/>
      <c r="J12" s="2"/>
      <c r="K12" s="2"/>
      <c r="L12" s="2"/>
      <c r="M12" s="2"/>
    </row>
    <row r="13" spans="1:13" ht="174" customHeight="1" x14ac:dyDescent="0.25">
      <c r="A13" s="136" t="str">
        <f>DESCRIPCION!A13</f>
        <v xml:space="preserve">probabilidad de  perdida de informacion de los expedientes disciplinarios </v>
      </c>
      <c r="B13" s="18" t="s">
        <v>295</v>
      </c>
      <c r="C13" s="378"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366"/>
      <c r="E13" s="469"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334"/>
      <c r="G13" s="2"/>
      <c r="H13" s="2"/>
      <c r="I13" s="2"/>
      <c r="J13" s="2"/>
      <c r="K13" s="2"/>
      <c r="L13" s="2"/>
      <c r="M13" s="2"/>
    </row>
    <row r="14" spans="1:13" ht="174" customHeight="1" x14ac:dyDescent="0.25">
      <c r="A14" s="137"/>
      <c r="B14" s="18" t="s">
        <v>238</v>
      </c>
      <c r="C14" s="378" t="str">
        <f>IF(B14="5. CATASTROFICO",+NOOO!$C$28,IF(B14="4. MAYOR",+NOOO!$C$29,IF(B14="3. MODERADO",+NOOO!$C$30,IF(B14="2. MENOR",+NOOO!$C$31,IF(B14="1. INSIGNIFICANTE",NOOO!$C$32," ")))))</f>
        <v xml:space="preserve"> </v>
      </c>
      <c r="D14" s="366"/>
      <c r="E14" s="469" t="str">
        <f>IF(B14="5. CATASTROFICO",+NOOO!$B$28,IF(B14="4. MAYOR",+NOOO!$B$29,IF(B14="3. MODERADO",+NOOO!$B$30,IF(B14="2. MENOR",+NOOO!$B$31,IF(B14="1. INSIGNIFICANTE",NOOO!$B$32," ")))))</f>
        <v xml:space="preserve"> </v>
      </c>
      <c r="F14" s="334"/>
      <c r="G14" s="2"/>
      <c r="H14" s="2"/>
      <c r="I14" s="2"/>
      <c r="J14" s="2"/>
      <c r="K14" s="2"/>
      <c r="L14" s="2"/>
      <c r="M14" s="2"/>
    </row>
    <row r="15" spans="1:13" ht="174" customHeight="1" x14ac:dyDescent="0.25">
      <c r="A15" s="138"/>
      <c r="B15" s="18" t="s">
        <v>238</v>
      </c>
      <c r="C15" s="378" t="str">
        <f>IF(B15="5. CATASTROFICO",+NOOO!$C$28,IF(B15="4. MAYOR",+NOOO!$C$29,IF(B15="3. MODERADO",+NOOO!$C$30,IF(B15="2. MENOR",+NOOO!$C$31,IF(B15="1. INSIGNIFICANTE",NOOO!$C$32," ")))))</f>
        <v xml:space="preserve"> </v>
      </c>
      <c r="D15" s="366"/>
      <c r="E15" s="469" t="str">
        <f>IF(B15="5. CATASTROFICO",+NOOO!$B$28,IF(B15="4. MAYOR",+NOOO!$B$29,IF(B15="3. MODERADO",+NOOO!$B$30,IF(B15="2. MENOR",+NOOO!$B$31,IF(B15="1. INSIGNIFICANTE",NOOO!$B$32," ")))))</f>
        <v xml:space="preserve"> </v>
      </c>
      <c r="F15" s="334"/>
      <c r="G15" s="2"/>
      <c r="H15" s="2"/>
      <c r="I15" s="2"/>
      <c r="J15" s="2"/>
      <c r="K15" s="2"/>
      <c r="L15" s="2"/>
      <c r="M15" s="2"/>
    </row>
    <row r="16" spans="1:13" ht="174" customHeight="1" x14ac:dyDescent="0.25">
      <c r="A16" s="138"/>
      <c r="B16" s="18" t="s">
        <v>238</v>
      </c>
      <c r="C16" s="378" t="str">
        <f>IF(B16="5. CATASTROFICO",+NOOO!$C$28,IF(B16="4. MAYOR",+NOOO!$C$29,IF(B16="3. MODERADO",+NOOO!$C$30,IF(B16="2. MENOR",+NOOO!$C$31,IF(B16="1. INSIGNIFICANTE",NOOO!$C$32," ")))))</f>
        <v xml:space="preserve"> </v>
      </c>
      <c r="D16" s="366"/>
      <c r="E16" s="469" t="str">
        <f>IF(B16="5. CATASTROFICO",+NOOO!$B$28,IF(B16="4. MAYOR",+NOOO!$B$29,IF(B16="3. MODERADO",+NOOO!$B$30,IF(B16="2. MENOR",+NOOO!$B$31,IF(B16="1. INSIGNIFICANTE",NOOO!$B$32," ")))))</f>
        <v xml:space="preserve"> </v>
      </c>
      <c r="F16" s="334"/>
      <c r="G16" s="2"/>
      <c r="H16" s="2"/>
      <c r="I16" s="2"/>
      <c r="J16" s="2"/>
      <c r="K16" s="2"/>
      <c r="L16" s="2"/>
      <c r="M16" s="2"/>
    </row>
    <row r="17" spans="1:13" ht="174" customHeight="1" x14ac:dyDescent="0.25">
      <c r="A17" s="138"/>
      <c r="B17" s="18" t="s">
        <v>238</v>
      </c>
      <c r="C17" s="378" t="str">
        <f>IF(B17="5. CATASTROFICO",+NOOO!$C$28,IF(B17="4. MAYOR",+NOOO!$C$29,IF(B17="3. MODERADO",+NOOO!$C$30,IF(B17="2. MENOR",+NOOO!$C$31,IF(B17="1. INSIGNIFICANTE",NOOO!$C$32," ")))))</f>
        <v xml:space="preserve"> </v>
      </c>
      <c r="D17" s="366"/>
      <c r="E17" s="469" t="str">
        <f>IF(B17="5. CATASTROFICO",+NOOO!$B$28,IF(B17="4. MAYOR",+NOOO!$B$29,IF(B17="3. MODERADO",+NOOO!$B$30,IF(B17="2. MENOR",+NOOO!$B$31,IF(B17="1. INSIGNIFICANTE",NOOO!$B$32," ")))))</f>
        <v xml:space="preserve"> </v>
      </c>
      <c r="F17" s="334"/>
      <c r="G17" s="2"/>
      <c r="H17" s="2"/>
      <c r="I17" s="2"/>
      <c r="J17" s="2"/>
      <c r="K17" s="2"/>
      <c r="L17" s="2"/>
      <c r="M17" s="2"/>
    </row>
    <row r="18" spans="1:13" ht="174" customHeight="1" x14ac:dyDescent="0.25">
      <c r="A18" s="138"/>
      <c r="B18" s="18" t="s">
        <v>238</v>
      </c>
      <c r="C18" s="378" t="str">
        <f>IF(B18="5. CATASTROFICO",+NOOO!$C$28,IF(B18="4. MAYOR",+NOOO!$C$29,IF(B18="3. MODERADO",+NOOO!$C$30,IF(B18="2. MENOR",+NOOO!$C$31,IF(B18="1. INSIGNIFICANTE",NOOO!$C$32," ")))))</f>
        <v xml:space="preserve"> </v>
      </c>
      <c r="D18" s="366"/>
      <c r="E18" s="469" t="str">
        <f>IF(B18="5. CATASTROFICO",+NOOO!$B$28,IF(B18="4. MAYOR",+NOOO!$B$29,IF(B18="3. MODERADO",+NOOO!$B$30,IF(B18="2. MENOR",+NOOO!$B$31,IF(B18="1. INSIGNIFICANTE",NOOO!$B$32," ")))))</f>
        <v xml:space="preserve"> </v>
      </c>
      <c r="F18" s="334"/>
      <c r="G18" s="2"/>
      <c r="H18" s="2"/>
      <c r="I18" s="2"/>
      <c r="J18" s="2"/>
      <c r="K18" s="2"/>
      <c r="L18" s="2"/>
      <c r="M18" s="2"/>
    </row>
    <row r="19" spans="1:13" ht="174" customHeight="1" x14ac:dyDescent="0.25">
      <c r="A19" s="138"/>
      <c r="B19" s="18" t="s">
        <v>238</v>
      </c>
      <c r="C19" s="378" t="str">
        <f>IF(B19="5. CATASTROFICO",+NOOO!$C$28,IF(B19="4. MAYOR",+NOOO!$C$29,IF(B19="3. MODERADO",+NOOO!$C$30,IF(B19="2. MENOR",+NOOO!$C$31,IF(B19="1. INSIGNIFICANTE",NOOO!$C$32," ")))))</f>
        <v xml:space="preserve"> </v>
      </c>
      <c r="D19" s="366"/>
      <c r="E19" s="469" t="str">
        <f>IF(B19="5. CATASTROFICO",+NOOO!$B$28,IF(B19="4. MAYOR",+NOOO!$B$29,IF(B19="3. MODERADO",+NOOO!$B$30,IF(B19="2. MENOR",+NOOO!$B$31,IF(B19="1. INSIGNIFICANTE",NOOO!$B$32," ")))))</f>
        <v xml:space="preserve"> </v>
      </c>
      <c r="F19" s="334"/>
      <c r="G19" s="2"/>
      <c r="H19" s="2"/>
      <c r="I19" s="2"/>
      <c r="J19" s="2"/>
      <c r="K19" s="2"/>
      <c r="L19" s="2"/>
      <c r="M19" s="2"/>
    </row>
    <row r="20" spans="1:13" ht="174" customHeight="1" x14ac:dyDescent="0.25">
      <c r="A20" s="138"/>
      <c r="B20" s="18" t="s">
        <v>238</v>
      </c>
      <c r="C20" s="378" t="str">
        <f>IF(B20="5. CATASTROFICO",+NOOO!$C$28,IF(B20="4. MAYOR",+NOOO!$C$29,IF(B20="3. MODERADO",+NOOO!$C$30,IF(B20="2. MENOR",+NOOO!$C$31,IF(B20="1. INSIGNIFICANTE",NOOO!$C$32," ")))))</f>
        <v xml:space="preserve"> </v>
      </c>
      <c r="D20" s="366"/>
      <c r="E20" s="469" t="str">
        <f>IF(B20="5. CATASTROFICO",+NOOO!$B$28,IF(B20="4. MAYOR",+NOOO!$B$29,IF(B20="3. MODERADO",+NOOO!$B$30,IF(B20="2. MENOR",+NOOO!$B$31,IF(B20="1. INSIGNIFICANTE",NOOO!$B$32," ")))))</f>
        <v xml:space="preserve"> </v>
      </c>
      <c r="F20" s="334"/>
      <c r="G20" s="2"/>
      <c r="H20" s="2"/>
      <c r="I20" s="2"/>
      <c r="J20" s="2"/>
      <c r="K20" s="2"/>
      <c r="L20" s="2"/>
      <c r="M20" s="2"/>
    </row>
    <row r="21" spans="1:13" ht="188.25" customHeight="1" x14ac:dyDescent="0.25">
      <c r="A21" s="138"/>
      <c r="B21" s="18" t="s">
        <v>238</v>
      </c>
      <c r="C21" s="378" t="str">
        <f>IF(B21="5. CATASTROFICO",+NOOO!$C$28,IF(B21="4. MAYOR",+NOOO!$C$29,IF(B21="3. MODERADO",+NOOO!$C$30,IF(B21="2. MENOR",+NOOO!$C$31,IF(B21="1. INSIGNIFICANTE",NOOO!$C$32," ")))))</f>
        <v xml:space="preserve"> </v>
      </c>
      <c r="D21" s="366"/>
      <c r="E21" s="469" t="str">
        <f>IF(B21="5. CATASTROFICO",+NOOO!$B$28,IF(B21="4. MAYOR",+NOOO!$B$29,IF(B21="3. MODERADO",+NOOO!$B$30,IF(B21="2. MENOR",+NOOO!$B$31,IF(B21="1. INSIGNIFICANTE",NOOO!$B$32," ")))))</f>
        <v xml:space="preserve"> </v>
      </c>
      <c r="F21" s="334"/>
      <c r="G21" s="2"/>
      <c r="H21" s="2"/>
      <c r="I21" s="2"/>
      <c r="J21" s="2"/>
      <c r="K21" s="2"/>
      <c r="L21" s="2"/>
      <c r="M21" s="2"/>
    </row>
    <row r="22" spans="1:13" ht="183" customHeight="1" x14ac:dyDescent="0.25">
      <c r="A22" s="139"/>
      <c r="B22" s="102" t="s">
        <v>238</v>
      </c>
      <c r="C22" s="471" t="str">
        <f>IF(B22="5. CATASTROFICO",+NOOO!$C$28,IF(B22="4. MAYOR",+NOOO!$C$29,IF(B22="3. MODERADO",+NOOO!$C$30,IF(B22="2. MENOR",+NOOO!$C$31,IF(B22="1. INSIGNIFICANTE",NOOO!$C$32," ")))))</f>
        <v xml:space="preserve"> </v>
      </c>
      <c r="D22" s="349"/>
      <c r="E22" s="470" t="str">
        <f>IF(B22="5. CATASTROFICO",+NOOO!$B$28,IF(B22="4. MAYOR",+NOOO!$B$29,IF(B22="3. MODERADO",+NOOO!$B$30,IF(B22="2. MENOR",+NOOO!$B$31,IF(B22="1. INSIGNIFICANTE",NOOO!$B$32," ")))))</f>
        <v xml:space="preserve"> </v>
      </c>
      <c r="F22" s="287"/>
      <c r="G22" s="2"/>
      <c r="H22" s="2"/>
      <c r="I22" s="2"/>
      <c r="J22" s="2"/>
      <c r="K22" s="2"/>
      <c r="L22" s="2"/>
      <c r="M22" s="2"/>
    </row>
    <row r="23" spans="1:13" ht="14.25" customHeight="1" x14ac:dyDescent="0.25">
      <c r="A23" s="2"/>
      <c r="B23" s="2"/>
      <c r="C23" s="2"/>
      <c r="D23" s="2"/>
      <c r="E23" s="2"/>
      <c r="F23" s="2"/>
      <c r="G23" s="2"/>
      <c r="H23" s="2"/>
      <c r="I23" s="2"/>
      <c r="J23" s="2"/>
      <c r="K23" s="2"/>
      <c r="L23" s="2"/>
      <c r="M23" s="2"/>
    </row>
    <row r="24" spans="1:13" ht="14.25" customHeight="1" x14ac:dyDescent="0.25">
      <c r="A24" s="2"/>
      <c r="B24" s="2"/>
      <c r="C24" s="2"/>
      <c r="D24" s="2"/>
      <c r="E24" s="2"/>
      <c r="F24" s="2"/>
      <c r="G24" s="2"/>
      <c r="H24" s="2"/>
      <c r="I24" s="2"/>
      <c r="J24" s="2"/>
      <c r="K24" s="2"/>
      <c r="L24" s="2"/>
      <c r="M24" s="2"/>
    </row>
    <row r="25" spans="1:13" ht="14.25" customHeight="1" x14ac:dyDescent="0.25">
      <c r="A25" s="2"/>
      <c r="B25" s="2"/>
      <c r="C25" s="2"/>
      <c r="D25" s="2"/>
      <c r="E25" s="2"/>
      <c r="F25" s="2"/>
      <c r="G25" s="2"/>
      <c r="H25" s="2"/>
      <c r="I25" s="2"/>
      <c r="J25" s="2"/>
      <c r="K25" s="2"/>
      <c r="L25" s="2"/>
      <c r="M25" s="2"/>
    </row>
    <row r="26" spans="1:13" ht="14.25" customHeight="1" x14ac:dyDescent="0.25">
      <c r="A26" s="2"/>
      <c r="B26" s="2"/>
      <c r="C26" s="2"/>
      <c r="D26" s="2"/>
      <c r="E26" s="2"/>
      <c r="F26" s="2"/>
      <c r="G26" s="2"/>
      <c r="H26" s="2"/>
      <c r="I26" s="2"/>
      <c r="J26" s="2"/>
      <c r="K26" s="2"/>
      <c r="L26" s="2"/>
      <c r="M26" s="2"/>
    </row>
    <row r="27" spans="1:13" ht="14.25" customHeight="1" x14ac:dyDescent="0.25">
      <c r="A27" s="2"/>
      <c r="B27" s="2"/>
      <c r="C27" s="2"/>
      <c r="D27" s="2"/>
      <c r="E27" s="2"/>
      <c r="F27" s="2"/>
      <c r="G27" s="2"/>
      <c r="H27" s="2"/>
      <c r="I27" s="2"/>
      <c r="J27" s="2"/>
      <c r="K27" s="2"/>
      <c r="L27" s="2"/>
      <c r="M27" s="2"/>
    </row>
    <row r="28" spans="1:13" ht="14.25" customHeight="1" x14ac:dyDescent="0.25">
      <c r="A28" s="2"/>
      <c r="B28" s="2"/>
      <c r="C28" s="2"/>
      <c r="D28" s="2"/>
      <c r="E28" s="2"/>
      <c r="F28" s="2"/>
      <c r="G28" s="2"/>
      <c r="H28" s="2"/>
      <c r="I28" s="2"/>
      <c r="J28" s="2"/>
      <c r="K28" s="2"/>
      <c r="L28" s="2"/>
      <c r="M28" s="2"/>
    </row>
    <row r="29" spans="1:13" ht="14.25" customHeight="1" x14ac:dyDescent="0.25">
      <c r="A29" s="2"/>
      <c r="B29" s="2"/>
      <c r="C29" s="2"/>
      <c r="D29" s="2"/>
      <c r="E29" s="2"/>
      <c r="F29" s="2"/>
      <c r="G29" s="2"/>
      <c r="H29" s="2"/>
      <c r="I29" s="2"/>
      <c r="J29" s="2"/>
      <c r="K29" s="2"/>
      <c r="L29" s="2"/>
      <c r="M29" s="2"/>
    </row>
    <row r="30" spans="1:13" ht="14.25" customHeight="1" x14ac:dyDescent="0.25">
      <c r="A30" s="2"/>
      <c r="B30" s="2"/>
      <c r="C30" s="2"/>
      <c r="D30" s="2"/>
      <c r="E30" s="2"/>
      <c r="F30" s="2"/>
      <c r="G30" s="2"/>
      <c r="H30" s="2"/>
      <c r="I30" s="2"/>
      <c r="J30" s="2"/>
      <c r="K30" s="2"/>
      <c r="L30" s="2"/>
      <c r="M30" s="2"/>
    </row>
    <row r="31" spans="1:13" ht="14.25" customHeight="1" x14ac:dyDescent="0.25">
      <c r="A31" s="2"/>
      <c r="B31" s="2"/>
      <c r="C31" s="2"/>
      <c r="D31" s="2"/>
      <c r="E31" s="2"/>
      <c r="F31" s="2"/>
      <c r="G31" s="2"/>
      <c r="H31" s="2"/>
      <c r="I31" s="2"/>
      <c r="J31" s="2"/>
      <c r="K31" s="2"/>
      <c r="L31" s="2"/>
      <c r="M31" s="2"/>
    </row>
    <row r="32" spans="1:13" ht="14.25" customHeight="1" x14ac:dyDescent="0.25">
      <c r="A32" s="2"/>
      <c r="B32" s="2"/>
      <c r="C32" s="2"/>
      <c r="D32" s="2"/>
      <c r="E32" s="2"/>
      <c r="F32" s="2"/>
      <c r="G32" s="2"/>
      <c r="H32" s="2"/>
      <c r="I32" s="2"/>
      <c r="J32" s="2"/>
      <c r="K32" s="2"/>
      <c r="L32" s="2"/>
      <c r="M32" s="2"/>
    </row>
    <row r="33" spans="1:13" ht="14.25" customHeight="1" x14ac:dyDescent="0.25">
      <c r="A33" s="2"/>
      <c r="B33" s="2"/>
      <c r="C33" s="2"/>
      <c r="D33" s="2"/>
      <c r="E33" s="2"/>
      <c r="F33" s="2"/>
      <c r="G33" s="2"/>
      <c r="H33" s="2"/>
      <c r="I33" s="2"/>
      <c r="J33" s="2"/>
      <c r="K33" s="2"/>
      <c r="L33" s="2"/>
      <c r="M33" s="2"/>
    </row>
    <row r="34" spans="1:13" ht="14.25" customHeight="1" x14ac:dyDescent="0.25">
      <c r="A34" s="2"/>
      <c r="B34" s="2"/>
      <c r="C34" s="2"/>
      <c r="D34" s="2"/>
      <c r="E34" s="2"/>
      <c r="F34" s="2"/>
      <c r="G34" s="2"/>
      <c r="H34" s="2"/>
      <c r="I34" s="2"/>
      <c r="J34" s="2"/>
      <c r="K34" s="2"/>
      <c r="L34" s="2"/>
      <c r="M34" s="2"/>
    </row>
    <row r="35" spans="1:13" ht="14.25" customHeight="1" x14ac:dyDescent="0.25">
      <c r="A35" s="2"/>
      <c r="B35" s="2"/>
      <c r="C35" s="2"/>
      <c r="D35" s="2"/>
      <c r="E35" s="2"/>
      <c r="F35" s="2"/>
      <c r="G35" s="2"/>
      <c r="H35" s="2"/>
      <c r="I35" s="2"/>
      <c r="J35" s="2"/>
      <c r="K35" s="2"/>
      <c r="L35" s="2"/>
      <c r="M35" s="2"/>
    </row>
    <row r="36" spans="1:13" ht="14.25" customHeight="1" x14ac:dyDescent="0.25">
      <c r="A36" s="2"/>
      <c r="B36" s="2"/>
      <c r="C36" s="2"/>
      <c r="D36" s="2"/>
      <c r="E36" s="2"/>
      <c r="F36" s="2"/>
      <c r="G36" s="2"/>
      <c r="H36" s="2"/>
      <c r="I36" s="2"/>
      <c r="J36" s="2"/>
      <c r="K36" s="2"/>
      <c r="L36" s="2"/>
      <c r="M36" s="2"/>
    </row>
    <row r="37" spans="1:13" ht="14.25" customHeight="1" x14ac:dyDescent="0.25">
      <c r="A37" s="2"/>
      <c r="B37" s="2"/>
      <c r="C37" s="2"/>
      <c r="D37" s="2"/>
      <c r="E37" s="2"/>
      <c r="F37" s="2"/>
      <c r="G37" s="2"/>
      <c r="H37" s="2"/>
      <c r="I37" s="2"/>
      <c r="J37" s="2"/>
      <c r="K37" s="2"/>
      <c r="L37" s="2"/>
      <c r="M37" s="2"/>
    </row>
    <row r="38" spans="1:13" ht="14.25" customHeight="1" x14ac:dyDescent="0.25">
      <c r="A38" s="2"/>
      <c r="B38" s="2"/>
      <c r="C38" s="2"/>
      <c r="D38" s="2"/>
      <c r="E38" s="2"/>
      <c r="F38" s="2"/>
      <c r="G38" s="2"/>
      <c r="H38" s="2"/>
      <c r="I38" s="2"/>
      <c r="J38" s="2"/>
      <c r="K38" s="2"/>
      <c r="L38" s="2"/>
      <c r="M38" s="2"/>
    </row>
    <row r="39" spans="1:13" ht="14.25" customHeight="1" x14ac:dyDescent="0.25">
      <c r="A39" s="2"/>
      <c r="B39" s="2"/>
      <c r="C39" s="2"/>
      <c r="D39" s="2"/>
      <c r="E39" s="2"/>
      <c r="F39" s="2"/>
      <c r="G39" s="2"/>
      <c r="H39" s="2"/>
      <c r="I39" s="2"/>
      <c r="J39" s="2"/>
      <c r="K39" s="2"/>
      <c r="L39" s="2"/>
      <c r="M39" s="2"/>
    </row>
    <row r="40" spans="1:13" ht="14.25" customHeight="1" x14ac:dyDescent="0.25">
      <c r="A40" s="2"/>
      <c r="B40" s="2"/>
      <c r="C40" s="2"/>
      <c r="D40" s="2"/>
      <c r="E40" s="2"/>
      <c r="F40" s="2"/>
      <c r="G40" s="2"/>
      <c r="H40" s="2"/>
      <c r="I40" s="2"/>
      <c r="J40" s="2"/>
      <c r="K40" s="2"/>
      <c r="L40" s="2"/>
      <c r="M40" s="2"/>
    </row>
    <row r="41" spans="1:13" ht="14.25" customHeight="1" x14ac:dyDescent="0.25">
      <c r="A41" s="2"/>
      <c r="B41" s="2"/>
      <c r="C41" s="2"/>
      <c r="D41" s="2"/>
      <c r="E41" s="2"/>
      <c r="F41" s="2"/>
      <c r="G41" s="2"/>
      <c r="H41" s="2"/>
      <c r="I41" s="2"/>
      <c r="J41" s="2"/>
      <c r="K41" s="2"/>
      <c r="L41" s="2"/>
      <c r="M41" s="2"/>
    </row>
    <row r="42" spans="1:13" ht="14.25" customHeight="1" x14ac:dyDescent="0.25">
      <c r="A42" s="2"/>
      <c r="B42" s="2"/>
      <c r="C42" s="2"/>
      <c r="D42" s="2"/>
      <c r="E42" s="2"/>
      <c r="F42" s="2"/>
      <c r="G42" s="2"/>
      <c r="H42" s="2"/>
      <c r="I42" s="2"/>
      <c r="J42" s="2"/>
      <c r="K42" s="2"/>
      <c r="L42" s="2"/>
      <c r="M42" s="2"/>
    </row>
    <row r="43" spans="1:13" ht="14.25" customHeight="1" x14ac:dyDescent="0.25">
      <c r="A43" s="2"/>
      <c r="B43" s="2"/>
      <c r="C43" s="2"/>
      <c r="D43" s="2"/>
      <c r="E43" s="2"/>
      <c r="F43" s="2"/>
      <c r="G43" s="2"/>
      <c r="H43" s="2"/>
      <c r="I43" s="2"/>
      <c r="J43" s="2"/>
      <c r="K43" s="2"/>
      <c r="L43" s="2"/>
      <c r="M43" s="2"/>
    </row>
    <row r="44" spans="1:13" ht="14.25" customHeight="1" x14ac:dyDescent="0.25">
      <c r="A44" s="2"/>
      <c r="B44" s="2"/>
      <c r="C44" s="2"/>
      <c r="D44" s="2"/>
      <c r="E44" s="2"/>
      <c r="F44" s="2"/>
      <c r="G44" s="2"/>
      <c r="H44" s="2"/>
      <c r="I44" s="2"/>
      <c r="J44" s="2"/>
      <c r="K44" s="2"/>
      <c r="L44" s="2"/>
      <c r="M44" s="2"/>
    </row>
    <row r="45" spans="1:13" ht="14.25" customHeight="1" x14ac:dyDescent="0.25">
      <c r="A45" s="2"/>
      <c r="B45" s="2"/>
      <c r="C45" s="2"/>
      <c r="D45" s="2"/>
      <c r="E45" s="2"/>
      <c r="F45" s="2"/>
      <c r="G45" s="2"/>
      <c r="H45" s="2"/>
      <c r="I45" s="2"/>
      <c r="J45" s="2"/>
      <c r="K45" s="2"/>
      <c r="L45" s="2"/>
      <c r="M45" s="2"/>
    </row>
    <row r="46" spans="1:13" ht="14.25" customHeight="1" x14ac:dyDescent="0.25">
      <c r="A46" s="2"/>
      <c r="B46" s="2"/>
      <c r="C46" s="2"/>
      <c r="D46" s="2"/>
      <c r="E46" s="2"/>
      <c r="F46" s="2"/>
      <c r="G46" s="2"/>
      <c r="H46" s="2"/>
      <c r="I46" s="2"/>
      <c r="J46" s="2"/>
      <c r="K46" s="2"/>
      <c r="L46" s="2"/>
      <c r="M46" s="2"/>
    </row>
    <row r="47" spans="1:13" ht="14.25" customHeight="1" x14ac:dyDescent="0.25">
      <c r="A47" s="2"/>
      <c r="B47" s="2"/>
      <c r="C47" s="2"/>
      <c r="D47" s="2"/>
      <c r="E47" s="2"/>
      <c r="F47" s="2"/>
      <c r="G47" s="2"/>
      <c r="H47" s="2"/>
      <c r="I47" s="2"/>
      <c r="J47" s="2"/>
      <c r="K47" s="2"/>
      <c r="L47" s="2"/>
      <c r="M47" s="2"/>
    </row>
    <row r="48" spans="1:13" ht="14.25" customHeight="1" x14ac:dyDescent="0.25">
      <c r="A48" s="2"/>
      <c r="B48" s="2"/>
      <c r="C48" s="2"/>
      <c r="D48" s="2"/>
      <c r="E48" s="2"/>
      <c r="F48" s="2"/>
      <c r="G48" s="2"/>
      <c r="H48" s="2"/>
      <c r="I48" s="2"/>
      <c r="J48" s="2"/>
      <c r="K48" s="2"/>
      <c r="L48" s="2"/>
      <c r="M48" s="2"/>
    </row>
    <row r="49" spans="1:13" ht="14.25" customHeight="1" x14ac:dyDescent="0.25">
      <c r="A49" s="2"/>
      <c r="B49" s="2"/>
      <c r="C49" s="2"/>
      <c r="D49" s="2"/>
      <c r="E49" s="2"/>
      <c r="F49" s="2"/>
      <c r="G49" s="2"/>
      <c r="H49" s="2"/>
      <c r="I49" s="2"/>
      <c r="J49" s="2"/>
      <c r="K49" s="2"/>
      <c r="L49" s="2"/>
      <c r="M49" s="2"/>
    </row>
    <row r="50" spans="1:13" ht="14.25" customHeight="1" x14ac:dyDescent="0.25">
      <c r="A50" s="2"/>
      <c r="B50" s="2"/>
      <c r="C50" s="2"/>
      <c r="D50" s="2"/>
      <c r="E50" s="2"/>
      <c r="F50" s="2"/>
      <c r="G50" s="2"/>
      <c r="H50" s="2"/>
      <c r="I50" s="2"/>
      <c r="J50" s="2"/>
      <c r="K50" s="2"/>
      <c r="L50" s="2"/>
      <c r="M50" s="2"/>
    </row>
    <row r="51" spans="1:13" ht="14.25" customHeight="1" x14ac:dyDescent="0.25">
      <c r="A51" s="2"/>
      <c r="B51" s="2"/>
      <c r="C51" s="2"/>
      <c r="D51" s="2"/>
      <c r="E51" s="2"/>
      <c r="F51" s="2"/>
      <c r="G51" s="2"/>
      <c r="H51" s="2"/>
      <c r="I51" s="2"/>
      <c r="J51" s="2"/>
      <c r="K51" s="2"/>
      <c r="L51" s="2"/>
      <c r="M51" s="2"/>
    </row>
    <row r="52" spans="1:13" ht="14.25" customHeight="1" x14ac:dyDescent="0.25">
      <c r="A52" s="2"/>
      <c r="B52" s="2"/>
      <c r="C52" s="2"/>
      <c r="D52" s="2"/>
      <c r="E52" s="2"/>
      <c r="F52" s="2"/>
      <c r="G52" s="2"/>
      <c r="H52" s="2"/>
      <c r="I52" s="2"/>
      <c r="J52" s="2"/>
      <c r="K52" s="2"/>
      <c r="L52" s="2"/>
      <c r="M52" s="2"/>
    </row>
    <row r="53" spans="1:13" ht="14.25" customHeight="1" x14ac:dyDescent="0.25">
      <c r="A53" s="2"/>
      <c r="B53" s="2"/>
      <c r="C53" s="2"/>
      <c r="D53" s="2"/>
      <c r="E53" s="2"/>
      <c r="F53" s="2"/>
      <c r="G53" s="2"/>
      <c r="H53" s="2"/>
      <c r="I53" s="2"/>
      <c r="J53" s="2"/>
      <c r="K53" s="2"/>
      <c r="L53" s="2"/>
      <c r="M53" s="2"/>
    </row>
    <row r="54" spans="1:13" ht="14.25" customHeight="1" x14ac:dyDescent="0.25">
      <c r="A54" s="2"/>
      <c r="B54" s="2"/>
      <c r="C54" s="2"/>
      <c r="D54" s="2"/>
      <c r="E54" s="2"/>
      <c r="F54" s="2"/>
      <c r="G54" s="2"/>
      <c r="H54" s="2"/>
      <c r="I54" s="2"/>
      <c r="J54" s="2"/>
      <c r="K54" s="2"/>
      <c r="L54" s="2"/>
      <c r="M54" s="2"/>
    </row>
    <row r="55" spans="1:13" ht="14.25" customHeight="1" x14ac:dyDescent="0.25">
      <c r="A55" s="2"/>
      <c r="B55" s="2"/>
      <c r="C55" s="2"/>
      <c r="D55" s="2"/>
      <c r="E55" s="2"/>
      <c r="F55" s="2"/>
      <c r="G55" s="2"/>
      <c r="H55" s="2"/>
      <c r="I55" s="2"/>
      <c r="J55" s="2"/>
      <c r="K55" s="2"/>
      <c r="L55" s="2"/>
      <c r="M55" s="2"/>
    </row>
    <row r="56" spans="1:13" ht="14.25" customHeight="1" x14ac:dyDescent="0.25">
      <c r="A56" s="2"/>
      <c r="B56" s="2"/>
      <c r="C56" s="2"/>
      <c r="D56" s="2"/>
      <c r="E56" s="2"/>
      <c r="F56" s="2"/>
      <c r="G56" s="2"/>
      <c r="H56" s="2"/>
      <c r="I56" s="2"/>
      <c r="J56" s="2"/>
      <c r="K56" s="2"/>
      <c r="L56" s="2"/>
      <c r="M56" s="2"/>
    </row>
    <row r="57" spans="1:13" ht="14.25" customHeight="1" x14ac:dyDescent="0.25">
      <c r="A57" s="2"/>
      <c r="B57" s="2"/>
      <c r="C57" s="2"/>
      <c r="D57" s="2"/>
      <c r="E57" s="2"/>
      <c r="F57" s="2"/>
      <c r="G57" s="2"/>
      <c r="H57" s="2"/>
      <c r="I57" s="2"/>
      <c r="J57" s="2"/>
      <c r="K57" s="2"/>
      <c r="L57" s="2"/>
      <c r="M57" s="2"/>
    </row>
    <row r="58" spans="1:13" ht="14.25" customHeight="1" x14ac:dyDescent="0.25">
      <c r="A58" s="2"/>
      <c r="B58" s="2"/>
      <c r="C58" s="2"/>
      <c r="D58" s="2"/>
      <c r="E58" s="2"/>
      <c r="F58" s="2"/>
      <c r="G58" s="2"/>
      <c r="H58" s="2"/>
      <c r="I58" s="2"/>
      <c r="J58" s="2"/>
      <c r="K58" s="2"/>
      <c r="L58" s="2"/>
      <c r="M58" s="2"/>
    </row>
    <row r="59" spans="1:13" ht="14.25" customHeight="1" x14ac:dyDescent="0.25">
      <c r="A59" s="2"/>
      <c r="B59" s="2"/>
      <c r="C59" s="2"/>
      <c r="D59" s="2"/>
      <c r="E59" s="2"/>
      <c r="F59" s="2"/>
      <c r="G59" s="2"/>
      <c r="H59" s="2"/>
      <c r="I59" s="2"/>
      <c r="J59" s="2"/>
      <c r="K59" s="2"/>
      <c r="L59" s="2"/>
      <c r="M59" s="2"/>
    </row>
    <row r="60" spans="1:13" ht="14.25" customHeight="1" x14ac:dyDescent="0.25">
      <c r="A60" s="2"/>
      <c r="B60" s="2"/>
      <c r="C60" s="2"/>
      <c r="D60" s="2"/>
      <c r="E60" s="2"/>
      <c r="F60" s="2"/>
      <c r="G60" s="2"/>
      <c r="H60" s="2"/>
      <c r="I60" s="2"/>
      <c r="J60" s="2"/>
      <c r="K60" s="2"/>
      <c r="L60" s="2"/>
      <c r="M60" s="2"/>
    </row>
    <row r="61" spans="1:13" ht="14.25" customHeight="1" x14ac:dyDescent="0.25">
      <c r="A61" s="2"/>
      <c r="B61" s="2"/>
      <c r="C61" s="2"/>
      <c r="D61" s="2"/>
      <c r="E61" s="2"/>
      <c r="F61" s="2"/>
      <c r="G61" s="2"/>
      <c r="H61" s="2"/>
      <c r="I61" s="2"/>
      <c r="J61" s="2"/>
      <c r="K61" s="2"/>
      <c r="L61" s="2"/>
      <c r="M61" s="2"/>
    </row>
    <row r="62" spans="1:13" ht="14.25" customHeight="1" x14ac:dyDescent="0.25">
      <c r="A62" s="2"/>
      <c r="B62" s="2"/>
      <c r="C62" s="2"/>
      <c r="D62" s="2"/>
      <c r="E62" s="2"/>
      <c r="F62" s="2"/>
      <c r="G62" s="2"/>
      <c r="H62" s="2"/>
      <c r="I62" s="2"/>
      <c r="J62" s="2"/>
      <c r="K62" s="2"/>
      <c r="L62" s="2"/>
      <c r="M62" s="2"/>
    </row>
    <row r="63" spans="1:13" ht="14.25" customHeight="1" x14ac:dyDescent="0.25">
      <c r="A63" s="2"/>
      <c r="B63" s="2"/>
      <c r="C63" s="2"/>
      <c r="D63" s="2"/>
      <c r="E63" s="2"/>
      <c r="F63" s="2"/>
      <c r="G63" s="2"/>
      <c r="H63" s="2"/>
      <c r="I63" s="2"/>
      <c r="J63" s="2"/>
      <c r="K63" s="2"/>
      <c r="L63" s="2"/>
      <c r="M63" s="2"/>
    </row>
    <row r="64" spans="1:13" ht="14.25" customHeight="1" x14ac:dyDescent="0.25">
      <c r="A64" s="2"/>
      <c r="B64" s="2"/>
      <c r="C64" s="2"/>
      <c r="D64" s="2"/>
      <c r="E64" s="2"/>
      <c r="F64" s="2"/>
      <c r="G64" s="2"/>
      <c r="H64" s="2"/>
      <c r="I64" s="2"/>
      <c r="J64" s="2"/>
      <c r="K64" s="2"/>
      <c r="L64" s="2"/>
      <c r="M64" s="2"/>
    </row>
    <row r="65" spans="1:13" ht="14.25" customHeight="1" x14ac:dyDescent="0.25">
      <c r="A65" s="2"/>
      <c r="B65" s="2"/>
      <c r="C65" s="2"/>
      <c r="D65" s="2"/>
      <c r="E65" s="2"/>
      <c r="F65" s="2"/>
      <c r="G65" s="2"/>
      <c r="H65" s="2"/>
      <c r="I65" s="2"/>
      <c r="J65" s="2"/>
      <c r="K65" s="2"/>
      <c r="L65" s="2"/>
      <c r="M65" s="2"/>
    </row>
    <row r="66" spans="1:13" ht="14.25" customHeight="1" x14ac:dyDescent="0.25">
      <c r="A66" s="2"/>
      <c r="B66" s="2"/>
      <c r="C66" s="2"/>
      <c r="D66" s="2"/>
      <c r="E66" s="2"/>
      <c r="F66" s="2"/>
      <c r="G66" s="2"/>
      <c r="H66" s="2"/>
      <c r="I66" s="2"/>
      <c r="J66" s="2"/>
      <c r="K66" s="2"/>
      <c r="L66" s="2"/>
      <c r="M66" s="2"/>
    </row>
    <row r="67" spans="1:13" ht="14.25" customHeight="1" x14ac:dyDescent="0.25">
      <c r="A67" s="2"/>
      <c r="B67" s="2"/>
      <c r="C67" s="2"/>
      <c r="D67" s="2"/>
      <c r="E67" s="2"/>
      <c r="F67" s="2"/>
      <c r="G67" s="2"/>
      <c r="H67" s="2"/>
      <c r="I67" s="2"/>
      <c r="J67" s="2"/>
      <c r="K67" s="2"/>
      <c r="L67" s="2"/>
      <c r="M67" s="2"/>
    </row>
    <row r="68" spans="1:13" ht="14.25" customHeight="1" x14ac:dyDescent="0.25">
      <c r="A68" s="2"/>
      <c r="B68" s="2"/>
      <c r="C68" s="2"/>
      <c r="D68" s="2"/>
      <c r="E68" s="2"/>
      <c r="F68" s="2"/>
      <c r="G68" s="2"/>
      <c r="H68" s="2"/>
      <c r="I68" s="2"/>
      <c r="J68" s="2"/>
      <c r="K68" s="2"/>
      <c r="L68" s="2"/>
      <c r="M68" s="2"/>
    </row>
    <row r="69" spans="1:13" ht="14.25" customHeight="1" x14ac:dyDescent="0.25">
      <c r="A69" s="2"/>
      <c r="B69" s="2"/>
      <c r="C69" s="2"/>
      <c r="D69" s="2"/>
      <c r="E69" s="2"/>
      <c r="F69" s="2"/>
      <c r="G69" s="2"/>
      <c r="H69" s="2"/>
      <c r="I69" s="2"/>
      <c r="J69" s="2"/>
      <c r="K69" s="2"/>
      <c r="L69" s="2"/>
      <c r="M69" s="2"/>
    </row>
    <row r="70" spans="1:13" ht="14.25" customHeight="1" x14ac:dyDescent="0.25">
      <c r="A70" s="2"/>
      <c r="B70" s="2"/>
      <c r="C70" s="2"/>
      <c r="D70" s="2"/>
      <c r="E70" s="2"/>
      <c r="F70" s="2"/>
      <c r="G70" s="2"/>
      <c r="H70" s="2"/>
      <c r="I70" s="2"/>
      <c r="J70" s="2"/>
      <c r="K70" s="2"/>
      <c r="L70" s="2"/>
      <c r="M70" s="2"/>
    </row>
    <row r="71" spans="1:13" ht="14.25" customHeight="1" x14ac:dyDescent="0.25">
      <c r="A71" s="2"/>
      <c r="B71" s="2"/>
      <c r="C71" s="2"/>
      <c r="D71" s="2"/>
      <c r="E71" s="2"/>
      <c r="F71" s="2"/>
      <c r="G71" s="2"/>
      <c r="H71" s="2"/>
      <c r="I71" s="2"/>
      <c r="J71" s="2"/>
      <c r="K71" s="2"/>
      <c r="L71" s="2"/>
      <c r="M71" s="2"/>
    </row>
    <row r="72" spans="1:13" ht="14.25" customHeight="1" x14ac:dyDescent="0.25">
      <c r="A72" s="2"/>
      <c r="B72" s="2"/>
      <c r="C72" s="2"/>
      <c r="D72" s="2"/>
      <c r="E72" s="2"/>
      <c r="F72" s="2"/>
      <c r="G72" s="2"/>
      <c r="H72" s="2"/>
      <c r="I72" s="2"/>
      <c r="J72" s="2"/>
      <c r="K72" s="2"/>
      <c r="L72" s="2"/>
      <c r="M72" s="2"/>
    </row>
    <row r="73" spans="1:13" ht="14.25" customHeight="1" x14ac:dyDescent="0.25">
      <c r="A73" s="2"/>
      <c r="B73" s="2"/>
      <c r="C73" s="2"/>
      <c r="D73" s="2"/>
      <c r="E73" s="2"/>
      <c r="F73" s="2"/>
      <c r="G73" s="2"/>
      <c r="H73" s="2"/>
      <c r="I73" s="2"/>
      <c r="J73" s="2"/>
      <c r="K73" s="2"/>
      <c r="L73" s="2"/>
      <c r="M73" s="2"/>
    </row>
    <row r="74" spans="1:13" ht="14.25" customHeight="1" x14ac:dyDescent="0.25">
      <c r="A74" s="2"/>
      <c r="B74" s="2"/>
      <c r="C74" s="2"/>
      <c r="D74" s="2"/>
      <c r="E74" s="2"/>
      <c r="F74" s="2"/>
      <c r="G74" s="2"/>
      <c r="H74" s="2"/>
      <c r="I74" s="2"/>
      <c r="J74" s="2"/>
      <c r="K74" s="2"/>
      <c r="L74" s="2"/>
      <c r="M74" s="2"/>
    </row>
    <row r="75" spans="1:13" ht="14.25" customHeight="1" x14ac:dyDescent="0.25">
      <c r="A75" s="2"/>
      <c r="B75" s="2"/>
      <c r="C75" s="2"/>
      <c r="D75" s="2"/>
      <c r="E75" s="2"/>
      <c r="F75" s="2"/>
      <c r="G75" s="2"/>
      <c r="H75" s="2"/>
      <c r="I75" s="2"/>
      <c r="J75" s="2"/>
      <c r="K75" s="2"/>
      <c r="L75" s="2"/>
      <c r="M75" s="2"/>
    </row>
    <row r="76" spans="1:13" ht="14.25" customHeight="1" x14ac:dyDescent="0.25">
      <c r="A76" s="2"/>
      <c r="B76" s="2"/>
      <c r="C76" s="2"/>
      <c r="D76" s="2"/>
      <c r="E76" s="2"/>
      <c r="F76" s="2"/>
      <c r="G76" s="2"/>
      <c r="H76" s="2"/>
      <c r="I76" s="2"/>
      <c r="J76" s="2"/>
      <c r="K76" s="2"/>
      <c r="L76" s="2"/>
      <c r="M76" s="2"/>
    </row>
    <row r="77" spans="1:13" ht="14.25" customHeight="1" x14ac:dyDescent="0.25">
      <c r="A77" s="2"/>
      <c r="B77" s="2"/>
      <c r="C77" s="2"/>
      <c r="D77" s="2"/>
      <c r="E77" s="2"/>
      <c r="F77" s="2"/>
      <c r="G77" s="2"/>
      <c r="H77" s="2"/>
      <c r="I77" s="2"/>
      <c r="J77" s="2"/>
      <c r="K77" s="2"/>
      <c r="L77" s="2"/>
      <c r="M77" s="2"/>
    </row>
    <row r="78" spans="1:13" ht="14.25" customHeight="1" x14ac:dyDescent="0.25">
      <c r="A78" s="2"/>
      <c r="B78" s="2"/>
      <c r="C78" s="2"/>
      <c r="D78" s="2"/>
      <c r="E78" s="2"/>
      <c r="F78" s="2"/>
      <c r="G78" s="2"/>
      <c r="H78" s="2"/>
      <c r="I78" s="2"/>
      <c r="J78" s="2"/>
      <c r="K78" s="2"/>
      <c r="L78" s="2"/>
      <c r="M78" s="2"/>
    </row>
    <row r="79" spans="1:13" ht="14.25" customHeight="1" x14ac:dyDescent="0.25">
      <c r="A79" s="2"/>
      <c r="B79" s="2"/>
      <c r="C79" s="2"/>
      <c r="D79" s="2"/>
      <c r="E79" s="2"/>
      <c r="F79" s="2"/>
      <c r="G79" s="2"/>
      <c r="H79" s="2"/>
      <c r="I79" s="2"/>
      <c r="J79" s="2"/>
      <c r="K79" s="2"/>
      <c r="L79" s="2"/>
      <c r="M79" s="2"/>
    </row>
    <row r="80" spans="1:13" ht="14.25" customHeight="1" x14ac:dyDescent="0.25">
      <c r="A80" s="2"/>
      <c r="B80" s="2"/>
      <c r="C80" s="2"/>
      <c r="D80" s="2"/>
      <c r="E80" s="2"/>
      <c r="F80" s="2"/>
      <c r="G80" s="2"/>
      <c r="H80" s="2"/>
      <c r="I80" s="2"/>
      <c r="J80" s="2"/>
      <c r="K80" s="2"/>
      <c r="L80" s="2"/>
      <c r="M80" s="2"/>
    </row>
    <row r="81" spans="1:13" ht="14.25" customHeight="1" x14ac:dyDescent="0.25">
      <c r="A81" s="2"/>
      <c r="B81" s="2"/>
      <c r="C81" s="2"/>
      <c r="D81" s="2"/>
      <c r="E81" s="2"/>
      <c r="F81" s="2"/>
      <c r="G81" s="2"/>
      <c r="H81" s="2"/>
      <c r="I81" s="2"/>
      <c r="J81" s="2"/>
      <c r="K81" s="2"/>
      <c r="L81" s="2"/>
      <c r="M81" s="2"/>
    </row>
    <row r="82" spans="1:13" ht="14.25" customHeight="1" x14ac:dyDescent="0.25">
      <c r="A82" s="2"/>
      <c r="B82" s="2"/>
      <c r="C82" s="2"/>
      <c r="D82" s="2"/>
      <c r="E82" s="2"/>
      <c r="F82" s="2"/>
      <c r="G82" s="2"/>
      <c r="H82" s="2"/>
      <c r="I82" s="2"/>
      <c r="J82" s="2"/>
      <c r="K82" s="2"/>
      <c r="L82" s="2"/>
      <c r="M82" s="2"/>
    </row>
    <row r="83" spans="1:13" ht="14.25" customHeight="1" x14ac:dyDescent="0.25">
      <c r="A83" s="2"/>
      <c r="B83" s="2"/>
      <c r="C83" s="2"/>
      <c r="D83" s="2"/>
      <c r="E83" s="2"/>
      <c r="F83" s="2"/>
      <c r="G83" s="2"/>
      <c r="H83" s="2"/>
      <c r="I83" s="2"/>
      <c r="J83" s="2"/>
      <c r="K83" s="2"/>
      <c r="L83" s="2"/>
      <c r="M83" s="2"/>
    </row>
    <row r="84" spans="1:13" ht="14.25" customHeight="1" x14ac:dyDescent="0.25">
      <c r="A84" s="2"/>
      <c r="B84" s="2"/>
      <c r="C84" s="2"/>
      <c r="D84" s="2"/>
      <c r="E84" s="2"/>
      <c r="F84" s="2"/>
      <c r="G84" s="2"/>
      <c r="H84" s="2"/>
      <c r="I84" s="2"/>
      <c r="J84" s="2"/>
      <c r="K84" s="2"/>
      <c r="L84" s="2"/>
      <c r="M84" s="2"/>
    </row>
    <row r="85" spans="1:13" ht="14.25" customHeight="1" x14ac:dyDescent="0.25">
      <c r="A85" s="2"/>
      <c r="B85" s="2"/>
      <c r="C85" s="2"/>
      <c r="D85" s="2"/>
      <c r="E85" s="2"/>
      <c r="F85" s="2"/>
      <c r="G85" s="2"/>
      <c r="H85" s="2"/>
      <c r="I85" s="2"/>
      <c r="J85" s="2"/>
      <c r="K85" s="2"/>
      <c r="L85" s="2"/>
      <c r="M85" s="2"/>
    </row>
    <row r="86" spans="1:13" ht="14.25" customHeight="1" x14ac:dyDescent="0.25">
      <c r="A86" s="2"/>
      <c r="B86" s="2"/>
      <c r="C86" s="2"/>
      <c r="D86" s="2"/>
      <c r="E86" s="2"/>
      <c r="F86" s="2"/>
      <c r="G86" s="2"/>
      <c r="H86" s="2"/>
      <c r="I86" s="2"/>
      <c r="J86" s="2"/>
      <c r="K86" s="2"/>
      <c r="L86" s="2"/>
      <c r="M86" s="2"/>
    </row>
    <row r="87" spans="1:13" ht="14.25" customHeight="1" x14ac:dyDescent="0.25">
      <c r="A87" s="2"/>
      <c r="B87" s="2"/>
      <c r="C87" s="2"/>
      <c r="D87" s="2"/>
      <c r="E87" s="2"/>
      <c r="F87" s="2"/>
      <c r="G87" s="2"/>
      <c r="H87" s="2"/>
      <c r="I87" s="2"/>
      <c r="J87" s="2"/>
      <c r="K87" s="2"/>
      <c r="L87" s="2"/>
      <c r="M87" s="2"/>
    </row>
    <row r="88" spans="1:13" ht="14.25" customHeight="1" x14ac:dyDescent="0.25">
      <c r="A88" s="2"/>
      <c r="B88" s="2"/>
      <c r="C88" s="2"/>
      <c r="D88" s="2"/>
      <c r="E88" s="2"/>
      <c r="F88" s="2"/>
      <c r="G88" s="2"/>
      <c r="H88" s="2"/>
      <c r="I88" s="2"/>
      <c r="J88" s="2"/>
      <c r="K88" s="2"/>
      <c r="L88" s="2"/>
      <c r="M88" s="2"/>
    </row>
    <row r="89" spans="1:13" ht="14.25" customHeight="1" x14ac:dyDescent="0.25">
      <c r="A89" s="2"/>
      <c r="B89" s="2"/>
      <c r="C89" s="2"/>
      <c r="D89" s="2"/>
      <c r="E89" s="2"/>
      <c r="F89" s="2"/>
      <c r="G89" s="2"/>
      <c r="H89" s="2"/>
      <c r="I89" s="2"/>
      <c r="J89" s="2"/>
      <c r="K89" s="2"/>
      <c r="L89" s="2"/>
      <c r="M89" s="2"/>
    </row>
    <row r="90" spans="1:13" ht="14.25" customHeight="1" x14ac:dyDescent="0.25">
      <c r="A90" s="2"/>
      <c r="B90" s="2"/>
      <c r="C90" s="2"/>
      <c r="D90" s="2"/>
      <c r="E90" s="2"/>
      <c r="F90" s="2"/>
      <c r="G90" s="2"/>
      <c r="H90" s="2"/>
      <c r="I90" s="2"/>
      <c r="J90" s="2"/>
      <c r="K90" s="2"/>
      <c r="L90" s="2"/>
      <c r="M90" s="2"/>
    </row>
    <row r="91" spans="1:13" ht="14.25" customHeight="1" x14ac:dyDescent="0.25">
      <c r="A91" s="2"/>
      <c r="B91" s="2"/>
      <c r="C91" s="2"/>
      <c r="D91" s="2"/>
      <c r="E91" s="2"/>
      <c r="F91" s="2"/>
      <c r="G91" s="2"/>
      <c r="H91" s="2"/>
      <c r="I91" s="2"/>
      <c r="J91" s="2"/>
      <c r="K91" s="2"/>
      <c r="L91" s="2"/>
      <c r="M91" s="2"/>
    </row>
    <row r="92" spans="1:13" ht="14.25" customHeight="1" x14ac:dyDescent="0.25">
      <c r="A92" s="2"/>
      <c r="B92" s="2"/>
      <c r="C92" s="2"/>
      <c r="D92" s="2"/>
      <c r="E92" s="2"/>
      <c r="F92" s="2"/>
      <c r="G92" s="2"/>
      <c r="H92" s="2"/>
      <c r="I92" s="2"/>
      <c r="J92" s="2"/>
      <c r="K92" s="2"/>
      <c r="L92" s="2"/>
      <c r="M92" s="2"/>
    </row>
    <row r="93" spans="1:13" ht="14.25" customHeight="1" x14ac:dyDescent="0.25">
      <c r="A93" s="2"/>
      <c r="B93" s="2"/>
      <c r="C93" s="2"/>
      <c r="D93" s="2"/>
      <c r="E93" s="2"/>
      <c r="F93" s="2"/>
      <c r="G93" s="2"/>
      <c r="H93" s="2"/>
      <c r="I93" s="2"/>
      <c r="J93" s="2"/>
      <c r="K93" s="2"/>
      <c r="L93" s="2"/>
      <c r="M93" s="2"/>
    </row>
    <row r="94" spans="1:13" ht="14.25" customHeight="1" x14ac:dyDescent="0.25">
      <c r="A94" s="2"/>
      <c r="B94" s="2"/>
      <c r="C94" s="2"/>
      <c r="D94" s="2"/>
      <c r="E94" s="2"/>
      <c r="F94" s="2"/>
      <c r="G94" s="2"/>
      <c r="H94" s="2"/>
      <c r="I94" s="2"/>
      <c r="J94" s="2"/>
      <c r="K94" s="2"/>
      <c r="L94" s="2"/>
      <c r="M94" s="2"/>
    </row>
    <row r="95" spans="1:13" ht="14.25" customHeight="1" x14ac:dyDescent="0.25">
      <c r="A95" s="2"/>
      <c r="B95" s="2"/>
      <c r="C95" s="2"/>
      <c r="D95" s="2"/>
      <c r="E95" s="2"/>
      <c r="F95" s="2"/>
      <c r="G95" s="2"/>
      <c r="H95" s="2"/>
      <c r="I95" s="2"/>
      <c r="J95" s="2"/>
      <c r="K95" s="2"/>
      <c r="L95" s="2"/>
      <c r="M95" s="2"/>
    </row>
    <row r="96" spans="1:13" ht="14.25" customHeight="1" x14ac:dyDescent="0.25">
      <c r="A96" s="2"/>
      <c r="B96" s="2"/>
      <c r="C96" s="2"/>
      <c r="D96" s="2"/>
      <c r="E96" s="2"/>
      <c r="F96" s="2"/>
      <c r="G96" s="2"/>
      <c r="H96" s="2"/>
      <c r="I96" s="2"/>
      <c r="J96" s="2"/>
      <c r="K96" s="2"/>
      <c r="L96" s="2"/>
      <c r="M96" s="2"/>
    </row>
    <row r="97" spans="1:13" ht="14.25" customHeight="1" x14ac:dyDescent="0.25">
      <c r="A97" s="2"/>
      <c r="B97" s="2"/>
      <c r="C97" s="2"/>
      <c r="D97" s="2"/>
      <c r="E97" s="2"/>
      <c r="F97" s="2"/>
      <c r="G97" s="2"/>
      <c r="H97" s="2"/>
      <c r="I97" s="2"/>
      <c r="J97" s="2"/>
      <c r="K97" s="2"/>
      <c r="L97" s="2"/>
      <c r="M97" s="2"/>
    </row>
    <row r="98" spans="1:13" ht="14.25" customHeight="1" x14ac:dyDescent="0.25">
      <c r="A98" s="2"/>
      <c r="B98" s="2"/>
      <c r="C98" s="2"/>
      <c r="D98" s="2"/>
      <c r="E98" s="2"/>
      <c r="F98" s="2"/>
      <c r="G98" s="2"/>
      <c r="H98" s="2"/>
      <c r="I98" s="2"/>
      <c r="J98" s="2"/>
      <c r="K98" s="2"/>
      <c r="L98" s="2"/>
      <c r="M98" s="2"/>
    </row>
    <row r="99" spans="1:13" ht="14.25" customHeight="1" x14ac:dyDescent="0.25">
      <c r="A99" s="2"/>
      <c r="B99" s="2"/>
      <c r="C99" s="2"/>
      <c r="D99" s="2"/>
      <c r="E99" s="2"/>
      <c r="F99" s="2"/>
      <c r="G99" s="2"/>
      <c r="H99" s="2"/>
      <c r="I99" s="2"/>
      <c r="J99" s="2"/>
      <c r="K99" s="2"/>
      <c r="L99" s="2"/>
      <c r="M99" s="2"/>
    </row>
    <row r="100" spans="1:13" ht="14.25" customHeight="1" x14ac:dyDescent="0.25">
      <c r="A100" s="2"/>
      <c r="B100" s="2"/>
      <c r="C100" s="2"/>
      <c r="D100" s="2"/>
      <c r="E100" s="2"/>
      <c r="F100" s="2"/>
      <c r="G100" s="2"/>
      <c r="H100" s="2"/>
      <c r="I100" s="2"/>
      <c r="J100" s="2"/>
      <c r="K100" s="2"/>
      <c r="L100" s="2"/>
      <c r="M100" s="2"/>
    </row>
  </sheetData>
  <mergeCells count="33">
    <mergeCell ref="E18:F18"/>
    <mergeCell ref="C18:D18"/>
    <mergeCell ref="F1:F4"/>
    <mergeCell ref="A5:F5"/>
    <mergeCell ref="B1:D2"/>
    <mergeCell ref="C17:D17"/>
    <mergeCell ref="A6:F7"/>
    <mergeCell ref="A8:F9"/>
    <mergeCell ref="B11:B12"/>
    <mergeCell ref="C11:F11"/>
    <mergeCell ref="E12:F12"/>
    <mergeCell ref="E19:F19"/>
    <mergeCell ref="E15:F15"/>
    <mergeCell ref="E17:F17"/>
    <mergeCell ref="A11:A12"/>
    <mergeCell ref="B3:D4"/>
    <mergeCell ref="A1:A4"/>
    <mergeCell ref="C14:D14"/>
    <mergeCell ref="E14:F14"/>
    <mergeCell ref="C13:D13"/>
    <mergeCell ref="E13:F13"/>
    <mergeCell ref="C12:D12"/>
    <mergeCell ref="A10:F10"/>
    <mergeCell ref="C19:D19"/>
    <mergeCell ref="C15:D15"/>
    <mergeCell ref="C16:D16"/>
    <mergeCell ref="E16:F16"/>
    <mergeCell ref="C20:D20"/>
    <mergeCell ref="E20:F20"/>
    <mergeCell ref="E21:F21"/>
    <mergeCell ref="E22:F22"/>
    <mergeCell ref="C22:D22"/>
    <mergeCell ref="C21:D21"/>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K124"/>
  <sheetViews>
    <sheetView workbookViewId="0">
      <selection activeCell="C4" sqref="C4:E4"/>
    </sheetView>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5" customWidth="1"/>
    <col min="7" max="11" width="11.42578125" customWidth="1"/>
  </cols>
  <sheetData>
    <row r="1" spans="1:11" ht="22.5" customHeight="1" x14ac:dyDescent="0.25">
      <c r="A1" s="384"/>
      <c r="B1" s="385" t="str">
        <f>CONTEXTO!B1</f>
        <v xml:space="preserve">PROCESO: </v>
      </c>
      <c r="C1" s="481" t="s">
        <v>466</v>
      </c>
      <c r="D1" s="295"/>
      <c r="E1" s="372"/>
      <c r="F1" s="394"/>
      <c r="G1" s="2"/>
      <c r="H1" s="2"/>
      <c r="I1" s="2"/>
      <c r="J1" s="2"/>
      <c r="K1" s="2"/>
    </row>
    <row r="2" spans="1:11" ht="15.75" customHeight="1" x14ac:dyDescent="0.25">
      <c r="A2" s="289"/>
      <c r="B2" s="371"/>
      <c r="C2" s="354" t="s">
        <v>467</v>
      </c>
      <c r="D2" s="333"/>
      <c r="E2" s="366"/>
      <c r="F2" s="292"/>
      <c r="G2" s="2"/>
      <c r="H2" s="2"/>
      <c r="I2" s="2"/>
      <c r="J2" s="2"/>
      <c r="K2" s="2"/>
    </row>
    <row r="3" spans="1:11" ht="15" customHeight="1" x14ac:dyDescent="0.25">
      <c r="A3" s="289"/>
      <c r="B3" s="484" t="s">
        <v>239</v>
      </c>
      <c r="C3" s="354" t="s">
        <v>468</v>
      </c>
      <c r="D3" s="333"/>
      <c r="E3" s="366"/>
      <c r="F3" s="292"/>
      <c r="G3" s="2"/>
      <c r="H3" s="2"/>
      <c r="I3" s="2"/>
      <c r="J3" s="2"/>
      <c r="K3" s="2"/>
    </row>
    <row r="4" spans="1:11" ht="15.75" customHeight="1" x14ac:dyDescent="0.25">
      <c r="A4" s="343"/>
      <c r="B4" s="371"/>
      <c r="C4" s="354" t="s">
        <v>469</v>
      </c>
      <c r="D4" s="333"/>
      <c r="E4" s="366"/>
      <c r="F4" s="342"/>
      <c r="G4" s="2"/>
      <c r="H4" s="2"/>
      <c r="I4" s="2"/>
      <c r="J4" s="2"/>
      <c r="K4" s="2"/>
    </row>
    <row r="5" spans="1:11" ht="15.75" customHeight="1" x14ac:dyDescent="0.25">
      <c r="A5" s="483"/>
      <c r="B5" s="333"/>
      <c r="C5" s="333"/>
      <c r="D5" s="333"/>
      <c r="E5" s="333"/>
      <c r="F5" s="334"/>
      <c r="G5" s="2"/>
      <c r="H5" s="2"/>
      <c r="I5" s="2"/>
      <c r="J5" s="2"/>
      <c r="K5" s="2"/>
    </row>
    <row r="6" spans="1:11" ht="14.25" customHeight="1" x14ac:dyDescent="0.25">
      <c r="A6" s="421" t="str">
        <f>+CONTEXTO!A8</f>
        <v>PROCESO: GESTIÓN Y CONTROL DISCIPLINARIO</v>
      </c>
      <c r="B6" s="314"/>
      <c r="C6" s="314"/>
      <c r="D6" s="314"/>
      <c r="E6" s="314"/>
      <c r="F6" s="315"/>
      <c r="G6" s="2"/>
      <c r="H6" s="2"/>
      <c r="I6" s="2"/>
      <c r="J6" s="2"/>
      <c r="K6" s="2"/>
    </row>
    <row r="7" spans="1:11" ht="12.75" customHeight="1" x14ac:dyDescent="0.25">
      <c r="A7" s="336"/>
      <c r="B7" s="337"/>
      <c r="C7" s="337"/>
      <c r="D7" s="337"/>
      <c r="E7" s="337"/>
      <c r="F7" s="338"/>
      <c r="G7" s="2"/>
      <c r="H7" s="2"/>
      <c r="I7" s="2"/>
      <c r="J7" s="2"/>
      <c r="K7" s="2"/>
    </row>
    <row r="8" spans="1:11" ht="60.75" customHeight="1" x14ac:dyDescent="0.25">
      <c r="A8" s="390"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14"/>
      <c r="C8" s="314"/>
      <c r="D8" s="314"/>
      <c r="E8" s="314"/>
      <c r="F8" s="315"/>
      <c r="G8" s="2"/>
      <c r="H8" s="2"/>
      <c r="I8" s="2"/>
      <c r="J8" s="2"/>
      <c r="K8" s="2"/>
    </row>
    <row r="9" spans="1:11" ht="3.75" customHeight="1" x14ac:dyDescent="0.25">
      <c r="A9" s="310"/>
      <c r="B9" s="303"/>
      <c r="C9" s="303"/>
      <c r="D9" s="303"/>
      <c r="E9" s="303"/>
      <c r="F9" s="311"/>
      <c r="G9" s="2"/>
      <c r="H9" s="2"/>
      <c r="I9" s="2"/>
      <c r="J9" s="2"/>
      <c r="K9" s="2"/>
    </row>
    <row r="10" spans="1:11" ht="13.5" customHeight="1" x14ac:dyDescent="0.25">
      <c r="A10" s="391"/>
      <c r="B10" s="392"/>
      <c r="C10" s="392"/>
      <c r="D10" s="392"/>
      <c r="E10" s="392"/>
      <c r="F10" s="393"/>
      <c r="G10" s="2"/>
      <c r="H10" s="2"/>
      <c r="I10" s="2"/>
      <c r="J10" s="2"/>
      <c r="K10" s="2"/>
    </row>
    <row r="11" spans="1:11" ht="34.5" customHeight="1" x14ac:dyDescent="0.25">
      <c r="A11" s="488" t="s">
        <v>240</v>
      </c>
      <c r="B11" s="379" t="s">
        <v>241</v>
      </c>
      <c r="C11" s="299"/>
      <c r="D11" s="485" t="s">
        <v>242</v>
      </c>
      <c r="E11" s="372"/>
      <c r="F11" s="482" t="s">
        <v>243</v>
      </c>
      <c r="G11" s="2"/>
      <c r="H11" s="2"/>
      <c r="I11" s="2"/>
      <c r="J11" s="2"/>
      <c r="K11" s="2"/>
    </row>
    <row r="12" spans="1:11" ht="21" customHeight="1" x14ac:dyDescent="0.25">
      <c r="A12" s="343"/>
      <c r="B12" s="344"/>
      <c r="C12" s="345"/>
      <c r="D12" s="99" t="s">
        <v>142</v>
      </c>
      <c r="E12" s="99" t="s">
        <v>143</v>
      </c>
      <c r="F12" s="342"/>
      <c r="G12" s="2"/>
      <c r="H12" s="2"/>
      <c r="I12" s="2"/>
      <c r="J12" s="2"/>
      <c r="K12" s="2"/>
    </row>
    <row r="13" spans="1:11" ht="26.25" customHeight="1" x14ac:dyDescent="0.25">
      <c r="A13" s="380" t="str">
        <f>DESCRIPCION!A10</f>
        <v>posibilidad de demora en el tramite o incumplimiento de las etapas del proceso disciplinario para beneficio del sujeto procesal</v>
      </c>
      <c r="B13" s="378" t="s">
        <v>244</v>
      </c>
      <c r="C13" s="366"/>
      <c r="D13" s="18" t="s">
        <v>179</v>
      </c>
      <c r="E13" s="18"/>
      <c r="F13" s="487" t="str">
        <f>IF(D28="X","CATASTROFICO",IF(AND(D32&gt;0,D32&lt;=5),"MODERADO",IF(AND(D32&gt;=6,D32&lt;=11),"MAYOR",IF(AND(D32&gt;=12,D32&lt;=19),"CATASTROFICO",IF(AND(D32=0),"MENOR")))))</f>
        <v>MODERADO</v>
      </c>
      <c r="G13" s="2"/>
      <c r="H13" s="2"/>
      <c r="I13" s="2"/>
      <c r="J13" s="2"/>
      <c r="K13" s="2"/>
    </row>
    <row r="14" spans="1:11" ht="26.25" customHeight="1" x14ac:dyDescent="0.25">
      <c r="A14" s="289"/>
      <c r="B14" s="378" t="s">
        <v>245</v>
      </c>
      <c r="C14" s="366"/>
      <c r="D14" s="18"/>
      <c r="E14" s="18" t="s">
        <v>179</v>
      </c>
      <c r="F14" s="292"/>
      <c r="G14" s="2"/>
      <c r="H14" s="2"/>
      <c r="I14" s="2"/>
      <c r="J14" s="2"/>
      <c r="K14" s="2"/>
    </row>
    <row r="15" spans="1:11" ht="26.25" customHeight="1" x14ac:dyDescent="0.25">
      <c r="A15" s="289"/>
      <c r="B15" s="378" t="s">
        <v>246</v>
      </c>
      <c r="C15" s="366"/>
      <c r="D15" s="18"/>
      <c r="E15" s="18" t="s">
        <v>179</v>
      </c>
      <c r="F15" s="292"/>
      <c r="G15" s="2"/>
      <c r="H15" s="2"/>
      <c r="I15" s="2"/>
      <c r="J15" s="2"/>
      <c r="K15" s="2"/>
    </row>
    <row r="16" spans="1:11" ht="26.25" customHeight="1" x14ac:dyDescent="0.25">
      <c r="A16" s="289"/>
      <c r="B16" s="378" t="s">
        <v>247</v>
      </c>
      <c r="C16" s="366"/>
      <c r="D16" s="18"/>
      <c r="E16" s="18" t="s">
        <v>179</v>
      </c>
      <c r="F16" s="292"/>
      <c r="G16" s="2"/>
      <c r="H16" s="2"/>
      <c r="I16" s="2"/>
      <c r="J16" s="2"/>
      <c r="K16" s="2"/>
    </row>
    <row r="17" spans="1:11" ht="26.25" customHeight="1" x14ac:dyDescent="0.25">
      <c r="A17" s="289"/>
      <c r="B17" s="378" t="s">
        <v>248</v>
      </c>
      <c r="C17" s="366"/>
      <c r="D17" s="18" t="s">
        <v>179</v>
      </c>
      <c r="E17" s="18"/>
      <c r="F17" s="292"/>
      <c r="G17" s="2"/>
      <c r="H17" s="2"/>
      <c r="I17" s="2"/>
      <c r="J17" s="2"/>
      <c r="K17" s="2"/>
    </row>
    <row r="18" spans="1:11" ht="26.25" customHeight="1" x14ac:dyDescent="0.25">
      <c r="A18" s="289"/>
      <c r="B18" s="378" t="s">
        <v>249</v>
      </c>
      <c r="C18" s="366"/>
      <c r="D18" s="18"/>
      <c r="E18" s="18" t="s">
        <v>179</v>
      </c>
      <c r="F18" s="292"/>
      <c r="G18" s="2"/>
      <c r="H18" s="2"/>
      <c r="I18" s="2"/>
      <c r="J18" s="2"/>
      <c r="K18" s="2"/>
    </row>
    <row r="19" spans="1:11" ht="26.25" customHeight="1" x14ac:dyDescent="0.25">
      <c r="A19" s="289"/>
      <c r="B19" s="378" t="s">
        <v>250</v>
      </c>
      <c r="C19" s="366"/>
      <c r="D19" s="18"/>
      <c r="E19" s="18" t="s">
        <v>179</v>
      </c>
      <c r="F19" s="292"/>
      <c r="G19" s="2"/>
      <c r="H19" s="2"/>
      <c r="I19" s="2"/>
      <c r="J19" s="2"/>
      <c r="K19" s="2"/>
    </row>
    <row r="20" spans="1:11" ht="33" customHeight="1" x14ac:dyDescent="0.25">
      <c r="A20" s="289"/>
      <c r="B20" s="378" t="s">
        <v>251</v>
      </c>
      <c r="C20" s="366"/>
      <c r="D20" s="18"/>
      <c r="E20" s="18" t="s">
        <v>179</v>
      </c>
      <c r="F20" s="292"/>
      <c r="G20" s="2"/>
      <c r="H20" s="2"/>
      <c r="I20" s="2"/>
      <c r="J20" s="2"/>
      <c r="K20" s="2"/>
    </row>
    <row r="21" spans="1:11" ht="26.25" customHeight="1" x14ac:dyDescent="0.25">
      <c r="A21" s="289"/>
      <c r="B21" s="378" t="s">
        <v>252</v>
      </c>
      <c r="C21" s="366"/>
      <c r="D21" s="18"/>
      <c r="E21" s="18" t="s">
        <v>179</v>
      </c>
      <c r="F21" s="292"/>
      <c r="G21" s="2"/>
      <c r="H21" s="2"/>
      <c r="I21" s="2"/>
      <c r="J21" s="2"/>
      <c r="K21" s="2"/>
    </row>
    <row r="22" spans="1:11" ht="26.25" customHeight="1" x14ac:dyDescent="0.25">
      <c r="A22" s="289"/>
      <c r="B22" s="378" t="s">
        <v>253</v>
      </c>
      <c r="C22" s="366"/>
      <c r="D22" s="18" t="s">
        <v>179</v>
      </c>
      <c r="E22" s="18"/>
      <c r="F22" s="292"/>
      <c r="G22" s="2"/>
      <c r="H22" s="2"/>
      <c r="I22" s="2"/>
      <c r="J22" s="2"/>
      <c r="K22" s="2"/>
    </row>
    <row r="23" spans="1:11" ht="26.25" customHeight="1" x14ac:dyDescent="0.25">
      <c r="A23" s="289"/>
      <c r="B23" s="378" t="s">
        <v>254</v>
      </c>
      <c r="C23" s="366"/>
      <c r="D23" s="18" t="s">
        <v>179</v>
      </c>
      <c r="E23" s="18"/>
      <c r="F23" s="292"/>
      <c r="G23" s="2"/>
      <c r="H23" s="2"/>
      <c r="I23" s="2"/>
      <c r="J23" s="2"/>
      <c r="K23" s="2"/>
    </row>
    <row r="24" spans="1:11" ht="26.25" customHeight="1" x14ac:dyDescent="0.25">
      <c r="A24" s="289"/>
      <c r="B24" s="378" t="s">
        <v>255</v>
      </c>
      <c r="C24" s="366"/>
      <c r="D24" s="18" t="s">
        <v>179</v>
      </c>
      <c r="E24" s="18"/>
      <c r="F24" s="292"/>
      <c r="G24" s="2"/>
      <c r="H24" s="2"/>
      <c r="I24" s="2"/>
      <c r="J24" s="2"/>
      <c r="K24" s="2"/>
    </row>
    <row r="25" spans="1:11" ht="26.25" customHeight="1" x14ac:dyDescent="0.25">
      <c r="A25" s="289"/>
      <c r="B25" s="378" t="s">
        <v>256</v>
      </c>
      <c r="C25" s="366"/>
      <c r="D25" s="18"/>
      <c r="E25" s="18" t="s">
        <v>179</v>
      </c>
      <c r="F25" s="292"/>
      <c r="G25" s="2"/>
      <c r="H25" s="2"/>
      <c r="I25" s="2"/>
      <c r="J25" s="2"/>
      <c r="K25" s="2"/>
    </row>
    <row r="26" spans="1:11" ht="26.25" customHeight="1" x14ac:dyDescent="0.25">
      <c r="A26" s="289"/>
      <c r="B26" s="378" t="s">
        <v>257</v>
      </c>
      <c r="C26" s="366"/>
      <c r="D26" s="18"/>
      <c r="E26" s="18" t="s">
        <v>179</v>
      </c>
      <c r="F26" s="292"/>
      <c r="G26" s="2"/>
      <c r="H26" s="2"/>
      <c r="I26" s="2"/>
      <c r="J26" s="2"/>
      <c r="K26" s="2"/>
    </row>
    <row r="27" spans="1:11" ht="26.25" customHeight="1" x14ac:dyDescent="0.25">
      <c r="A27" s="289"/>
      <c r="B27" s="378" t="s">
        <v>258</v>
      </c>
      <c r="C27" s="366"/>
      <c r="D27" s="18"/>
      <c r="E27" s="18" t="s">
        <v>179</v>
      </c>
      <c r="F27" s="292"/>
      <c r="G27" s="2"/>
      <c r="H27" s="2"/>
      <c r="I27" s="2"/>
      <c r="J27" s="2"/>
      <c r="K27" s="2"/>
    </row>
    <row r="28" spans="1:11" ht="26.25" customHeight="1" x14ac:dyDescent="0.25">
      <c r="A28" s="289"/>
      <c r="B28" s="378" t="s">
        <v>259</v>
      </c>
      <c r="C28" s="366"/>
      <c r="D28" s="18"/>
      <c r="E28" s="18" t="s">
        <v>179</v>
      </c>
      <c r="F28" s="292"/>
      <c r="G28" s="2"/>
      <c r="H28" s="2"/>
      <c r="I28" s="2"/>
      <c r="J28" s="2"/>
      <c r="K28" s="2"/>
    </row>
    <row r="29" spans="1:11" ht="26.25" customHeight="1" x14ac:dyDescent="0.25">
      <c r="A29" s="289"/>
      <c r="B29" s="378" t="s">
        <v>260</v>
      </c>
      <c r="C29" s="366"/>
      <c r="D29" s="18"/>
      <c r="E29" s="18" t="s">
        <v>179</v>
      </c>
      <c r="F29" s="292"/>
      <c r="G29" s="2"/>
      <c r="H29" s="2"/>
      <c r="I29" s="2"/>
      <c r="J29" s="2"/>
      <c r="K29" s="2"/>
    </row>
    <row r="30" spans="1:11" ht="26.25" customHeight="1" x14ac:dyDescent="0.25">
      <c r="A30" s="289"/>
      <c r="B30" s="378" t="s">
        <v>261</v>
      </c>
      <c r="C30" s="366"/>
      <c r="D30" s="18"/>
      <c r="E30" s="18" t="s">
        <v>179</v>
      </c>
      <c r="F30" s="292"/>
      <c r="G30" s="2"/>
      <c r="H30" s="2"/>
      <c r="I30" s="2"/>
      <c r="J30" s="2"/>
      <c r="K30" s="2"/>
    </row>
    <row r="31" spans="1:11" ht="26.25" customHeight="1" x14ac:dyDescent="0.25">
      <c r="A31" s="289"/>
      <c r="B31" s="378" t="s">
        <v>262</v>
      </c>
      <c r="C31" s="366"/>
      <c r="D31" s="18"/>
      <c r="E31" s="18" t="s">
        <v>179</v>
      </c>
      <c r="F31" s="292"/>
      <c r="G31" s="2"/>
      <c r="H31" s="2"/>
      <c r="I31" s="2"/>
      <c r="J31" s="2"/>
      <c r="K31" s="2"/>
    </row>
    <row r="32" spans="1:11" ht="14.25" customHeight="1" x14ac:dyDescent="0.25">
      <c r="A32" s="290"/>
      <c r="B32" s="489" t="s">
        <v>105</v>
      </c>
      <c r="C32" s="349"/>
      <c r="D32" s="140">
        <f>+NOOO!B54</f>
        <v>5</v>
      </c>
      <c r="E32" s="141"/>
      <c r="F32" s="293"/>
      <c r="G32" s="2"/>
      <c r="H32" s="2"/>
      <c r="I32" s="2"/>
      <c r="J32" s="2"/>
      <c r="K32" s="2"/>
    </row>
    <row r="33" spans="1:11" ht="15.75" customHeight="1" x14ac:dyDescent="0.25">
      <c r="A33" s="486"/>
      <c r="B33" s="283"/>
      <c r="C33" s="283"/>
      <c r="D33" s="283"/>
      <c r="E33" s="283"/>
      <c r="F33" s="301"/>
      <c r="G33" s="2"/>
      <c r="H33" s="2"/>
      <c r="I33" s="2"/>
      <c r="J33" s="2"/>
      <c r="K33" s="2"/>
    </row>
    <row r="34" spans="1:11" ht="34.5" customHeight="1" x14ac:dyDescent="0.25">
      <c r="A34" s="488" t="s">
        <v>240</v>
      </c>
      <c r="B34" s="379" t="s">
        <v>241</v>
      </c>
      <c r="C34" s="299"/>
      <c r="D34" s="485" t="s">
        <v>242</v>
      </c>
      <c r="E34" s="372"/>
      <c r="F34" s="482" t="s">
        <v>243</v>
      </c>
      <c r="G34" s="2"/>
      <c r="H34" s="2"/>
      <c r="I34" s="2"/>
      <c r="J34" s="2"/>
      <c r="K34" s="2"/>
    </row>
    <row r="35" spans="1:11" ht="21" customHeight="1" x14ac:dyDescent="0.25">
      <c r="A35" s="343"/>
      <c r="B35" s="344"/>
      <c r="C35" s="345"/>
      <c r="D35" s="142" t="s">
        <v>142</v>
      </c>
      <c r="E35" s="142" t="s">
        <v>143</v>
      </c>
      <c r="F35" s="342"/>
      <c r="G35" s="2"/>
      <c r="H35" s="2"/>
      <c r="I35" s="2"/>
      <c r="J35" s="2"/>
      <c r="K35" s="2"/>
    </row>
    <row r="36" spans="1:11" ht="26.25" customHeight="1" x14ac:dyDescent="0.25">
      <c r="A36" s="380"/>
      <c r="B36" s="378" t="s">
        <v>244</v>
      </c>
      <c r="C36" s="366"/>
      <c r="D36" s="18"/>
      <c r="E36" s="18"/>
      <c r="F36" s="487" t="str">
        <f>IF(D51="X","CATASTROFICO",IF(AND(D55&gt;0,D55&lt;=5),"MODERADO",IF(AND(D55&gt;=6,D55&lt;=11),"MAYOR",IF(AND(D55&gt;=12,D55&lt;=19),"CATASTROFICO"," "))))</f>
        <v xml:space="preserve"> </v>
      </c>
      <c r="G36" s="2"/>
      <c r="H36" s="2"/>
      <c r="I36" s="2"/>
      <c r="J36" s="2"/>
      <c r="K36" s="2"/>
    </row>
    <row r="37" spans="1:11" ht="26.25" customHeight="1" x14ac:dyDescent="0.25">
      <c r="A37" s="289"/>
      <c r="B37" s="378" t="s">
        <v>245</v>
      </c>
      <c r="C37" s="366"/>
      <c r="D37" s="18"/>
      <c r="E37" s="18"/>
      <c r="F37" s="292"/>
      <c r="G37" s="2"/>
      <c r="H37" s="2"/>
      <c r="I37" s="2"/>
      <c r="J37" s="2"/>
      <c r="K37" s="2"/>
    </row>
    <row r="38" spans="1:11" ht="26.25" customHeight="1" x14ac:dyDescent="0.25">
      <c r="A38" s="289"/>
      <c r="B38" s="378" t="s">
        <v>246</v>
      </c>
      <c r="C38" s="366"/>
      <c r="D38" s="18"/>
      <c r="E38" s="18"/>
      <c r="F38" s="292"/>
      <c r="G38" s="2"/>
      <c r="H38" s="2"/>
      <c r="I38" s="2"/>
      <c r="J38" s="2"/>
      <c r="K38" s="2"/>
    </row>
    <row r="39" spans="1:11" ht="26.25" customHeight="1" x14ac:dyDescent="0.25">
      <c r="A39" s="289"/>
      <c r="B39" s="378" t="s">
        <v>247</v>
      </c>
      <c r="C39" s="366"/>
      <c r="D39" s="18"/>
      <c r="E39" s="18"/>
      <c r="F39" s="292"/>
      <c r="G39" s="2"/>
      <c r="H39" s="2"/>
      <c r="I39" s="2"/>
      <c r="J39" s="2"/>
      <c r="K39" s="2"/>
    </row>
    <row r="40" spans="1:11" ht="26.25" customHeight="1" x14ac:dyDescent="0.25">
      <c r="A40" s="289"/>
      <c r="B40" s="378" t="s">
        <v>248</v>
      </c>
      <c r="C40" s="366"/>
      <c r="D40" s="18"/>
      <c r="E40" s="18"/>
      <c r="F40" s="292"/>
      <c r="G40" s="2"/>
      <c r="H40" s="2"/>
      <c r="I40" s="2"/>
      <c r="J40" s="2"/>
      <c r="K40" s="2"/>
    </row>
    <row r="41" spans="1:11" ht="26.25" customHeight="1" x14ac:dyDescent="0.25">
      <c r="A41" s="289"/>
      <c r="B41" s="378" t="s">
        <v>249</v>
      </c>
      <c r="C41" s="366"/>
      <c r="D41" s="18"/>
      <c r="E41" s="18"/>
      <c r="F41" s="292"/>
      <c r="G41" s="2"/>
      <c r="H41" s="2"/>
      <c r="I41" s="2"/>
      <c r="J41" s="2"/>
      <c r="K41" s="2"/>
    </row>
    <row r="42" spans="1:11" ht="26.25" customHeight="1" x14ac:dyDescent="0.25">
      <c r="A42" s="289"/>
      <c r="B42" s="378" t="s">
        <v>250</v>
      </c>
      <c r="C42" s="366"/>
      <c r="D42" s="18"/>
      <c r="E42" s="18"/>
      <c r="F42" s="292"/>
      <c r="G42" s="2"/>
      <c r="H42" s="2"/>
      <c r="I42" s="2"/>
      <c r="J42" s="2"/>
      <c r="K42" s="2"/>
    </row>
    <row r="43" spans="1:11" ht="33" customHeight="1" x14ac:dyDescent="0.25">
      <c r="A43" s="289"/>
      <c r="B43" s="378" t="s">
        <v>251</v>
      </c>
      <c r="C43" s="366"/>
      <c r="D43" s="18"/>
      <c r="E43" s="18"/>
      <c r="F43" s="292"/>
      <c r="G43" s="2"/>
      <c r="H43" s="2"/>
      <c r="I43" s="2"/>
      <c r="J43" s="2"/>
      <c r="K43" s="2"/>
    </row>
    <row r="44" spans="1:11" ht="26.25" customHeight="1" x14ac:dyDescent="0.25">
      <c r="A44" s="289"/>
      <c r="B44" s="378" t="s">
        <v>252</v>
      </c>
      <c r="C44" s="366"/>
      <c r="D44" s="18"/>
      <c r="E44" s="18"/>
      <c r="F44" s="292"/>
      <c r="G44" s="2"/>
      <c r="H44" s="2"/>
      <c r="I44" s="2"/>
      <c r="J44" s="2"/>
      <c r="K44" s="2"/>
    </row>
    <row r="45" spans="1:11" ht="26.25" customHeight="1" x14ac:dyDescent="0.25">
      <c r="A45" s="289"/>
      <c r="B45" s="378" t="s">
        <v>253</v>
      </c>
      <c r="C45" s="366"/>
      <c r="D45" s="18"/>
      <c r="E45" s="18"/>
      <c r="F45" s="292"/>
      <c r="G45" s="2"/>
      <c r="H45" s="2"/>
      <c r="I45" s="2"/>
      <c r="J45" s="2"/>
      <c r="K45" s="2"/>
    </row>
    <row r="46" spans="1:11" ht="26.25" customHeight="1" x14ac:dyDescent="0.25">
      <c r="A46" s="289"/>
      <c r="B46" s="378" t="s">
        <v>254</v>
      </c>
      <c r="C46" s="366"/>
      <c r="D46" s="18"/>
      <c r="E46" s="18"/>
      <c r="F46" s="292"/>
      <c r="G46" s="2"/>
      <c r="H46" s="2"/>
      <c r="I46" s="2"/>
      <c r="J46" s="2"/>
      <c r="K46" s="2"/>
    </row>
    <row r="47" spans="1:11" ht="26.25" customHeight="1" x14ac:dyDescent="0.25">
      <c r="A47" s="289"/>
      <c r="B47" s="378" t="s">
        <v>255</v>
      </c>
      <c r="C47" s="366"/>
      <c r="D47" s="143"/>
      <c r="E47" s="143"/>
      <c r="F47" s="292"/>
      <c r="G47" s="2"/>
      <c r="H47" s="2"/>
      <c r="I47" s="2"/>
      <c r="J47" s="2"/>
      <c r="K47" s="2"/>
    </row>
    <row r="48" spans="1:11" ht="26.25" customHeight="1" x14ac:dyDescent="0.25">
      <c r="A48" s="289"/>
      <c r="B48" s="378" t="s">
        <v>256</v>
      </c>
      <c r="C48" s="366"/>
      <c r="D48" s="143"/>
      <c r="E48" s="143"/>
      <c r="F48" s="292"/>
      <c r="G48" s="2"/>
      <c r="H48" s="2"/>
      <c r="I48" s="2"/>
      <c r="J48" s="2"/>
      <c r="K48" s="2"/>
    </row>
    <row r="49" spans="1:11" ht="26.25" customHeight="1" x14ac:dyDescent="0.25">
      <c r="A49" s="289"/>
      <c r="B49" s="378" t="s">
        <v>257</v>
      </c>
      <c r="C49" s="366"/>
      <c r="D49" s="143"/>
      <c r="E49" s="143"/>
      <c r="F49" s="292"/>
      <c r="G49" s="2"/>
      <c r="H49" s="2"/>
      <c r="I49" s="2"/>
      <c r="J49" s="2"/>
      <c r="K49" s="2"/>
    </row>
    <row r="50" spans="1:11" ht="26.25" customHeight="1" x14ac:dyDescent="0.25">
      <c r="A50" s="289"/>
      <c r="B50" s="378" t="s">
        <v>258</v>
      </c>
      <c r="C50" s="366"/>
      <c r="D50" s="143"/>
      <c r="E50" s="143"/>
      <c r="F50" s="292"/>
      <c r="G50" s="2"/>
      <c r="H50" s="2"/>
      <c r="I50" s="2"/>
      <c r="J50" s="2"/>
      <c r="K50" s="2"/>
    </row>
    <row r="51" spans="1:11" ht="26.25" customHeight="1" x14ac:dyDescent="0.25">
      <c r="A51" s="289"/>
      <c r="B51" s="378" t="s">
        <v>259</v>
      </c>
      <c r="C51" s="366"/>
      <c r="D51" s="143"/>
      <c r="E51" s="143"/>
      <c r="F51" s="292"/>
      <c r="G51" s="2"/>
      <c r="H51" s="2"/>
      <c r="I51" s="2"/>
      <c r="J51" s="2"/>
      <c r="K51" s="2"/>
    </row>
    <row r="52" spans="1:11" ht="26.25" customHeight="1" x14ac:dyDescent="0.25">
      <c r="A52" s="289"/>
      <c r="B52" s="378" t="s">
        <v>260</v>
      </c>
      <c r="C52" s="366"/>
      <c r="D52" s="143"/>
      <c r="E52" s="143"/>
      <c r="F52" s="292"/>
      <c r="G52" s="2"/>
      <c r="H52" s="2"/>
      <c r="I52" s="2"/>
      <c r="J52" s="2"/>
      <c r="K52" s="2"/>
    </row>
    <row r="53" spans="1:11" ht="26.25" customHeight="1" x14ac:dyDescent="0.25">
      <c r="A53" s="289"/>
      <c r="B53" s="378" t="s">
        <v>261</v>
      </c>
      <c r="C53" s="366"/>
      <c r="D53" s="143"/>
      <c r="E53" s="143"/>
      <c r="F53" s="292"/>
      <c r="G53" s="2"/>
      <c r="H53" s="2"/>
      <c r="I53" s="2"/>
      <c r="J53" s="2"/>
      <c r="K53" s="2"/>
    </row>
    <row r="54" spans="1:11" ht="26.25" customHeight="1" x14ac:dyDescent="0.25">
      <c r="A54" s="289"/>
      <c r="B54" s="378" t="s">
        <v>262</v>
      </c>
      <c r="C54" s="366"/>
      <c r="D54" s="143"/>
      <c r="E54" s="143"/>
      <c r="F54" s="292"/>
      <c r="G54" s="2"/>
      <c r="H54" s="2"/>
      <c r="I54" s="2"/>
      <c r="J54" s="2"/>
      <c r="K54" s="2"/>
    </row>
    <row r="55" spans="1:11" ht="14.25" customHeight="1" x14ac:dyDescent="0.25">
      <c r="A55" s="290"/>
      <c r="B55" s="489" t="s">
        <v>105</v>
      </c>
      <c r="C55" s="349"/>
      <c r="D55" s="140">
        <f>+NOOO!B77</f>
        <v>0</v>
      </c>
      <c r="E55" s="141"/>
      <c r="F55" s="293"/>
      <c r="G55" s="2"/>
      <c r="H55" s="2"/>
      <c r="I55" s="2"/>
      <c r="J55" s="2"/>
      <c r="K55" s="2"/>
    </row>
    <row r="56" spans="1:11" ht="14.25" customHeight="1" x14ac:dyDescent="0.25">
      <c r="A56" s="2"/>
      <c r="B56" s="2"/>
      <c r="C56" s="2"/>
      <c r="D56" s="2"/>
      <c r="E56" s="2"/>
      <c r="F56" s="2"/>
      <c r="G56" s="2"/>
      <c r="H56" s="2"/>
      <c r="I56" s="2"/>
      <c r="J56" s="2"/>
      <c r="K56" s="2"/>
    </row>
    <row r="57" spans="1:11" ht="34.5" customHeight="1" x14ac:dyDescent="0.25">
      <c r="A57" s="488" t="s">
        <v>240</v>
      </c>
      <c r="B57" s="379" t="s">
        <v>241</v>
      </c>
      <c r="C57" s="299"/>
      <c r="D57" s="485" t="s">
        <v>242</v>
      </c>
      <c r="E57" s="372"/>
      <c r="F57" s="482" t="s">
        <v>243</v>
      </c>
      <c r="G57" s="2"/>
      <c r="H57" s="2"/>
      <c r="I57" s="2"/>
      <c r="J57" s="2"/>
      <c r="K57" s="2"/>
    </row>
    <row r="58" spans="1:11" ht="21" customHeight="1" x14ac:dyDescent="0.25">
      <c r="A58" s="343"/>
      <c r="B58" s="344"/>
      <c r="C58" s="345"/>
      <c r="D58" s="142" t="s">
        <v>142</v>
      </c>
      <c r="E58" s="142" t="s">
        <v>143</v>
      </c>
      <c r="F58" s="342"/>
      <c r="G58" s="2"/>
      <c r="H58" s="2"/>
      <c r="I58" s="2"/>
      <c r="J58" s="2"/>
      <c r="K58" s="2"/>
    </row>
    <row r="59" spans="1:11" ht="26.25" customHeight="1" x14ac:dyDescent="0.25">
      <c r="A59" s="490"/>
      <c r="B59" s="378" t="s">
        <v>244</v>
      </c>
      <c r="C59" s="366"/>
      <c r="D59" s="144"/>
      <c r="E59" s="144"/>
      <c r="F59" s="487" t="str">
        <f>IF(D74="X","CATASTROFICO",IF(AND(D78&gt;0,D78&lt;=5),"MODERADO",IF(AND(D78&gt;=6,D78&lt;=11),"MAYOR",IF(AND(D78&gt;=12,D78&lt;=19),"CATASTROFICO"," "))))</f>
        <v xml:space="preserve"> </v>
      </c>
      <c r="G59" s="2"/>
      <c r="H59" s="2"/>
      <c r="I59" s="2"/>
      <c r="J59" s="2"/>
      <c r="K59" s="2"/>
    </row>
    <row r="60" spans="1:11" ht="26.25" customHeight="1" x14ac:dyDescent="0.25">
      <c r="A60" s="289"/>
      <c r="B60" s="378" t="s">
        <v>245</v>
      </c>
      <c r="C60" s="366"/>
      <c r="D60" s="144"/>
      <c r="E60" s="144"/>
      <c r="F60" s="292"/>
      <c r="G60" s="2"/>
      <c r="H60" s="2"/>
      <c r="I60" s="2"/>
      <c r="J60" s="2"/>
      <c r="K60" s="2"/>
    </row>
    <row r="61" spans="1:11" ht="26.25" customHeight="1" x14ac:dyDescent="0.25">
      <c r="A61" s="289"/>
      <c r="B61" s="378" t="s">
        <v>246</v>
      </c>
      <c r="C61" s="366"/>
      <c r="D61" s="144"/>
      <c r="E61" s="144"/>
      <c r="F61" s="292"/>
      <c r="G61" s="2"/>
      <c r="H61" s="2"/>
      <c r="I61" s="2"/>
      <c r="J61" s="2"/>
      <c r="K61" s="2"/>
    </row>
    <row r="62" spans="1:11" ht="26.25" customHeight="1" x14ac:dyDescent="0.25">
      <c r="A62" s="289"/>
      <c r="B62" s="378" t="s">
        <v>247</v>
      </c>
      <c r="C62" s="366"/>
      <c r="D62" s="144"/>
      <c r="E62" s="144"/>
      <c r="F62" s="292"/>
      <c r="G62" s="2"/>
      <c r="H62" s="2"/>
      <c r="I62" s="2"/>
      <c r="J62" s="2"/>
      <c r="K62" s="2"/>
    </row>
    <row r="63" spans="1:11" ht="26.25" customHeight="1" x14ac:dyDescent="0.25">
      <c r="A63" s="289"/>
      <c r="B63" s="378" t="s">
        <v>248</v>
      </c>
      <c r="C63" s="366"/>
      <c r="D63" s="144"/>
      <c r="E63" s="144"/>
      <c r="F63" s="292"/>
      <c r="G63" s="2"/>
      <c r="H63" s="2"/>
      <c r="I63" s="2"/>
      <c r="J63" s="2"/>
      <c r="K63" s="2"/>
    </row>
    <row r="64" spans="1:11" ht="26.25" customHeight="1" x14ac:dyDescent="0.25">
      <c r="A64" s="289"/>
      <c r="B64" s="378" t="s">
        <v>249</v>
      </c>
      <c r="C64" s="366"/>
      <c r="D64" s="144"/>
      <c r="E64" s="144"/>
      <c r="F64" s="292"/>
      <c r="G64" s="2"/>
      <c r="H64" s="2"/>
      <c r="I64" s="2"/>
      <c r="J64" s="2"/>
      <c r="K64" s="2"/>
    </row>
    <row r="65" spans="1:11" ht="26.25" customHeight="1" x14ac:dyDescent="0.25">
      <c r="A65" s="289"/>
      <c r="B65" s="378" t="s">
        <v>250</v>
      </c>
      <c r="C65" s="366"/>
      <c r="D65" s="144"/>
      <c r="E65" s="144"/>
      <c r="F65" s="292"/>
      <c r="G65" s="2"/>
      <c r="H65" s="2"/>
      <c r="I65" s="2"/>
      <c r="J65" s="2"/>
      <c r="K65" s="2"/>
    </row>
    <row r="66" spans="1:11" ht="32.25" customHeight="1" x14ac:dyDescent="0.25">
      <c r="A66" s="289"/>
      <c r="B66" s="378" t="s">
        <v>251</v>
      </c>
      <c r="C66" s="366"/>
      <c r="D66" s="144"/>
      <c r="E66" s="144"/>
      <c r="F66" s="292"/>
      <c r="G66" s="2"/>
      <c r="H66" s="2"/>
      <c r="I66" s="2"/>
      <c r="J66" s="2"/>
      <c r="K66" s="2"/>
    </row>
    <row r="67" spans="1:11" ht="26.25" customHeight="1" x14ac:dyDescent="0.25">
      <c r="A67" s="289"/>
      <c r="B67" s="378" t="s">
        <v>252</v>
      </c>
      <c r="C67" s="366"/>
      <c r="D67" s="144"/>
      <c r="E67" s="144"/>
      <c r="F67" s="292"/>
      <c r="G67" s="2"/>
      <c r="H67" s="2"/>
      <c r="I67" s="2"/>
      <c r="J67" s="2"/>
      <c r="K67" s="2"/>
    </row>
    <row r="68" spans="1:11" ht="26.25" customHeight="1" x14ac:dyDescent="0.25">
      <c r="A68" s="289"/>
      <c r="B68" s="378" t="s">
        <v>253</v>
      </c>
      <c r="C68" s="366"/>
      <c r="D68" s="144"/>
      <c r="E68" s="144"/>
      <c r="F68" s="292"/>
      <c r="G68" s="2"/>
      <c r="H68" s="2"/>
      <c r="I68" s="2"/>
      <c r="J68" s="2"/>
      <c r="K68" s="2"/>
    </row>
    <row r="69" spans="1:11" ht="26.25" customHeight="1" x14ac:dyDescent="0.25">
      <c r="A69" s="289"/>
      <c r="B69" s="378" t="s">
        <v>254</v>
      </c>
      <c r="C69" s="366"/>
      <c r="D69" s="144"/>
      <c r="E69" s="144"/>
      <c r="F69" s="292"/>
      <c r="G69" s="2"/>
      <c r="H69" s="2"/>
      <c r="I69" s="2"/>
      <c r="J69" s="2"/>
      <c r="K69" s="2"/>
    </row>
    <row r="70" spans="1:11" ht="26.25" customHeight="1" x14ac:dyDescent="0.25">
      <c r="A70" s="289"/>
      <c r="B70" s="378" t="s">
        <v>255</v>
      </c>
      <c r="C70" s="366"/>
      <c r="D70" s="144"/>
      <c r="E70" s="144"/>
      <c r="F70" s="292"/>
      <c r="G70" s="2"/>
      <c r="H70" s="2"/>
      <c r="I70" s="2"/>
      <c r="J70" s="2"/>
      <c r="K70" s="2"/>
    </row>
    <row r="71" spans="1:11" ht="26.25" customHeight="1" x14ac:dyDescent="0.25">
      <c r="A71" s="289"/>
      <c r="B71" s="378" t="s">
        <v>256</v>
      </c>
      <c r="C71" s="366"/>
      <c r="D71" s="144"/>
      <c r="E71" s="144"/>
      <c r="F71" s="292"/>
      <c r="G71" s="2"/>
      <c r="H71" s="2"/>
      <c r="I71" s="2"/>
      <c r="J71" s="2"/>
      <c r="K71" s="2"/>
    </row>
    <row r="72" spans="1:11" ht="26.25" customHeight="1" x14ac:dyDescent="0.25">
      <c r="A72" s="289"/>
      <c r="B72" s="378" t="s">
        <v>257</v>
      </c>
      <c r="C72" s="366"/>
      <c r="D72" s="144"/>
      <c r="E72" s="144"/>
      <c r="F72" s="292"/>
      <c r="G72" s="2"/>
      <c r="H72" s="2"/>
      <c r="I72" s="2"/>
      <c r="J72" s="2"/>
      <c r="K72" s="2"/>
    </row>
    <row r="73" spans="1:11" ht="26.25" customHeight="1" x14ac:dyDescent="0.25">
      <c r="A73" s="289"/>
      <c r="B73" s="378" t="s">
        <v>258</v>
      </c>
      <c r="C73" s="366"/>
      <c r="D73" s="144"/>
      <c r="E73" s="144"/>
      <c r="F73" s="292"/>
      <c r="G73" s="2"/>
      <c r="H73" s="2"/>
      <c r="I73" s="2"/>
      <c r="J73" s="2"/>
      <c r="K73" s="2"/>
    </row>
    <row r="74" spans="1:11" ht="26.25" customHeight="1" x14ac:dyDescent="0.25">
      <c r="A74" s="289"/>
      <c r="B74" s="378" t="s">
        <v>259</v>
      </c>
      <c r="C74" s="366"/>
      <c r="D74" s="144"/>
      <c r="E74" s="144"/>
      <c r="F74" s="292"/>
      <c r="G74" s="2"/>
      <c r="H74" s="2"/>
      <c r="I74" s="2"/>
      <c r="J74" s="2"/>
      <c r="K74" s="2"/>
    </row>
    <row r="75" spans="1:11" ht="26.25" customHeight="1" x14ac:dyDescent="0.25">
      <c r="A75" s="289"/>
      <c r="B75" s="378" t="s">
        <v>260</v>
      </c>
      <c r="C75" s="366"/>
      <c r="D75" s="144"/>
      <c r="E75" s="144"/>
      <c r="F75" s="292"/>
      <c r="G75" s="2"/>
      <c r="H75" s="2"/>
      <c r="I75" s="2"/>
      <c r="J75" s="2"/>
      <c r="K75" s="2"/>
    </row>
    <row r="76" spans="1:11" ht="26.25" customHeight="1" x14ac:dyDescent="0.25">
      <c r="A76" s="289"/>
      <c r="B76" s="378" t="s">
        <v>261</v>
      </c>
      <c r="C76" s="366"/>
      <c r="D76" s="144"/>
      <c r="E76" s="144"/>
      <c r="F76" s="292"/>
      <c r="G76" s="2"/>
      <c r="H76" s="2"/>
      <c r="I76" s="2"/>
      <c r="J76" s="2"/>
      <c r="K76" s="2"/>
    </row>
    <row r="77" spans="1:11" ht="26.25" customHeight="1" x14ac:dyDescent="0.25">
      <c r="A77" s="289"/>
      <c r="B77" s="378" t="s">
        <v>262</v>
      </c>
      <c r="C77" s="366"/>
      <c r="D77" s="144"/>
      <c r="E77" s="144"/>
      <c r="F77" s="292"/>
      <c r="G77" s="2"/>
      <c r="H77" s="2"/>
      <c r="I77" s="2"/>
      <c r="J77" s="2"/>
      <c r="K77" s="2"/>
    </row>
    <row r="78" spans="1:11" ht="14.25" customHeight="1" x14ac:dyDescent="0.25">
      <c r="A78" s="290"/>
      <c r="B78" s="489" t="s">
        <v>105</v>
      </c>
      <c r="C78" s="349"/>
      <c r="D78" s="140">
        <f>+NOOO!B100</f>
        <v>0</v>
      </c>
      <c r="E78" s="141"/>
      <c r="F78" s="293"/>
      <c r="G78" s="2"/>
      <c r="H78" s="2"/>
      <c r="I78" s="2"/>
      <c r="J78" s="2"/>
      <c r="K78" s="2"/>
    </row>
    <row r="79" spans="1:11" ht="14.25" customHeight="1" x14ac:dyDescent="0.25">
      <c r="A79" s="2"/>
      <c r="B79" s="2"/>
      <c r="C79" s="2"/>
      <c r="D79" s="2"/>
      <c r="E79" s="2"/>
      <c r="F79" s="2"/>
      <c r="G79" s="2"/>
      <c r="H79" s="2"/>
      <c r="I79" s="2"/>
      <c r="J79" s="2"/>
      <c r="K79" s="2"/>
    </row>
    <row r="80" spans="1:11" ht="34.5" customHeight="1" x14ac:dyDescent="0.25">
      <c r="A80" s="488" t="s">
        <v>240</v>
      </c>
      <c r="B80" s="379" t="s">
        <v>241</v>
      </c>
      <c r="C80" s="299"/>
      <c r="D80" s="485" t="s">
        <v>242</v>
      </c>
      <c r="E80" s="372"/>
      <c r="F80" s="482" t="s">
        <v>243</v>
      </c>
      <c r="G80" s="2"/>
      <c r="H80" s="2"/>
      <c r="I80" s="2"/>
      <c r="J80" s="2"/>
      <c r="K80" s="2"/>
    </row>
    <row r="81" spans="1:11" ht="21" customHeight="1" x14ac:dyDescent="0.25">
      <c r="A81" s="343"/>
      <c r="B81" s="344"/>
      <c r="C81" s="345"/>
      <c r="D81" s="142" t="s">
        <v>142</v>
      </c>
      <c r="E81" s="142" t="s">
        <v>143</v>
      </c>
      <c r="F81" s="342"/>
      <c r="G81" s="2"/>
      <c r="H81" s="2"/>
      <c r="I81" s="2"/>
      <c r="J81" s="2"/>
      <c r="K81" s="2"/>
    </row>
    <row r="82" spans="1:11" ht="26.25" customHeight="1" x14ac:dyDescent="0.25">
      <c r="A82" s="490"/>
      <c r="B82" s="378" t="s">
        <v>244</v>
      </c>
      <c r="C82" s="366"/>
      <c r="D82" s="144"/>
      <c r="E82" s="144"/>
      <c r="F82" s="487" t="str">
        <f>IF(D97="X","CATASTROFICO",IF(AND(D101&gt;0,D101&lt;=5),"MODERADO",IF(AND(D101&gt;=6,D101&lt;=11),"MAYOR",IF(AND(D101&gt;=12,D101&lt;=19),"CATASTROFICO"," "))))</f>
        <v xml:space="preserve"> </v>
      </c>
      <c r="G82" s="2"/>
      <c r="H82" s="2"/>
      <c r="I82" s="2"/>
      <c r="J82" s="2"/>
      <c r="K82" s="2"/>
    </row>
    <row r="83" spans="1:11" ht="26.25" customHeight="1" x14ac:dyDescent="0.25">
      <c r="A83" s="289"/>
      <c r="B83" s="378" t="s">
        <v>245</v>
      </c>
      <c r="C83" s="366"/>
      <c r="D83" s="144"/>
      <c r="E83" s="144"/>
      <c r="F83" s="292"/>
      <c r="G83" s="2"/>
      <c r="H83" s="2"/>
      <c r="I83" s="2"/>
      <c r="J83" s="2"/>
      <c r="K83" s="2"/>
    </row>
    <row r="84" spans="1:11" ht="26.25" customHeight="1" x14ac:dyDescent="0.25">
      <c r="A84" s="289"/>
      <c r="B84" s="378" t="s">
        <v>246</v>
      </c>
      <c r="C84" s="366"/>
      <c r="D84" s="144"/>
      <c r="E84" s="144"/>
      <c r="F84" s="292"/>
      <c r="G84" s="2"/>
      <c r="H84" s="2"/>
      <c r="I84" s="2"/>
      <c r="J84" s="2"/>
      <c r="K84" s="2"/>
    </row>
    <row r="85" spans="1:11" ht="26.25" customHeight="1" x14ac:dyDescent="0.25">
      <c r="A85" s="289"/>
      <c r="B85" s="378" t="s">
        <v>247</v>
      </c>
      <c r="C85" s="366"/>
      <c r="D85" s="144"/>
      <c r="E85" s="144"/>
      <c r="F85" s="292"/>
      <c r="G85" s="2"/>
      <c r="H85" s="2"/>
      <c r="I85" s="2"/>
      <c r="J85" s="2"/>
      <c r="K85" s="2"/>
    </row>
    <row r="86" spans="1:11" ht="26.25" customHeight="1" x14ac:dyDescent="0.25">
      <c r="A86" s="289"/>
      <c r="B86" s="378" t="s">
        <v>248</v>
      </c>
      <c r="C86" s="366"/>
      <c r="D86" s="144"/>
      <c r="E86" s="144"/>
      <c r="F86" s="292"/>
      <c r="G86" s="2"/>
      <c r="H86" s="2"/>
      <c r="I86" s="2"/>
      <c r="J86" s="2"/>
      <c r="K86" s="2"/>
    </row>
    <row r="87" spans="1:11" ht="26.25" customHeight="1" x14ac:dyDescent="0.25">
      <c r="A87" s="289"/>
      <c r="B87" s="378" t="s">
        <v>249</v>
      </c>
      <c r="C87" s="366"/>
      <c r="D87" s="144"/>
      <c r="E87" s="144"/>
      <c r="F87" s="292"/>
      <c r="G87" s="2"/>
      <c r="H87" s="2"/>
      <c r="I87" s="2"/>
      <c r="J87" s="2"/>
      <c r="K87" s="2"/>
    </row>
    <row r="88" spans="1:11" ht="26.25" customHeight="1" x14ac:dyDescent="0.25">
      <c r="A88" s="289"/>
      <c r="B88" s="378" t="s">
        <v>250</v>
      </c>
      <c r="C88" s="366"/>
      <c r="D88" s="144"/>
      <c r="E88" s="144"/>
      <c r="F88" s="292"/>
      <c r="G88" s="2"/>
      <c r="H88" s="2"/>
      <c r="I88" s="2"/>
      <c r="J88" s="2"/>
      <c r="K88" s="2"/>
    </row>
    <row r="89" spans="1:11" ht="33" customHeight="1" x14ac:dyDescent="0.25">
      <c r="A89" s="289"/>
      <c r="B89" s="378" t="s">
        <v>251</v>
      </c>
      <c r="C89" s="366"/>
      <c r="D89" s="144"/>
      <c r="E89" s="144"/>
      <c r="F89" s="292"/>
      <c r="G89" s="2"/>
      <c r="H89" s="2"/>
      <c r="I89" s="2"/>
      <c r="J89" s="2"/>
      <c r="K89" s="2"/>
    </row>
    <row r="90" spans="1:11" ht="26.25" customHeight="1" x14ac:dyDescent="0.25">
      <c r="A90" s="289"/>
      <c r="B90" s="378" t="s">
        <v>252</v>
      </c>
      <c r="C90" s="366"/>
      <c r="D90" s="144"/>
      <c r="E90" s="144"/>
      <c r="F90" s="292"/>
      <c r="G90" s="2"/>
      <c r="H90" s="2"/>
      <c r="I90" s="2"/>
      <c r="J90" s="2"/>
      <c r="K90" s="2"/>
    </row>
    <row r="91" spans="1:11" ht="26.25" customHeight="1" x14ac:dyDescent="0.25">
      <c r="A91" s="289"/>
      <c r="B91" s="378" t="s">
        <v>253</v>
      </c>
      <c r="C91" s="366"/>
      <c r="D91" s="144"/>
      <c r="E91" s="144"/>
      <c r="F91" s="292"/>
      <c r="G91" s="2"/>
      <c r="H91" s="2"/>
      <c r="I91" s="2"/>
      <c r="J91" s="2"/>
      <c r="K91" s="2"/>
    </row>
    <row r="92" spans="1:11" ht="26.25" customHeight="1" x14ac:dyDescent="0.25">
      <c r="A92" s="289"/>
      <c r="B92" s="378" t="s">
        <v>254</v>
      </c>
      <c r="C92" s="366"/>
      <c r="D92" s="144"/>
      <c r="E92" s="144"/>
      <c r="F92" s="292"/>
      <c r="G92" s="2"/>
      <c r="H92" s="2"/>
      <c r="I92" s="2"/>
      <c r="J92" s="2"/>
      <c r="K92" s="2"/>
    </row>
    <row r="93" spans="1:11" ht="26.25" customHeight="1" x14ac:dyDescent="0.25">
      <c r="A93" s="289"/>
      <c r="B93" s="378" t="s">
        <v>255</v>
      </c>
      <c r="C93" s="366"/>
      <c r="D93" s="144"/>
      <c r="E93" s="144"/>
      <c r="F93" s="292"/>
      <c r="G93" s="2"/>
      <c r="H93" s="2"/>
      <c r="I93" s="2"/>
      <c r="J93" s="2"/>
      <c r="K93" s="2"/>
    </row>
    <row r="94" spans="1:11" ht="26.25" customHeight="1" x14ac:dyDescent="0.25">
      <c r="A94" s="289"/>
      <c r="B94" s="378" t="s">
        <v>256</v>
      </c>
      <c r="C94" s="366"/>
      <c r="D94" s="144"/>
      <c r="E94" s="144"/>
      <c r="F94" s="292"/>
      <c r="G94" s="2"/>
      <c r="H94" s="2"/>
      <c r="I94" s="2"/>
      <c r="J94" s="2"/>
      <c r="K94" s="2"/>
    </row>
    <row r="95" spans="1:11" ht="26.25" customHeight="1" x14ac:dyDescent="0.25">
      <c r="A95" s="289"/>
      <c r="B95" s="378" t="s">
        <v>257</v>
      </c>
      <c r="C95" s="366"/>
      <c r="D95" s="144"/>
      <c r="E95" s="144"/>
      <c r="F95" s="292"/>
      <c r="G95" s="2"/>
      <c r="H95" s="2"/>
      <c r="I95" s="2"/>
      <c r="J95" s="2"/>
      <c r="K95" s="2"/>
    </row>
    <row r="96" spans="1:11" ht="26.25" customHeight="1" x14ac:dyDescent="0.25">
      <c r="A96" s="289"/>
      <c r="B96" s="378" t="s">
        <v>258</v>
      </c>
      <c r="C96" s="366"/>
      <c r="D96" s="144"/>
      <c r="E96" s="144"/>
      <c r="F96" s="292"/>
      <c r="G96" s="2"/>
      <c r="H96" s="2"/>
      <c r="I96" s="2"/>
      <c r="J96" s="2"/>
      <c r="K96" s="2"/>
    </row>
    <row r="97" spans="1:11" ht="26.25" customHeight="1" x14ac:dyDescent="0.25">
      <c r="A97" s="289"/>
      <c r="B97" s="378" t="s">
        <v>259</v>
      </c>
      <c r="C97" s="366"/>
      <c r="D97" s="144"/>
      <c r="E97" s="144"/>
      <c r="F97" s="292"/>
      <c r="G97" s="2"/>
      <c r="H97" s="2"/>
      <c r="I97" s="2"/>
      <c r="J97" s="2"/>
      <c r="K97" s="2"/>
    </row>
    <row r="98" spans="1:11" ht="26.25" customHeight="1" x14ac:dyDescent="0.25">
      <c r="A98" s="289"/>
      <c r="B98" s="378" t="s">
        <v>260</v>
      </c>
      <c r="C98" s="366"/>
      <c r="D98" s="144"/>
      <c r="E98" s="144"/>
      <c r="F98" s="292"/>
      <c r="G98" s="2"/>
      <c r="H98" s="2"/>
      <c r="I98" s="2"/>
      <c r="J98" s="2"/>
      <c r="K98" s="2"/>
    </row>
    <row r="99" spans="1:11" ht="26.25" customHeight="1" x14ac:dyDescent="0.25">
      <c r="A99" s="289"/>
      <c r="B99" s="378" t="s">
        <v>261</v>
      </c>
      <c r="C99" s="366"/>
      <c r="D99" s="144"/>
      <c r="E99" s="144"/>
      <c r="F99" s="292"/>
      <c r="G99" s="2"/>
      <c r="H99" s="2"/>
      <c r="I99" s="2"/>
      <c r="J99" s="2"/>
      <c r="K99" s="2"/>
    </row>
    <row r="100" spans="1:11" ht="26.25" customHeight="1" x14ac:dyDescent="0.25">
      <c r="A100" s="289"/>
      <c r="B100" s="378" t="s">
        <v>262</v>
      </c>
      <c r="C100" s="366"/>
      <c r="D100" s="144"/>
      <c r="E100" s="144"/>
      <c r="F100" s="292"/>
      <c r="G100" s="2"/>
      <c r="H100" s="2"/>
      <c r="I100" s="2"/>
      <c r="J100" s="2"/>
      <c r="K100" s="2"/>
    </row>
    <row r="101" spans="1:11" ht="14.25" customHeight="1" x14ac:dyDescent="0.25">
      <c r="A101" s="290"/>
      <c r="B101" s="489" t="s">
        <v>105</v>
      </c>
      <c r="C101" s="349"/>
      <c r="D101" s="140">
        <f>+NOOO!B123</f>
        <v>0</v>
      </c>
      <c r="E101" s="141"/>
      <c r="F101" s="293"/>
      <c r="G101" s="2"/>
      <c r="H101" s="2"/>
      <c r="I101" s="2"/>
      <c r="J101" s="2"/>
      <c r="K101" s="2"/>
    </row>
    <row r="102" spans="1:11" ht="14.25" customHeight="1" x14ac:dyDescent="0.25">
      <c r="A102" s="2"/>
      <c r="B102" s="2"/>
      <c r="C102" s="2"/>
      <c r="D102" s="2"/>
      <c r="E102" s="2"/>
      <c r="F102" s="2"/>
      <c r="G102" s="2"/>
      <c r="H102" s="2"/>
      <c r="I102" s="2"/>
      <c r="J102" s="2"/>
      <c r="K102" s="2"/>
    </row>
    <row r="103" spans="1:11" ht="34.5" customHeight="1" x14ac:dyDescent="0.25">
      <c r="A103" s="488" t="s">
        <v>240</v>
      </c>
      <c r="B103" s="379" t="s">
        <v>241</v>
      </c>
      <c r="C103" s="299"/>
      <c r="D103" s="485" t="s">
        <v>242</v>
      </c>
      <c r="E103" s="372"/>
      <c r="F103" s="482" t="s">
        <v>243</v>
      </c>
      <c r="G103" s="2"/>
      <c r="H103" s="2"/>
      <c r="I103" s="2"/>
      <c r="J103" s="2"/>
      <c r="K103" s="2"/>
    </row>
    <row r="104" spans="1:11" ht="21" customHeight="1" x14ac:dyDescent="0.25">
      <c r="A104" s="343"/>
      <c r="B104" s="344"/>
      <c r="C104" s="345"/>
      <c r="D104" s="142" t="s">
        <v>142</v>
      </c>
      <c r="E104" s="142" t="s">
        <v>143</v>
      </c>
      <c r="F104" s="342"/>
      <c r="G104" s="2"/>
      <c r="H104" s="2"/>
      <c r="I104" s="2"/>
      <c r="J104" s="2"/>
      <c r="K104" s="2"/>
    </row>
    <row r="105" spans="1:11" ht="26.25" customHeight="1" x14ac:dyDescent="0.25">
      <c r="A105" s="490"/>
      <c r="B105" s="378" t="s">
        <v>244</v>
      </c>
      <c r="C105" s="366"/>
      <c r="D105" s="144"/>
      <c r="E105" s="144"/>
      <c r="F105" s="487" t="str">
        <f>IF(D120="X","CATASTROFICO",IF(AND(D124&gt;0,D124&lt;=5),"MODERADO",IF(AND(D124&gt;=6,D124&lt;=11),"MAYOR",IF(AND(D124&gt;=12,D124&lt;=19),"CATASTROFICO"," "))))</f>
        <v xml:space="preserve"> </v>
      </c>
      <c r="G105" s="2"/>
      <c r="H105" s="2"/>
      <c r="I105" s="2"/>
      <c r="J105" s="2"/>
      <c r="K105" s="2"/>
    </row>
    <row r="106" spans="1:11" ht="26.25" customHeight="1" x14ac:dyDescent="0.25">
      <c r="A106" s="289"/>
      <c r="B106" s="378" t="s">
        <v>245</v>
      </c>
      <c r="C106" s="366"/>
      <c r="D106" s="144"/>
      <c r="E106" s="144"/>
      <c r="F106" s="292"/>
      <c r="G106" s="2"/>
      <c r="H106" s="2"/>
      <c r="I106" s="2"/>
      <c r="J106" s="2"/>
      <c r="K106" s="2"/>
    </row>
    <row r="107" spans="1:11" ht="26.25" customHeight="1" x14ac:dyDescent="0.25">
      <c r="A107" s="289"/>
      <c r="B107" s="378" t="s">
        <v>246</v>
      </c>
      <c r="C107" s="366"/>
      <c r="D107" s="144"/>
      <c r="E107" s="144"/>
      <c r="F107" s="292"/>
      <c r="G107" s="2"/>
      <c r="H107" s="2"/>
      <c r="I107" s="2"/>
      <c r="J107" s="2"/>
      <c r="K107" s="2"/>
    </row>
    <row r="108" spans="1:11" ht="26.25" customHeight="1" x14ac:dyDescent="0.25">
      <c r="A108" s="289"/>
      <c r="B108" s="378" t="s">
        <v>247</v>
      </c>
      <c r="C108" s="366"/>
      <c r="D108" s="144"/>
      <c r="E108" s="144"/>
      <c r="F108" s="292"/>
      <c r="G108" s="2"/>
      <c r="H108" s="2"/>
      <c r="I108" s="2"/>
      <c r="J108" s="2"/>
      <c r="K108" s="2"/>
    </row>
    <row r="109" spans="1:11" ht="26.25" customHeight="1" x14ac:dyDescent="0.25">
      <c r="A109" s="289"/>
      <c r="B109" s="378" t="s">
        <v>248</v>
      </c>
      <c r="C109" s="366"/>
      <c r="D109" s="144"/>
      <c r="E109" s="144"/>
      <c r="F109" s="292"/>
      <c r="G109" s="2"/>
      <c r="H109" s="2"/>
      <c r="I109" s="2"/>
      <c r="J109" s="2"/>
      <c r="K109" s="2"/>
    </row>
    <row r="110" spans="1:11" ht="26.25" customHeight="1" x14ac:dyDescent="0.25">
      <c r="A110" s="289"/>
      <c r="B110" s="378" t="s">
        <v>249</v>
      </c>
      <c r="C110" s="366"/>
      <c r="D110" s="144"/>
      <c r="E110" s="144"/>
      <c r="F110" s="292"/>
      <c r="G110" s="2"/>
      <c r="H110" s="2"/>
      <c r="I110" s="2"/>
      <c r="J110" s="2"/>
      <c r="K110" s="2"/>
    </row>
    <row r="111" spans="1:11" ht="26.25" customHeight="1" x14ac:dyDescent="0.25">
      <c r="A111" s="289"/>
      <c r="B111" s="378" t="s">
        <v>250</v>
      </c>
      <c r="C111" s="366"/>
      <c r="D111" s="144"/>
      <c r="E111" s="144"/>
      <c r="F111" s="292"/>
      <c r="G111" s="2"/>
      <c r="H111" s="2"/>
      <c r="I111" s="2"/>
      <c r="J111" s="2"/>
      <c r="K111" s="2"/>
    </row>
    <row r="112" spans="1:11" ht="36" customHeight="1" x14ac:dyDescent="0.25">
      <c r="A112" s="289"/>
      <c r="B112" s="378" t="s">
        <v>251</v>
      </c>
      <c r="C112" s="366"/>
      <c r="D112" s="144"/>
      <c r="E112" s="144"/>
      <c r="F112" s="292"/>
      <c r="G112" s="2"/>
      <c r="H112" s="2"/>
      <c r="I112" s="2"/>
      <c r="J112" s="2"/>
      <c r="K112" s="2"/>
    </row>
    <row r="113" spans="1:11" ht="26.25" customHeight="1" x14ac:dyDescent="0.25">
      <c r="A113" s="289"/>
      <c r="B113" s="378" t="s">
        <v>252</v>
      </c>
      <c r="C113" s="366"/>
      <c r="D113" s="144"/>
      <c r="E113" s="144"/>
      <c r="F113" s="292"/>
      <c r="G113" s="2"/>
      <c r="H113" s="2"/>
      <c r="I113" s="2"/>
      <c r="J113" s="2"/>
      <c r="K113" s="2"/>
    </row>
    <row r="114" spans="1:11" ht="26.25" customHeight="1" x14ac:dyDescent="0.25">
      <c r="A114" s="289"/>
      <c r="B114" s="378" t="s">
        <v>253</v>
      </c>
      <c r="C114" s="366"/>
      <c r="D114" s="144"/>
      <c r="E114" s="144"/>
      <c r="F114" s="292"/>
      <c r="G114" s="2"/>
      <c r="H114" s="2"/>
      <c r="I114" s="2"/>
      <c r="J114" s="2"/>
      <c r="K114" s="2"/>
    </row>
    <row r="115" spans="1:11" ht="26.25" customHeight="1" x14ac:dyDescent="0.25">
      <c r="A115" s="289"/>
      <c r="B115" s="378" t="s">
        <v>254</v>
      </c>
      <c r="C115" s="366"/>
      <c r="D115" s="144"/>
      <c r="E115" s="144"/>
      <c r="F115" s="292"/>
      <c r="G115" s="2"/>
      <c r="H115" s="2"/>
      <c r="I115" s="2"/>
      <c r="J115" s="2"/>
      <c r="K115" s="2"/>
    </row>
    <row r="116" spans="1:11" ht="26.25" customHeight="1" x14ac:dyDescent="0.25">
      <c r="A116" s="289"/>
      <c r="B116" s="378" t="s">
        <v>255</v>
      </c>
      <c r="C116" s="366"/>
      <c r="D116" s="144"/>
      <c r="E116" s="144"/>
      <c r="F116" s="292"/>
      <c r="G116" s="2"/>
      <c r="H116" s="2"/>
      <c r="I116" s="2"/>
      <c r="J116" s="2"/>
      <c r="K116" s="2"/>
    </row>
    <row r="117" spans="1:11" ht="26.25" customHeight="1" x14ac:dyDescent="0.25">
      <c r="A117" s="289"/>
      <c r="B117" s="378" t="s">
        <v>256</v>
      </c>
      <c r="C117" s="366"/>
      <c r="D117" s="144"/>
      <c r="E117" s="144"/>
      <c r="F117" s="292"/>
      <c r="G117" s="2"/>
      <c r="H117" s="2"/>
      <c r="I117" s="2"/>
      <c r="J117" s="2"/>
      <c r="K117" s="2"/>
    </row>
    <row r="118" spans="1:11" ht="26.25" customHeight="1" x14ac:dyDescent="0.25">
      <c r="A118" s="289"/>
      <c r="B118" s="378" t="s">
        <v>257</v>
      </c>
      <c r="C118" s="366"/>
      <c r="D118" s="144"/>
      <c r="E118" s="144"/>
      <c r="F118" s="292"/>
      <c r="G118" s="2"/>
      <c r="H118" s="2"/>
      <c r="I118" s="2"/>
      <c r="J118" s="2"/>
      <c r="K118" s="2"/>
    </row>
    <row r="119" spans="1:11" ht="26.25" customHeight="1" x14ac:dyDescent="0.25">
      <c r="A119" s="289"/>
      <c r="B119" s="378" t="s">
        <v>258</v>
      </c>
      <c r="C119" s="366"/>
      <c r="D119" s="144"/>
      <c r="E119" s="144"/>
      <c r="F119" s="292"/>
      <c r="G119" s="2"/>
      <c r="H119" s="2"/>
      <c r="I119" s="2"/>
      <c r="J119" s="2"/>
      <c r="K119" s="2"/>
    </row>
    <row r="120" spans="1:11" ht="26.25" customHeight="1" x14ac:dyDescent="0.25">
      <c r="A120" s="289"/>
      <c r="B120" s="378" t="s">
        <v>259</v>
      </c>
      <c r="C120" s="366"/>
      <c r="D120" s="144"/>
      <c r="E120" s="144"/>
      <c r="F120" s="292"/>
      <c r="G120" s="2"/>
      <c r="H120" s="2"/>
      <c r="I120" s="2"/>
      <c r="J120" s="2"/>
      <c r="K120" s="2"/>
    </row>
    <row r="121" spans="1:11" ht="26.25" customHeight="1" x14ac:dyDescent="0.25">
      <c r="A121" s="289"/>
      <c r="B121" s="378" t="s">
        <v>260</v>
      </c>
      <c r="C121" s="366"/>
      <c r="D121" s="144"/>
      <c r="E121" s="144"/>
      <c r="F121" s="292"/>
      <c r="G121" s="2"/>
      <c r="H121" s="2"/>
      <c r="I121" s="2"/>
      <c r="J121" s="2"/>
      <c r="K121" s="2"/>
    </row>
    <row r="122" spans="1:11" ht="26.25" customHeight="1" x14ac:dyDescent="0.25">
      <c r="A122" s="289"/>
      <c r="B122" s="378" t="s">
        <v>261</v>
      </c>
      <c r="C122" s="366"/>
      <c r="D122" s="144"/>
      <c r="E122" s="144"/>
      <c r="F122" s="292"/>
      <c r="G122" s="2"/>
      <c r="H122" s="2"/>
      <c r="I122" s="2"/>
      <c r="J122" s="2"/>
      <c r="K122" s="2"/>
    </row>
    <row r="123" spans="1:11" ht="26.25" customHeight="1" x14ac:dyDescent="0.25">
      <c r="A123" s="289"/>
      <c r="B123" s="378" t="s">
        <v>262</v>
      </c>
      <c r="C123" s="366"/>
      <c r="D123" s="144"/>
      <c r="E123" s="144"/>
      <c r="F123" s="292"/>
      <c r="G123" s="2"/>
      <c r="H123" s="2"/>
      <c r="I123" s="2"/>
      <c r="J123" s="2"/>
      <c r="K123" s="2"/>
    </row>
    <row r="124" spans="1:11" ht="14.25" customHeight="1" x14ac:dyDescent="0.25">
      <c r="A124" s="290"/>
      <c r="B124" s="489" t="s">
        <v>105</v>
      </c>
      <c r="C124" s="349"/>
      <c r="D124" s="140">
        <f>+NOOO!B146</f>
        <v>0</v>
      </c>
      <c r="E124" s="141"/>
      <c r="F124" s="293"/>
      <c r="G124" s="2"/>
      <c r="H124" s="2"/>
      <c r="I124" s="2"/>
      <c r="J124" s="2"/>
      <c r="K124" s="2"/>
    </row>
  </sheetData>
  <mergeCells count="143">
    <mergeCell ref="B123:C123"/>
    <mergeCell ref="B114:C114"/>
    <mergeCell ref="B115:C115"/>
    <mergeCell ref="B116:C116"/>
    <mergeCell ref="B117:C117"/>
    <mergeCell ref="B118:C118"/>
    <mergeCell ref="B119:C119"/>
    <mergeCell ref="A82:A101"/>
    <mergeCell ref="B82:C82"/>
    <mergeCell ref="B99:C99"/>
    <mergeCell ref="B89:C89"/>
    <mergeCell ref="B90:C90"/>
    <mergeCell ref="B98:C98"/>
    <mergeCell ref="A105:A124"/>
    <mergeCell ref="B100:C100"/>
    <mergeCell ref="B105:C105"/>
    <mergeCell ref="B101:C101"/>
    <mergeCell ref="B121:C121"/>
    <mergeCell ref="B122:C122"/>
    <mergeCell ref="B108:C108"/>
    <mergeCell ref="B109:C109"/>
    <mergeCell ref="B110:C110"/>
    <mergeCell ref="B111:C111"/>
    <mergeCell ref="B112:C112"/>
    <mergeCell ref="B50:C50"/>
    <mergeCell ref="B51:C51"/>
    <mergeCell ref="B52:C52"/>
    <mergeCell ref="B53:C53"/>
    <mergeCell ref="B54:C54"/>
    <mergeCell ref="B55:C55"/>
    <mergeCell ref="B65:C65"/>
    <mergeCell ref="B66:C66"/>
    <mergeCell ref="B60:C60"/>
    <mergeCell ref="B61:C61"/>
    <mergeCell ref="B62:C62"/>
    <mergeCell ref="B63:C63"/>
    <mergeCell ref="B64:C64"/>
    <mergeCell ref="B86:C86"/>
    <mergeCell ref="B87:C87"/>
    <mergeCell ref="B96:C96"/>
    <mergeCell ref="B97:C97"/>
    <mergeCell ref="B95:C95"/>
    <mergeCell ref="B67:C67"/>
    <mergeCell ref="B68:C68"/>
    <mergeCell ref="A57:A58"/>
    <mergeCell ref="B57:C58"/>
    <mergeCell ref="A59:A78"/>
    <mergeCell ref="B59:C59"/>
    <mergeCell ref="B84:C84"/>
    <mergeCell ref="B76:C76"/>
    <mergeCell ref="B77:C77"/>
    <mergeCell ref="B69:C69"/>
    <mergeCell ref="B70:C70"/>
    <mergeCell ref="B71:C71"/>
    <mergeCell ref="B72:C72"/>
    <mergeCell ref="B73:C73"/>
    <mergeCell ref="B74:C74"/>
    <mergeCell ref="B75:C75"/>
    <mergeCell ref="F82:F101"/>
    <mergeCell ref="F80:F81"/>
    <mergeCell ref="F105:F124"/>
    <mergeCell ref="F59:F78"/>
    <mergeCell ref="F36:F55"/>
    <mergeCell ref="F57:F58"/>
    <mergeCell ref="A103:A104"/>
    <mergeCell ref="B103:C104"/>
    <mergeCell ref="D103:E103"/>
    <mergeCell ref="F103:F104"/>
    <mergeCell ref="B106:C106"/>
    <mergeCell ref="B107:C107"/>
    <mergeCell ref="B124:C124"/>
    <mergeCell ref="B120:C120"/>
    <mergeCell ref="B91:C91"/>
    <mergeCell ref="B92:C92"/>
    <mergeCell ref="A80:A81"/>
    <mergeCell ref="B80:C81"/>
    <mergeCell ref="B78:C78"/>
    <mergeCell ref="B85:C85"/>
    <mergeCell ref="B88:C88"/>
    <mergeCell ref="B42:C42"/>
    <mergeCell ref="B43:C43"/>
    <mergeCell ref="B113:C113"/>
    <mergeCell ref="B17:C17"/>
    <mergeCell ref="B24:C24"/>
    <mergeCell ref="B25:C25"/>
    <mergeCell ref="B32:C32"/>
    <mergeCell ref="B30:C30"/>
    <mergeCell ref="B31:C31"/>
    <mergeCell ref="B93:C93"/>
    <mergeCell ref="B94:C94"/>
    <mergeCell ref="B23:C23"/>
    <mergeCell ref="B44:C44"/>
    <mergeCell ref="B45:C45"/>
    <mergeCell ref="B26:C26"/>
    <mergeCell ref="B34:C35"/>
    <mergeCell ref="B46:C46"/>
    <mergeCell ref="B47:C47"/>
    <mergeCell ref="B48:C48"/>
    <mergeCell ref="B49:C49"/>
    <mergeCell ref="B37:C37"/>
    <mergeCell ref="B36:C36"/>
    <mergeCell ref="B38:C38"/>
    <mergeCell ref="B39:C39"/>
    <mergeCell ref="B40:C40"/>
    <mergeCell ref="B41:C41"/>
    <mergeCell ref="B83:C83"/>
    <mergeCell ref="B27:C27"/>
    <mergeCell ref="B28:C28"/>
    <mergeCell ref="D80:E80"/>
    <mergeCell ref="D57:E57"/>
    <mergeCell ref="D11:E11"/>
    <mergeCell ref="B11:C12"/>
    <mergeCell ref="B13:C13"/>
    <mergeCell ref="B14:C14"/>
    <mergeCell ref="A36:A55"/>
    <mergeCell ref="B15:C15"/>
    <mergeCell ref="A33:F33"/>
    <mergeCell ref="B18:C18"/>
    <mergeCell ref="B19:C19"/>
    <mergeCell ref="B20:C20"/>
    <mergeCell ref="B21:C21"/>
    <mergeCell ref="F13:F32"/>
    <mergeCell ref="A34:A35"/>
    <mergeCell ref="D34:E34"/>
    <mergeCell ref="F34:F35"/>
    <mergeCell ref="A11:A12"/>
    <mergeCell ref="A13:A32"/>
    <mergeCell ref="B22:C22"/>
    <mergeCell ref="B29:C29"/>
    <mergeCell ref="B16:C16"/>
    <mergeCell ref="C1:E1"/>
    <mergeCell ref="C2:E2"/>
    <mergeCell ref="C3:E3"/>
    <mergeCell ref="C4:E4"/>
    <mergeCell ref="F1:F4"/>
    <mergeCell ref="F11:F12"/>
    <mergeCell ref="A6:F7"/>
    <mergeCell ref="A8:F9"/>
    <mergeCell ref="A10:F10"/>
    <mergeCell ref="A5:F5"/>
    <mergeCell ref="A1:A4"/>
    <mergeCell ref="B1:B2"/>
    <mergeCell ref="B3:B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V210"/>
  <sheetViews>
    <sheetView zoomScale="60" zoomScaleNormal="60" workbookViewId="0">
      <selection activeCell="G4" sqref="G4:I4"/>
    </sheetView>
  </sheetViews>
  <sheetFormatPr baseColWidth="10" defaultColWidth="14.42578125" defaultRowHeight="15" customHeight="1" x14ac:dyDescent="0.25"/>
  <cols>
    <col min="1" max="1" width="14.5703125" customWidth="1"/>
    <col min="2" max="2" width="15" customWidth="1"/>
    <col min="3" max="7" width="13.7109375" customWidth="1"/>
    <col min="8" max="8" width="3.85546875" customWidth="1"/>
    <col min="9" max="10" width="11.42578125" customWidth="1"/>
    <col min="11" max="11" width="17.7109375" customWidth="1"/>
    <col min="12" max="22" width="11.42578125" customWidth="1"/>
  </cols>
  <sheetData>
    <row r="1" spans="1:22" ht="15" customHeight="1" x14ac:dyDescent="0.25">
      <c r="A1" s="525"/>
      <c r="B1" s="299"/>
      <c r="C1" s="297" t="str">
        <f>CONTEXTO!B1</f>
        <v xml:space="preserve">PROCESO: </v>
      </c>
      <c r="D1" s="298"/>
      <c r="E1" s="298"/>
      <c r="F1" s="299"/>
      <c r="G1" s="305" t="s">
        <v>454</v>
      </c>
      <c r="H1" s="295"/>
      <c r="I1" s="372"/>
      <c r="J1" s="527"/>
      <c r="K1" s="309"/>
      <c r="L1" s="2"/>
      <c r="M1" s="2"/>
      <c r="N1" s="2"/>
      <c r="O1" s="2"/>
      <c r="P1" s="2"/>
      <c r="Q1" s="2"/>
      <c r="R1" s="2"/>
      <c r="S1" s="2"/>
      <c r="T1" s="2"/>
      <c r="U1" s="2"/>
      <c r="V1" s="2"/>
    </row>
    <row r="2" spans="1:22" ht="15" customHeight="1" x14ac:dyDescent="0.25">
      <c r="A2" s="419"/>
      <c r="B2" s="301"/>
      <c r="C2" s="344"/>
      <c r="D2" s="337"/>
      <c r="E2" s="337"/>
      <c r="F2" s="345"/>
      <c r="G2" s="353" t="s">
        <v>452</v>
      </c>
      <c r="H2" s="333"/>
      <c r="I2" s="366"/>
      <c r="J2" s="300"/>
      <c r="K2" s="442"/>
      <c r="L2" s="2"/>
      <c r="M2" s="2"/>
      <c r="N2" s="2"/>
      <c r="O2" s="2"/>
      <c r="P2" s="2"/>
      <c r="Q2" s="2"/>
      <c r="R2" s="2"/>
      <c r="S2" s="2"/>
      <c r="T2" s="2"/>
      <c r="U2" s="2"/>
      <c r="V2" s="2"/>
    </row>
    <row r="3" spans="1:22" ht="34.5" customHeight="1" x14ac:dyDescent="0.25">
      <c r="A3" s="419"/>
      <c r="B3" s="301"/>
      <c r="C3" s="346" t="s">
        <v>263</v>
      </c>
      <c r="D3" s="314"/>
      <c r="E3" s="314"/>
      <c r="F3" s="347"/>
      <c r="G3" s="353" t="s">
        <v>453</v>
      </c>
      <c r="H3" s="333"/>
      <c r="I3" s="366"/>
      <c r="J3" s="300"/>
      <c r="K3" s="442"/>
      <c r="L3" s="2"/>
      <c r="M3" s="2"/>
      <c r="N3" s="2"/>
      <c r="O3" s="2"/>
      <c r="P3" s="2"/>
      <c r="Q3" s="2"/>
      <c r="R3" s="2"/>
      <c r="S3" s="2"/>
      <c r="T3" s="2"/>
      <c r="U3" s="2"/>
      <c r="V3" s="2"/>
    </row>
    <row r="4" spans="1:22" ht="15.75" customHeight="1" x14ac:dyDescent="0.25">
      <c r="A4" s="336"/>
      <c r="B4" s="345"/>
      <c r="C4" s="344"/>
      <c r="D4" s="337"/>
      <c r="E4" s="337"/>
      <c r="F4" s="345"/>
      <c r="G4" s="353" t="s">
        <v>450</v>
      </c>
      <c r="H4" s="333"/>
      <c r="I4" s="366"/>
      <c r="J4" s="344"/>
      <c r="K4" s="338"/>
      <c r="L4" s="2"/>
      <c r="M4" s="2"/>
      <c r="N4" s="2"/>
      <c r="O4" s="2"/>
      <c r="P4" s="2"/>
      <c r="Q4" s="2"/>
      <c r="R4" s="2"/>
      <c r="S4" s="2"/>
      <c r="T4" s="2"/>
      <c r="U4" s="2"/>
      <c r="V4" s="2"/>
    </row>
    <row r="5" spans="1:22" ht="15.75" customHeight="1" x14ac:dyDescent="0.25">
      <c r="A5" s="332"/>
      <c r="B5" s="333"/>
      <c r="C5" s="333"/>
      <c r="D5" s="333"/>
      <c r="E5" s="333"/>
      <c r="F5" s="333"/>
      <c r="G5" s="333"/>
      <c r="H5" s="333"/>
      <c r="I5" s="333"/>
      <c r="J5" s="333"/>
      <c r="K5" s="334"/>
      <c r="L5" s="2"/>
      <c r="M5" s="2"/>
      <c r="N5" s="2"/>
      <c r="O5" s="2"/>
      <c r="P5" s="2"/>
      <c r="Q5" s="2"/>
      <c r="R5" s="2"/>
      <c r="S5" s="2"/>
      <c r="T5" s="2"/>
      <c r="U5" s="2"/>
      <c r="V5" s="2"/>
    </row>
    <row r="6" spans="1:22" ht="14.25" customHeight="1" x14ac:dyDescent="0.25">
      <c r="A6" s="526" t="s">
        <v>264</v>
      </c>
      <c r="B6" s="314"/>
      <c r="C6" s="314"/>
      <c r="D6" s="314"/>
      <c r="E6" s="314"/>
      <c r="F6" s="314"/>
      <c r="G6" s="314"/>
      <c r="H6" s="314"/>
      <c r="I6" s="314"/>
      <c r="J6" s="314"/>
      <c r="K6" s="315"/>
      <c r="L6" s="2"/>
      <c r="M6" s="2"/>
      <c r="N6" s="2"/>
      <c r="O6" s="2"/>
      <c r="P6" s="2"/>
      <c r="Q6" s="2"/>
      <c r="R6" s="2"/>
      <c r="S6" s="2"/>
      <c r="T6" s="2"/>
      <c r="U6" s="2"/>
      <c r="V6" s="2"/>
    </row>
    <row r="7" spans="1:22" ht="11.25" customHeight="1" x14ac:dyDescent="0.25">
      <c r="A7" s="336"/>
      <c r="B7" s="337"/>
      <c r="C7" s="337"/>
      <c r="D7" s="337"/>
      <c r="E7" s="337"/>
      <c r="F7" s="337"/>
      <c r="G7" s="337"/>
      <c r="H7" s="337"/>
      <c r="I7" s="337"/>
      <c r="J7" s="337"/>
      <c r="K7" s="338"/>
      <c r="L7" s="2"/>
      <c r="M7" s="2"/>
      <c r="N7" s="2"/>
      <c r="O7" s="2"/>
      <c r="P7" s="2"/>
      <c r="Q7" s="2"/>
      <c r="R7" s="2"/>
      <c r="S7" s="2"/>
      <c r="T7" s="2"/>
      <c r="U7" s="2"/>
      <c r="V7" s="2"/>
    </row>
    <row r="8" spans="1:22" ht="24" customHeight="1" x14ac:dyDescent="0.25">
      <c r="A8" s="339" t="str">
        <f>CONTEXTO!A8</f>
        <v>PROCESO: GESTIÓN Y CONTROL DISCIPLINARIO</v>
      </c>
      <c r="B8" s="333"/>
      <c r="C8" s="333"/>
      <c r="D8" s="333"/>
      <c r="E8" s="333"/>
      <c r="F8" s="333"/>
      <c r="G8" s="333"/>
      <c r="H8" s="333"/>
      <c r="I8" s="333"/>
      <c r="J8" s="333"/>
      <c r="K8" s="334"/>
      <c r="L8" s="2"/>
      <c r="M8" s="2"/>
      <c r="N8" s="2"/>
      <c r="O8" s="2"/>
      <c r="P8" s="2"/>
      <c r="Q8" s="2"/>
      <c r="R8" s="2"/>
      <c r="S8" s="2"/>
      <c r="T8" s="2"/>
      <c r="U8" s="2"/>
      <c r="V8" s="2"/>
    </row>
    <row r="9" spans="1:22" ht="56.25" customHeight="1" x14ac:dyDescent="0.25">
      <c r="A9" s="524"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9" s="286"/>
      <c r="C9" s="286"/>
      <c r="D9" s="286"/>
      <c r="E9" s="286"/>
      <c r="F9" s="286"/>
      <c r="G9" s="286"/>
      <c r="H9" s="286"/>
      <c r="I9" s="286"/>
      <c r="J9" s="286"/>
      <c r="K9" s="287"/>
      <c r="L9" s="2"/>
      <c r="M9" s="2"/>
      <c r="N9" s="2"/>
      <c r="O9" s="2"/>
      <c r="P9" s="2"/>
      <c r="Q9" s="2"/>
      <c r="R9" s="2"/>
      <c r="S9" s="2"/>
      <c r="T9" s="2"/>
      <c r="U9" s="2"/>
      <c r="V9" s="2"/>
    </row>
    <row r="10" spans="1:22" ht="19.5" customHeight="1" x14ac:dyDescent="0.25">
      <c r="A10" s="523"/>
      <c r="B10" s="330"/>
      <c r="C10" s="330"/>
      <c r="D10" s="330"/>
      <c r="E10" s="330"/>
      <c r="F10" s="330"/>
      <c r="G10" s="330"/>
      <c r="H10" s="330"/>
      <c r="I10" s="330"/>
      <c r="J10" s="330"/>
      <c r="K10" s="331"/>
      <c r="L10" s="2"/>
      <c r="M10" s="2"/>
      <c r="N10" s="2"/>
      <c r="O10" s="2"/>
      <c r="P10" s="2"/>
      <c r="Q10" s="2"/>
      <c r="R10" s="2"/>
      <c r="S10" s="2"/>
      <c r="T10" s="2"/>
      <c r="U10" s="2"/>
      <c r="V10" s="2"/>
    </row>
    <row r="11" spans="1:22" ht="29.25" customHeight="1" x14ac:dyDescent="0.25">
      <c r="A11" s="145" t="s">
        <v>265</v>
      </c>
      <c r="B11" s="501" t="str">
        <f>DESCRIPCION!A10</f>
        <v>posibilidad de demora en el tramite o incumplimiento de las etapas del proceso disciplinario para beneficio del sujeto procesal</v>
      </c>
      <c r="C11" s="362"/>
      <c r="D11" s="362"/>
      <c r="E11" s="362"/>
      <c r="F11" s="362"/>
      <c r="G11" s="362"/>
      <c r="H11" s="362"/>
      <c r="I11" s="363"/>
      <c r="J11" s="146" t="s">
        <v>266</v>
      </c>
      <c r="K11" s="147" t="str">
        <f>IF(J17="x","EXTREMA",IF(J19="x","ALTA",IF(J21="x","MODERADA",IF(J23="x","BAJA",""))))</f>
        <v>MODERADA</v>
      </c>
      <c r="L11" s="2"/>
      <c r="M11" s="2"/>
      <c r="N11" s="2"/>
      <c r="O11" s="2"/>
      <c r="P11" s="2"/>
      <c r="Q11" s="2"/>
      <c r="R11" s="2"/>
      <c r="S11" s="2"/>
      <c r="T11" s="2"/>
      <c r="U11" s="2"/>
      <c r="V11" s="2"/>
    </row>
    <row r="12" spans="1:22" ht="16.5" customHeight="1" x14ac:dyDescent="0.25">
      <c r="A12" s="506" t="s">
        <v>267</v>
      </c>
      <c r="B12" s="362"/>
      <c r="C12" s="507"/>
      <c r="D12" s="508" t="str">
        <f>PROBABILIDAD!T11</f>
        <v>Improbable</v>
      </c>
      <c r="E12" s="363"/>
      <c r="F12" s="506" t="s">
        <v>268</v>
      </c>
      <c r="G12" s="362"/>
      <c r="H12" s="362"/>
      <c r="I12" s="363"/>
      <c r="J12" s="500" t="s">
        <v>277</v>
      </c>
      <c r="K12" s="363"/>
      <c r="L12" s="2"/>
      <c r="M12" s="2"/>
      <c r="N12" s="2"/>
      <c r="O12" s="2"/>
      <c r="P12" s="2"/>
      <c r="Q12" s="2"/>
      <c r="R12" s="2"/>
      <c r="S12" s="2"/>
      <c r="T12" s="2"/>
      <c r="U12" s="2"/>
      <c r="V12" s="2"/>
    </row>
    <row r="13" spans="1:22" ht="14.25" customHeight="1" x14ac:dyDescent="0.25">
      <c r="A13" s="148"/>
      <c r="B13" s="149"/>
      <c r="C13" s="149"/>
      <c r="D13" s="149"/>
      <c r="E13" s="149"/>
      <c r="F13" s="149"/>
      <c r="G13" s="149"/>
      <c r="H13" s="149"/>
      <c r="I13" s="149"/>
      <c r="J13" s="150"/>
      <c r="K13" s="151"/>
      <c r="L13" s="2"/>
      <c r="M13" s="2"/>
      <c r="N13" s="2"/>
      <c r="O13" s="2"/>
      <c r="P13" s="2"/>
      <c r="Q13" s="2"/>
      <c r="R13" s="2"/>
      <c r="S13" s="2"/>
      <c r="T13" s="2"/>
      <c r="U13" s="2"/>
      <c r="V13" s="2"/>
    </row>
    <row r="14" spans="1:22" ht="14.25" customHeight="1" x14ac:dyDescent="0.25">
      <c r="A14" s="148"/>
      <c r="B14" s="149"/>
      <c r="C14" s="152"/>
      <c r="D14" s="149"/>
      <c r="E14" s="149"/>
      <c r="F14" s="149"/>
      <c r="G14" s="149"/>
      <c r="H14" s="149"/>
      <c r="I14" s="149"/>
      <c r="J14" s="150"/>
      <c r="K14" s="151"/>
      <c r="L14" s="2"/>
      <c r="M14" s="2"/>
      <c r="N14" s="2"/>
      <c r="O14" s="2"/>
      <c r="P14" s="2"/>
      <c r="Q14" s="2"/>
      <c r="R14" s="2"/>
      <c r="S14" s="2"/>
      <c r="T14" s="2"/>
      <c r="U14" s="2"/>
      <c r="V14" s="2"/>
    </row>
    <row r="15" spans="1:22" ht="30" customHeight="1" x14ac:dyDescent="0.25">
      <c r="A15" s="491" t="s">
        <v>267</v>
      </c>
      <c r="B15" s="149">
        <v>5</v>
      </c>
      <c r="C15" s="528"/>
      <c r="D15" s="529"/>
      <c r="E15" s="492"/>
      <c r="F15" s="492"/>
      <c r="G15" s="492"/>
      <c r="H15" s="149"/>
      <c r="I15" s="149"/>
      <c r="J15" s="531" t="s">
        <v>269</v>
      </c>
      <c r="K15" s="504"/>
      <c r="L15" s="2"/>
      <c r="M15" s="2"/>
      <c r="N15" s="2"/>
      <c r="O15" s="2"/>
      <c r="P15" s="2"/>
      <c r="Q15" s="2"/>
      <c r="R15" s="2"/>
      <c r="S15" s="2"/>
      <c r="T15" s="2"/>
      <c r="U15" s="2"/>
      <c r="V15" s="2"/>
    </row>
    <row r="16" spans="1:22" ht="30" customHeight="1" x14ac:dyDescent="0.25">
      <c r="A16" s="419"/>
      <c r="B16" s="149" t="s">
        <v>270</v>
      </c>
      <c r="C16" s="513"/>
      <c r="D16" s="493"/>
      <c r="E16" s="493"/>
      <c r="F16" s="493"/>
      <c r="G16" s="493"/>
      <c r="H16" s="149"/>
      <c r="I16" s="149"/>
      <c r="J16" s="153"/>
      <c r="K16" s="154"/>
      <c r="L16" s="2"/>
      <c r="M16" s="2"/>
      <c r="N16" s="2"/>
      <c r="O16" s="2"/>
      <c r="P16" s="2"/>
      <c r="Q16" s="2"/>
      <c r="R16" s="2"/>
      <c r="S16" s="2"/>
      <c r="T16" s="2"/>
      <c r="U16" s="2"/>
      <c r="V16" s="2"/>
    </row>
    <row r="17" spans="1:22" ht="30" customHeight="1" x14ac:dyDescent="0.25">
      <c r="A17" s="419"/>
      <c r="B17" s="149">
        <v>4</v>
      </c>
      <c r="C17" s="530"/>
      <c r="D17" s="529"/>
      <c r="E17" s="529"/>
      <c r="F17" s="515"/>
      <c r="G17" s="492"/>
      <c r="H17" s="149"/>
      <c r="I17" s="149"/>
      <c r="J17" s="155" t="str">
        <f>IF(OR(E15="X",F15="X",G15="x",F17="x",G17="X",F19="X",G19="X",G21="X" ),"x","")</f>
        <v/>
      </c>
      <c r="K17" s="154" t="s">
        <v>62</v>
      </c>
      <c r="L17" s="2"/>
      <c r="M17" s="2"/>
      <c r="N17" s="2"/>
      <c r="O17" s="2"/>
      <c r="P17" s="2"/>
      <c r="Q17" s="2"/>
      <c r="R17" s="2"/>
      <c r="S17" s="2"/>
      <c r="T17" s="2"/>
      <c r="U17" s="2"/>
      <c r="V17" s="2"/>
    </row>
    <row r="18" spans="1:22" ht="30" customHeight="1" x14ac:dyDescent="0.25">
      <c r="A18" s="419"/>
      <c r="B18" s="149" t="s">
        <v>271</v>
      </c>
      <c r="C18" s="513"/>
      <c r="D18" s="493"/>
      <c r="E18" s="493"/>
      <c r="F18" s="493"/>
      <c r="G18" s="493"/>
      <c r="H18" s="149"/>
      <c r="I18" s="149"/>
      <c r="J18" s="156"/>
      <c r="K18" s="154"/>
      <c r="L18" s="2"/>
      <c r="M18" s="2"/>
      <c r="N18" s="2"/>
      <c r="O18" s="2"/>
      <c r="P18" s="2"/>
      <c r="Q18" s="2"/>
      <c r="R18" s="2"/>
      <c r="S18" s="2"/>
      <c r="T18" s="2"/>
      <c r="U18" s="2"/>
      <c r="V18" s="2"/>
    </row>
    <row r="19" spans="1:22" ht="30" customHeight="1" x14ac:dyDescent="0.25">
      <c r="A19" s="419"/>
      <c r="B19" s="149">
        <v>3</v>
      </c>
      <c r="C19" s="512"/>
      <c r="D19" s="514"/>
      <c r="E19" s="509"/>
      <c r="F19" s="515"/>
      <c r="G19" s="492"/>
      <c r="H19" s="149"/>
      <c r="I19" s="149"/>
      <c r="J19" s="157" t="str">
        <f>IF(OR(C15="X",D15="X",D17="x",E17="x",E19="X",F21="X",F23="X",G23="X" ),"x","")</f>
        <v/>
      </c>
      <c r="K19" s="154" t="s">
        <v>63</v>
      </c>
      <c r="L19" s="2"/>
      <c r="M19" s="2"/>
      <c r="N19" s="2"/>
      <c r="O19" s="2"/>
      <c r="P19" s="2"/>
      <c r="Q19" s="2"/>
      <c r="R19" s="2"/>
      <c r="S19" s="2"/>
      <c r="T19" s="2"/>
      <c r="U19" s="2"/>
      <c r="V19" s="2"/>
    </row>
    <row r="20" spans="1:22" ht="30" customHeight="1" x14ac:dyDescent="0.25">
      <c r="A20" s="419"/>
      <c r="B20" s="149" t="s">
        <v>272</v>
      </c>
      <c r="C20" s="513"/>
      <c r="D20" s="493"/>
      <c r="E20" s="493"/>
      <c r="F20" s="493"/>
      <c r="G20" s="493"/>
      <c r="H20" s="149"/>
      <c r="I20" s="149"/>
      <c r="J20" s="158"/>
      <c r="K20" s="154"/>
      <c r="L20" s="2"/>
      <c r="M20" s="2"/>
      <c r="N20" s="2"/>
      <c r="O20" s="2"/>
      <c r="P20" s="2"/>
      <c r="Q20" s="2"/>
      <c r="R20" s="2"/>
      <c r="S20" s="2"/>
      <c r="T20" s="2"/>
      <c r="U20" s="2"/>
      <c r="V20" s="2"/>
    </row>
    <row r="21" spans="1:22" ht="30" customHeight="1" x14ac:dyDescent="0.25">
      <c r="A21" s="419"/>
      <c r="B21" s="149">
        <v>2</v>
      </c>
      <c r="C21" s="512"/>
      <c r="D21" s="537"/>
      <c r="E21" s="538" t="s">
        <v>108</v>
      </c>
      <c r="F21" s="509"/>
      <c r="G21" s="492"/>
      <c r="H21" s="149"/>
      <c r="I21" s="149"/>
      <c r="J21" s="159" t="str">
        <f>IF(OR(C17="X",D19="X",E21="x",E23="x" ),"x","")</f>
        <v>x</v>
      </c>
      <c r="K21" s="154" t="s">
        <v>64</v>
      </c>
      <c r="L21" s="2"/>
      <c r="M21" s="2"/>
      <c r="N21" s="2"/>
      <c r="O21" s="2"/>
      <c r="P21" s="2"/>
      <c r="Q21" s="2"/>
      <c r="R21" s="2"/>
      <c r="S21" s="2"/>
      <c r="T21" s="2"/>
      <c r="U21" s="2"/>
      <c r="V21" s="2"/>
    </row>
    <row r="22" spans="1:22" ht="30" customHeight="1" x14ac:dyDescent="0.25">
      <c r="A22" s="419"/>
      <c r="B22" s="149" t="s">
        <v>273</v>
      </c>
      <c r="C22" s="513"/>
      <c r="D22" s="493"/>
      <c r="E22" s="493"/>
      <c r="F22" s="493"/>
      <c r="G22" s="493"/>
      <c r="H22" s="149"/>
      <c r="I22" s="149"/>
      <c r="J22" s="158"/>
      <c r="K22" s="154"/>
      <c r="L22" s="2"/>
      <c r="M22" s="2"/>
      <c r="N22" s="2"/>
      <c r="O22" s="2"/>
      <c r="P22" s="2"/>
      <c r="Q22" s="2"/>
      <c r="R22" s="2"/>
      <c r="S22" s="2"/>
      <c r="T22" s="2"/>
      <c r="U22" s="2"/>
      <c r="V22" s="2"/>
    </row>
    <row r="23" spans="1:22" ht="30" customHeight="1" x14ac:dyDescent="0.25">
      <c r="A23" s="419"/>
      <c r="B23" s="149">
        <v>1</v>
      </c>
      <c r="C23" s="512"/>
      <c r="D23" s="537"/>
      <c r="E23" s="510"/>
      <c r="F23" s="536"/>
      <c r="G23" s="529"/>
      <c r="H23" s="149"/>
      <c r="I23" s="149"/>
      <c r="J23" s="160" t="str">
        <f>IF(OR(C19="X",C21="X",C23="x",D21="x",D23="x" ),"x","")</f>
        <v/>
      </c>
      <c r="K23" s="154" t="s">
        <v>65</v>
      </c>
      <c r="L23" s="2"/>
      <c r="M23" s="2"/>
      <c r="N23" s="2"/>
      <c r="O23" s="2"/>
      <c r="P23" s="2"/>
      <c r="Q23" s="2"/>
      <c r="R23" s="2"/>
      <c r="S23" s="2"/>
      <c r="T23" s="2"/>
      <c r="U23" s="2"/>
      <c r="V23" s="2"/>
    </row>
    <row r="24" spans="1:22" ht="30" customHeight="1" x14ac:dyDescent="0.25">
      <c r="A24" s="419"/>
      <c r="B24" s="149" t="s">
        <v>274</v>
      </c>
      <c r="C24" s="539"/>
      <c r="D24" s="511"/>
      <c r="E24" s="511"/>
      <c r="F24" s="511"/>
      <c r="G24" s="511"/>
      <c r="H24" s="149"/>
      <c r="I24" s="149"/>
      <c r="J24" s="161"/>
      <c r="K24" s="162"/>
      <c r="L24" s="2"/>
      <c r="M24" s="2"/>
      <c r="N24" s="2"/>
      <c r="O24" s="2"/>
      <c r="P24" s="2"/>
      <c r="Q24" s="2"/>
      <c r="R24" s="2"/>
      <c r="S24" s="2"/>
      <c r="T24" s="2"/>
      <c r="U24" s="2"/>
      <c r="V24" s="2"/>
    </row>
    <row r="25" spans="1:22" ht="14.25" customHeight="1" x14ac:dyDescent="0.25">
      <c r="A25" s="148"/>
      <c r="B25" s="149"/>
      <c r="C25" s="149">
        <v>1</v>
      </c>
      <c r="D25" s="149">
        <v>2</v>
      </c>
      <c r="E25" s="149">
        <v>3</v>
      </c>
      <c r="F25" s="149">
        <v>4</v>
      </c>
      <c r="G25" s="149">
        <v>5</v>
      </c>
      <c r="H25" s="149"/>
      <c r="I25" s="149"/>
      <c r="J25" s="532"/>
      <c r="K25" s="504"/>
      <c r="L25" s="2"/>
      <c r="M25" s="2"/>
      <c r="N25" s="2"/>
      <c r="O25" s="2"/>
      <c r="P25" s="2"/>
      <c r="Q25" s="2"/>
      <c r="R25" s="2"/>
      <c r="S25" s="2"/>
      <c r="T25" s="2"/>
      <c r="U25" s="2"/>
      <c r="V25" s="2"/>
    </row>
    <row r="26" spans="1:22" ht="14.25" customHeight="1" x14ac:dyDescent="0.25">
      <c r="A26" s="148"/>
      <c r="B26" s="149"/>
      <c r="C26" s="149" t="s">
        <v>275</v>
      </c>
      <c r="D26" s="149" t="s">
        <v>276</v>
      </c>
      <c r="E26" s="149" t="s">
        <v>277</v>
      </c>
      <c r="F26" s="149" t="s">
        <v>278</v>
      </c>
      <c r="G26" s="149" t="s">
        <v>279</v>
      </c>
      <c r="H26" s="149"/>
      <c r="I26" s="149"/>
      <c r="J26" s="149"/>
      <c r="K26" s="151"/>
      <c r="L26" s="2"/>
      <c r="M26" s="2"/>
      <c r="N26" s="2"/>
      <c r="O26" s="2"/>
      <c r="P26" s="2"/>
      <c r="Q26" s="2"/>
      <c r="R26" s="2"/>
      <c r="S26" s="2"/>
      <c r="T26" s="2"/>
      <c r="U26" s="2"/>
      <c r="V26" s="2"/>
    </row>
    <row r="27" spans="1:22" ht="14.25" customHeight="1" x14ac:dyDescent="0.25">
      <c r="A27" s="148"/>
      <c r="B27" s="149"/>
      <c r="C27" s="494" t="s">
        <v>280</v>
      </c>
      <c r="D27" s="495"/>
      <c r="E27" s="495"/>
      <c r="F27" s="495"/>
      <c r="G27" s="496"/>
      <c r="H27" s="149"/>
      <c r="I27" s="149"/>
      <c r="J27" s="149"/>
      <c r="K27" s="151"/>
      <c r="L27" s="2"/>
      <c r="M27" s="2"/>
      <c r="N27" s="2"/>
      <c r="O27" s="2"/>
      <c r="P27" s="2"/>
      <c r="Q27" s="2"/>
      <c r="R27" s="2"/>
      <c r="S27" s="2"/>
      <c r="T27" s="2"/>
      <c r="U27" s="2"/>
      <c r="V27" s="2"/>
    </row>
    <row r="28" spans="1:22" ht="14.25" customHeight="1" x14ac:dyDescent="0.25">
      <c r="A28" s="148"/>
      <c r="B28" s="149"/>
      <c r="C28" s="497"/>
      <c r="D28" s="498"/>
      <c r="E28" s="498"/>
      <c r="F28" s="498"/>
      <c r="G28" s="499"/>
      <c r="H28" s="149"/>
      <c r="I28" s="149"/>
      <c r="J28" s="149"/>
      <c r="K28" s="151"/>
      <c r="L28" s="2"/>
      <c r="M28" s="2"/>
      <c r="N28" s="2"/>
      <c r="O28" s="2"/>
      <c r="P28" s="2"/>
      <c r="Q28" s="2"/>
      <c r="R28" s="2"/>
      <c r="S28" s="2"/>
      <c r="T28" s="2"/>
      <c r="U28" s="2"/>
      <c r="V28" s="2"/>
    </row>
    <row r="29" spans="1:22" ht="15.75" customHeight="1" x14ac:dyDescent="0.25">
      <c r="A29" s="163"/>
      <c r="B29" s="164"/>
      <c r="C29" s="164"/>
      <c r="D29" s="164"/>
      <c r="E29" s="164"/>
      <c r="F29" s="164"/>
      <c r="G29" s="164"/>
      <c r="H29" s="164"/>
      <c r="I29" s="164"/>
      <c r="J29" s="164"/>
      <c r="K29" s="165"/>
      <c r="L29" s="2"/>
      <c r="M29" s="2"/>
      <c r="N29" s="2"/>
      <c r="O29" s="2"/>
      <c r="P29" s="2"/>
      <c r="Q29" s="2"/>
      <c r="R29" s="2"/>
      <c r="S29" s="2"/>
      <c r="T29" s="2"/>
      <c r="U29" s="2"/>
      <c r="V29" s="2"/>
    </row>
    <row r="30" spans="1:22" ht="14.25" customHeight="1" x14ac:dyDescent="0.25">
      <c r="A30" s="2"/>
      <c r="B30" s="2"/>
      <c r="C30" s="2"/>
      <c r="D30" s="2"/>
      <c r="E30" s="2"/>
      <c r="F30" s="2"/>
      <c r="G30" s="2"/>
      <c r="H30" s="2"/>
      <c r="I30" s="2"/>
      <c r="J30" s="2"/>
      <c r="K30" s="2"/>
      <c r="L30" s="2"/>
      <c r="M30" s="2"/>
      <c r="N30" s="2"/>
      <c r="O30" s="2"/>
      <c r="P30" s="2"/>
      <c r="Q30" s="2"/>
      <c r="R30" s="2"/>
      <c r="S30" s="2"/>
      <c r="T30" s="2"/>
      <c r="U30" s="2"/>
      <c r="V30" s="2"/>
    </row>
    <row r="31" spans="1:22" ht="28.5" customHeight="1" x14ac:dyDescent="0.25">
      <c r="A31" s="166" t="s">
        <v>265</v>
      </c>
      <c r="B31" s="535" t="str">
        <f>DESCRIPCION!A13</f>
        <v xml:space="preserve">probabilidad de  perdida de informacion de los expedientes disciplinarios </v>
      </c>
      <c r="C31" s="362"/>
      <c r="D31" s="362"/>
      <c r="E31" s="362"/>
      <c r="F31" s="362"/>
      <c r="G31" s="362"/>
      <c r="H31" s="362"/>
      <c r="I31" s="363"/>
      <c r="J31" s="146" t="s">
        <v>266</v>
      </c>
      <c r="K31" s="147" t="str">
        <f>IF(J37="x","EXTREMA",IF(J39="x","ALTA",IF(J41="x","MODERADA",IF(J43="x","BAJA",""))))</f>
        <v>MODERADA</v>
      </c>
      <c r="L31" s="2"/>
      <c r="M31" s="2"/>
      <c r="N31" s="2"/>
      <c r="O31" s="2"/>
      <c r="P31" s="2"/>
      <c r="Q31" s="2"/>
      <c r="R31" s="2"/>
      <c r="S31" s="2"/>
      <c r="T31" s="2"/>
      <c r="U31" s="2"/>
      <c r="V31" s="2"/>
    </row>
    <row r="32" spans="1:22" ht="14.25" customHeight="1" x14ac:dyDescent="0.25">
      <c r="A32" s="506" t="s">
        <v>267</v>
      </c>
      <c r="B32" s="362"/>
      <c r="C32" s="507"/>
      <c r="D32" s="508" t="str">
        <f>PROBABILIDAD!T12</f>
        <v>Improbable</v>
      </c>
      <c r="E32" s="363"/>
      <c r="F32" s="506" t="s">
        <v>268</v>
      </c>
      <c r="G32" s="362"/>
      <c r="H32" s="362"/>
      <c r="I32" s="363"/>
      <c r="J32" s="500" t="s">
        <v>277</v>
      </c>
      <c r="K32" s="363"/>
      <c r="L32" s="2"/>
      <c r="M32" s="2"/>
      <c r="N32" s="2"/>
      <c r="O32" s="2"/>
      <c r="P32" s="2"/>
      <c r="Q32" s="2"/>
      <c r="R32" s="2"/>
      <c r="S32" s="2"/>
      <c r="T32" s="2"/>
      <c r="U32" s="2"/>
      <c r="V32" s="2"/>
    </row>
    <row r="33" spans="1:22" ht="14.25" customHeight="1" x14ac:dyDescent="0.25">
      <c r="A33" s="167"/>
      <c r="B33" s="168"/>
      <c r="C33" s="168"/>
      <c r="D33" s="168"/>
      <c r="E33" s="168"/>
      <c r="F33" s="168"/>
      <c r="G33" s="168"/>
      <c r="H33" s="168"/>
      <c r="I33" s="168"/>
      <c r="J33" s="150"/>
      <c r="K33" s="151"/>
      <c r="L33" s="2"/>
      <c r="M33" s="2"/>
      <c r="N33" s="2"/>
      <c r="O33" s="2"/>
      <c r="P33" s="2"/>
      <c r="Q33" s="2"/>
      <c r="R33" s="2"/>
      <c r="S33" s="2"/>
      <c r="T33" s="2"/>
      <c r="U33" s="2"/>
      <c r="V33" s="2"/>
    </row>
    <row r="34" spans="1:22" ht="14.25" customHeight="1" x14ac:dyDescent="0.25">
      <c r="A34" s="167"/>
      <c r="B34" s="169"/>
      <c r="C34" s="168"/>
      <c r="D34" s="168"/>
      <c r="E34" s="168"/>
      <c r="F34" s="168"/>
      <c r="G34" s="168"/>
      <c r="H34" s="168"/>
      <c r="I34" s="168"/>
      <c r="J34" s="150"/>
      <c r="K34" s="151"/>
      <c r="L34" s="2"/>
      <c r="M34" s="2"/>
      <c r="N34" s="2"/>
      <c r="O34" s="2"/>
      <c r="P34" s="2"/>
      <c r="Q34" s="2"/>
      <c r="R34" s="2"/>
      <c r="S34" s="2"/>
      <c r="T34" s="2"/>
      <c r="U34" s="2"/>
      <c r="V34" s="2"/>
    </row>
    <row r="35" spans="1:22" ht="30.75" customHeight="1" x14ac:dyDescent="0.25">
      <c r="A35" s="505" t="s">
        <v>267</v>
      </c>
      <c r="B35" s="169">
        <v>5</v>
      </c>
      <c r="C35" s="555"/>
      <c r="D35" s="519"/>
      <c r="E35" s="518"/>
      <c r="F35" s="518"/>
      <c r="G35" s="518"/>
      <c r="H35" s="168"/>
      <c r="I35" s="168"/>
      <c r="J35" s="503" t="s">
        <v>269</v>
      </c>
      <c r="K35" s="504"/>
      <c r="L35" s="2"/>
      <c r="M35" s="2"/>
      <c r="N35" s="2"/>
      <c r="O35" s="2"/>
      <c r="P35" s="2"/>
      <c r="Q35" s="2"/>
      <c r="R35" s="2"/>
      <c r="S35" s="2"/>
      <c r="T35" s="2"/>
      <c r="U35" s="2"/>
      <c r="V35" s="2"/>
    </row>
    <row r="36" spans="1:22" ht="21" customHeight="1" x14ac:dyDescent="0.25">
      <c r="A36" s="419"/>
      <c r="B36" s="169" t="s">
        <v>270</v>
      </c>
      <c r="C36" s="534"/>
      <c r="D36" s="517"/>
      <c r="E36" s="517"/>
      <c r="F36" s="517"/>
      <c r="G36" s="517"/>
      <c r="H36" s="168"/>
      <c r="I36" s="168"/>
      <c r="J36" s="170"/>
      <c r="K36" s="171"/>
      <c r="L36" s="2"/>
      <c r="M36" s="2"/>
      <c r="N36" s="2"/>
      <c r="O36" s="2"/>
      <c r="P36" s="2"/>
      <c r="Q36" s="2"/>
      <c r="R36" s="2"/>
      <c r="S36" s="2"/>
      <c r="T36" s="2"/>
      <c r="U36" s="2"/>
      <c r="V36" s="2"/>
    </row>
    <row r="37" spans="1:22" ht="34.5" customHeight="1" x14ac:dyDescent="0.25">
      <c r="A37" s="419"/>
      <c r="B37" s="169">
        <v>4</v>
      </c>
      <c r="C37" s="557"/>
      <c r="D37" s="519"/>
      <c r="E37" s="519"/>
      <c r="F37" s="520"/>
      <c r="G37" s="518"/>
      <c r="H37" s="168"/>
      <c r="I37" s="168"/>
      <c r="J37" s="172" t="str">
        <f>IF(OR(E35="X",F35="X",G35="x",F37="x",G37="X",F39="X",G39="X",G41="X" ),"x","")</f>
        <v/>
      </c>
      <c r="K37" s="171" t="s">
        <v>62</v>
      </c>
      <c r="L37" s="2"/>
      <c r="M37" s="2"/>
      <c r="N37" s="2"/>
      <c r="O37" s="2"/>
      <c r="P37" s="2"/>
      <c r="Q37" s="2"/>
      <c r="R37" s="2"/>
      <c r="S37" s="2"/>
      <c r="T37" s="2"/>
      <c r="U37" s="2"/>
      <c r="V37" s="2"/>
    </row>
    <row r="38" spans="1:22" ht="14.25" customHeight="1" x14ac:dyDescent="0.25">
      <c r="A38" s="419"/>
      <c r="B38" s="169" t="s">
        <v>271</v>
      </c>
      <c r="C38" s="534"/>
      <c r="D38" s="517"/>
      <c r="E38" s="517"/>
      <c r="F38" s="517"/>
      <c r="G38" s="517"/>
      <c r="H38" s="168"/>
      <c r="I38" s="168"/>
      <c r="J38" s="173"/>
      <c r="K38" s="171"/>
      <c r="L38" s="2"/>
      <c r="M38" s="2"/>
      <c r="N38" s="2"/>
      <c r="O38" s="2"/>
      <c r="P38" s="2"/>
      <c r="Q38" s="2"/>
      <c r="R38" s="2"/>
      <c r="S38" s="2"/>
      <c r="T38" s="2"/>
      <c r="U38" s="2"/>
      <c r="V38" s="2"/>
    </row>
    <row r="39" spans="1:22" ht="35.25" customHeight="1" x14ac:dyDescent="0.25">
      <c r="A39" s="419"/>
      <c r="B39" s="169">
        <v>3</v>
      </c>
      <c r="C39" s="533"/>
      <c r="D39" s="554"/>
      <c r="E39" s="516"/>
      <c r="F39" s="520"/>
      <c r="G39" s="518"/>
      <c r="H39" s="168"/>
      <c r="I39" s="168"/>
      <c r="J39" s="174" t="str">
        <f>IF(OR(C35="X",D35="X",D37="x",E37="x",E39="X",F41="X",F43="X",G43="X" ),"x","")</f>
        <v/>
      </c>
      <c r="K39" s="171" t="s">
        <v>63</v>
      </c>
      <c r="L39" s="2"/>
      <c r="M39" s="2"/>
      <c r="N39" s="2"/>
      <c r="O39" s="2"/>
      <c r="P39" s="2"/>
      <c r="Q39" s="2"/>
      <c r="R39" s="2"/>
      <c r="S39" s="2"/>
      <c r="T39" s="2"/>
      <c r="U39" s="2"/>
      <c r="V39" s="2"/>
    </row>
    <row r="40" spans="1:22" ht="14.25" customHeight="1" x14ac:dyDescent="0.25">
      <c r="A40" s="419"/>
      <c r="B40" s="169" t="s">
        <v>272</v>
      </c>
      <c r="C40" s="534"/>
      <c r="D40" s="517"/>
      <c r="E40" s="517"/>
      <c r="F40" s="517"/>
      <c r="G40" s="517"/>
      <c r="H40" s="168"/>
      <c r="I40" s="168"/>
      <c r="J40" s="175"/>
      <c r="K40" s="171"/>
      <c r="L40" s="2"/>
      <c r="M40" s="2"/>
      <c r="N40" s="2"/>
      <c r="O40" s="2"/>
      <c r="P40" s="2"/>
      <c r="Q40" s="2"/>
      <c r="R40" s="2"/>
      <c r="S40" s="2"/>
      <c r="T40" s="2"/>
      <c r="U40" s="2"/>
      <c r="V40" s="2"/>
    </row>
    <row r="41" spans="1:22" ht="36" customHeight="1" x14ac:dyDescent="0.25">
      <c r="A41" s="419"/>
      <c r="B41" s="169">
        <v>2</v>
      </c>
      <c r="C41" s="533"/>
      <c r="D41" s="552"/>
      <c r="E41" s="553" t="s">
        <v>108</v>
      </c>
      <c r="F41" s="516"/>
      <c r="G41" s="518"/>
      <c r="H41" s="168"/>
      <c r="I41" s="168"/>
      <c r="J41" s="176" t="str">
        <f>IF(OR(C37="X",D39="X",E41="x",E43="x" ),"x","")</f>
        <v>x</v>
      </c>
      <c r="K41" s="171" t="s">
        <v>64</v>
      </c>
      <c r="L41" s="2"/>
      <c r="M41" s="2"/>
      <c r="N41" s="2"/>
      <c r="O41" s="2"/>
      <c r="P41" s="2"/>
      <c r="Q41" s="2"/>
      <c r="R41" s="2"/>
      <c r="S41" s="2"/>
      <c r="T41" s="2"/>
      <c r="U41" s="2"/>
      <c r="V41" s="2"/>
    </row>
    <row r="42" spans="1:22" ht="14.25" customHeight="1" x14ac:dyDescent="0.25">
      <c r="A42" s="419"/>
      <c r="B42" s="169" t="s">
        <v>273</v>
      </c>
      <c r="C42" s="534"/>
      <c r="D42" s="517"/>
      <c r="E42" s="517"/>
      <c r="F42" s="517"/>
      <c r="G42" s="517"/>
      <c r="H42" s="168"/>
      <c r="I42" s="168"/>
      <c r="J42" s="175"/>
      <c r="K42" s="171"/>
      <c r="L42" s="2"/>
      <c r="M42" s="2"/>
      <c r="N42" s="2"/>
      <c r="O42" s="2"/>
      <c r="P42" s="2"/>
      <c r="Q42" s="2"/>
      <c r="R42" s="2"/>
      <c r="S42" s="2"/>
      <c r="T42" s="2"/>
      <c r="U42" s="2"/>
      <c r="V42" s="2"/>
    </row>
    <row r="43" spans="1:22" ht="38.25" customHeight="1" x14ac:dyDescent="0.25">
      <c r="A43" s="419"/>
      <c r="B43" s="169">
        <v>1</v>
      </c>
      <c r="C43" s="533"/>
      <c r="D43" s="552"/>
      <c r="E43" s="558"/>
      <c r="F43" s="521"/>
      <c r="G43" s="519"/>
      <c r="H43" s="168"/>
      <c r="I43" s="168"/>
      <c r="J43" s="177" t="str">
        <f>IF(OR(C39="X",C41="X",D41="x",C43="x",D43="x" ),"x","")</f>
        <v/>
      </c>
      <c r="K43" s="171" t="s">
        <v>65</v>
      </c>
      <c r="L43" s="2"/>
      <c r="M43" s="2"/>
      <c r="N43" s="2"/>
      <c r="O43" s="2"/>
      <c r="P43" s="2"/>
      <c r="Q43" s="2"/>
      <c r="R43" s="2"/>
      <c r="S43" s="2"/>
      <c r="T43" s="2"/>
      <c r="U43" s="2"/>
      <c r="V43" s="2"/>
    </row>
    <row r="44" spans="1:22" ht="17.25" customHeight="1" x14ac:dyDescent="0.25">
      <c r="A44" s="419"/>
      <c r="B44" s="169" t="s">
        <v>274</v>
      </c>
      <c r="C44" s="556"/>
      <c r="D44" s="522"/>
      <c r="E44" s="522"/>
      <c r="F44" s="522"/>
      <c r="G44" s="522"/>
      <c r="H44" s="178"/>
      <c r="I44" s="168"/>
      <c r="J44" s="168"/>
      <c r="K44" s="169"/>
      <c r="L44" s="2"/>
      <c r="M44" s="2"/>
      <c r="N44" s="2"/>
      <c r="O44" s="2"/>
      <c r="P44" s="2"/>
      <c r="Q44" s="2"/>
      <c r="R44" s="2"/>
      <c r="S44" s="2"/>
      <c r="T44" s="2"/>
      <c r="U44" s="2"/>
      <c r="V44" s="2"/>
    </row>
    <row r="45" spans="1:22" ht="14.25" customHeight="1" x14ac:dyDescent="0.25">
      <c r="A45" s="167"/>
      <c r="B45" s="168"/>
      <c r="C45" s="168">
        <v>1</v>
      </c>
      <c r="D45" s="168">
        <v>2</v>
      </c>
      <c r="E45" s="168">
        <v>3</v>
      </c>
      <c r="F45" s="168">
        <v>4</v>
      </c>
      <c r="G45" s="168">
        <v>5</v>
      </c>
      <c r="H45" s="168"/>
      <c r="I45" s="168"/>
      <c r="J45" s="168"/>
      <c r="K45" s="169"/>
      <c r="L45" s="2"/>
      <c r="M45" s="2"/>
      <c r="N45" s="2"/>
      <c r="O45" s="2"/>
      <c r="P45" s="2"/>
      <c r="Q45" s="2"/>
      <c r="R45" s="2"/>
      <c r="S45" s="2"/>
      <c r="T45" s="2"/>
      <c r="U45" s="2"/>
      <c r="V45" s="2"/>
    </row>
    <row r="46" spans="1:22" ht="14.25" customHeight="1" x14ac:dyDescent="0.25">
      <c r="A46" s="167"/>
      <c r="B46" s="168"/>
      <c r="C46" s="168" t="s">
        <v>275</v>
      </c>
      <c r="D46" s="168" t="s">
        <v>276</v>
      </c>
      <c r="E46" s="168" t="s">
        <v>277</v>
      </c>
      <c r="F46" s="168" t="s">
        <v>278</v>
      </c>
      <c r="G46" s="168" t="s">
        <v>279</v>
      </c>
      <c r="H46" s="168"/>
      <c r="I46" s="168"/>
      <c r="J46" s="168"/>
      <c r="K46" s="169"/>
      <c r="L46" s="2"/>
      <c r="M46" s="2"/>
      <c r="N46" s="2"/>
      <c r="O46" s="2"/>
      <c r="P46" s="2"/>
      <c r="Q46" s="2"/>
      <c r="R46" s="2"/>
      <c r="S46" s="2"/>
      <c r="T46" s="2"/>
      <c r="U46" s="2"/>
      <c r="V46" s="2"/>
    </row>
    <row r="47" spans="1:22" ht="14.25" customHeight="1" x14ac:dyDescent="0.25">
      <c r="A47" s="167"/>
      <c r="B47" s="168"/>
      <c r="C47" s="502" t="s">
        <v>280</v>
      </c>
      <c r="D47" s="495"/>
      <c r="E47" s="495"/>
      <c r="F47" s="495"/>
      <c r="G47" s="496"/>
      <c r="H47" s="168"/>
      <c r="I47" s="168"/>
      <c r="J47" s="168"/>
      <c r="K47" s="169"/>
      <c r="L47" s="2"/>
      <c r="M47" s="2"/>
      <c r="N47" s="2"/>
      <c r="O47" s="2"/>
      <c r="P47" s="2"/>
      <c r="Q47" s="2"/>
      <c r="R47" s="2"/>
      <c r="S47" s="2"/>
      <c r="T47" s="2"/>
      <c r="U47" s="2"/>
      <c r="V47" s="2"/>
    </row>
    <row r="48" spans="1:22" ht="14.25" customHeight="1" x14ac:dyDescent="0.25">
      <c r="A48" s="167"/>
      <c r="B48" s="168"/>
      <c r="C48" s="497"/>
      <c r="D48" s="498"/>
      <c r="E48" s="498"/>
      <c r="F48" s="498"/>
      <c r="G48" s="499"/>
      <c r="H48" s="168"/>
      <c r="I48" s="168"/>
      <c r="J48" s="168"/>
      <c r="K48" s="169"/>
      <c r="L48" s="2"/>
      <c r="M48" s="2"/>
      <c r="N48" s="2"/>
      <c r="O48" s="2"/>
      <c r="P48" s="2"/>
      <c r="Q48" s="2"/>
      <c r="R48" s="2"/>
      <c r="S48" s="2"/>
      <c r="T48" s="2"/>
      <c r="U48" s="2"/>
      <c r="V48" s="2"/>
    </row>
    <row r="49" spans="1:22" ht="22.5" customHeight="1" x14ac:dyDescent="0.25">
      <c r="A49" s="179"/>
      <c r="B49" s="180"/>
      <c r="C49" s="180"/>
      <c r="D49" s="180"/>
      <c r="E49" s="180"/>
      <c r="F49" s="180"/>
      <c r="G49" s="180"/>
      <c r="H49" s="180"/>
      <c r="I49" s="180"/>
      <c r="J49" s="180"/>
      <c r="K49" s="181"/>
      <c r="L49" s="2"/>
      <c r="M49" s="2"/>
      <c r="N49" s="2"/>
      <c r="O49" s="2"/>
      <c r="P49" s="2"/>
      <c r="Q49" s="2"/>
      <c r="R49" s="2"/>
      <c r="S49" s="2"/>
      <c r="T49" s="2"/>
      <c r="U49" s="2"/>
      <c r="V49" s="2"/>
    </row>
    <row r="50" spans="1:22" ht="14.25" customHeight="1" x14ac:dyDescent="0.25">
      <c r="A50" s="2"/>
      <c r="B50" s="2"/>
      <c r="C50" s="2"/>
      <c r="D50" s="2"/>
      <c r="E50" s="2"/>
      <c r="F50" s="2"/>
      <c r="G50" s="2"/>
      <c r="H50" s="2"/>
      <c r="I50" s="2"/>
      <c r="J50" s="2"/>
      <c r="K50" s="2"/>
      <c r="L50" s="2"/>
      <c r="M50" s="2"/>
      <c r="N50" s="2"/>
      <c r="O50" s="2"/>
      <c r="P50" s="2"/>
      <c r="Q50" s="2"/>
      <c r="R50" s="2"/>
      <c r="S50" s="2"/>
      <c r="T50" s="2"/>
      <c r="U50" s="2"/>
      <c r="V50" s="2"/>
    </row>
    <row r="51" spans="1:22" ht="36.75" customHeight="1" x14ac:dyDescent="0.25">
      <c r="A51" s="182" t="s">
        <v>265</v>
      </c>
      <c r="B51" s="501" t="str">
        <f>DESCRIPCION!A16</f>
        <v>c</v>
      </c>
      <c r="C51" s="362"/>
      <c r="D51" s="362"/>
      <c r="E51" s="362"/>
      <c r="F51" s="362"/>
      <c r="G51" s="362"/>
      <c r="H51" s="362"/>
      <c r="I51" s="363"/>
      <c r="J51" s="146" t="s">
        <v>266</v>
      </c>
      <c r="K51" s="147" t="str">
        <f>IF(J57="x","EXTREMA",IF(J59="x","ALTA",IF(J61="x","MODERADA",IF(J63="x","BAJA",""))))</f>
        <v/>
      </c>
      <c r="L51" s="2"/>
      <c r="M51" s="2"/>
      <c r="N51" s="2"/>
      <c r="O51" s="2"/>
      <c r="P51" s="2"/>
      <c r="Q51" s="2"/>
      <c r="R51" s="2"/>
      <c r="S51" s="2"/>
      <c r="T51" s="2"/>
      <c r="U51" s="2"/>
      <c r="V51" s="2"/>
    </row>
    <row r="52" spans="1:22" ht="14.25" customHeight="1" x14ac:dyDescent="0.25">
      <c r="A52" s="506" t="s">
        <v>267</v>
      </c>
      <c r="B52" s="362"/>
      <c r="C52" s="507"/>
      <c r="D52" s="508" t="str">
        <f>PROBABILIDAD!T13</f>
        <v xml:space="preserve"> </v>
      </c>
      <c r="E52" s="363"/>
      <c r="F52" s="506" t="s">
        <v>268</v>
      </c>
      <c r="G52" s="362"/>
      <c r="H52" s="362"/>
      <c r="I52" s="363"/>
      <c r="J52" s="500"/>
      <c r="K52" s="363"/>
      <c r="L52" s="2"/>
      <c r="M52" s="2"/>
      <c r="N52" s="2"/>
      <c r="O52" s="2"/>
      <c r="P52" s="2"/>
      <c r="Q52" s="2"/>
      <c r="R52" s="2"/>
      <c r="S52" s="2"/>
      <c r="T52" s="2"/>
      <c r="U52" s="2"/>
      <c r="V52" s="2"/>
    </row>
    <row r="53" spans="1:22" ht="14.25" customHeight="1" x14ac:dyDescent="0.25">
      <c r="A53" s="167"/>
      <c r="B53" s="168"/>
      <c r="C53" s="168"/>
      <c r="D53" s="168"/>
      <c r="E53" s="168"/>
      <c r="F53" s="168"/>
      <c r="G53" s="168"/>
      <c r="H53" s="168"/>
      <c r="I53" s="168"/>
      <c r="J53" s="150"/>
      <c r="K53" s="151"/>
      <c r="L53" s="2"/>
      <c r="M53" s="2"/>
      <c r="N53" s="2"/>
      <c r="O53" s="2"/>
      <c r="P53" s="2"/>
      <c r="Q53" s="2"/>
      <c r="R53" s="2"/>
      <c r="S53" s="2"/>
      <c r="T53" s="2"/>
      <c r="U53" s="2"/>
      <c r="V53" s="2"/>
    </row>
    <row r="54" spans="1:22" ht="14.25" customHeight="1" x14ac:dyDescent="0.25">
      <c r="A54" s="167"/>
      <c r="B54" s="169"/>
      <c r="C54" s="168"/>
      <c r="D54" s="168"/>
      <c r="E54" s="168"/>
      <c r="F54" s="168"/>
      <c r="G54" s="168"/>
      <c r="H54" s="168"/>
      <c r="I54" s="168"/>
      <c r="J54" s="150"/>
      <c r="K54" s="151"/>
      <c r="L54" s="2"/>
      <c r="M54" s="2"/>
      <c r="N54" s="2"/>
      <c r="O54" s="2"/>
      <c r="P54" s="2"/>
      <c r="Q54" s="2"/>
      <c r="R54" s="2"/>
      <c r="S54" s="2"/>
      <c r="T54" s="2"/>
      <c r="U54" s="2"/>
      <c r="V54" s="2"/>
    </row>
    <row r="55" spans="1:22" ht="26.25" customHeight="1" x14ac:dyDescent="0.25">
      <c r="A55" s="505" t="s">
        <v>267</v>
      </c>
      <c r="B55" s="169">
        <v>5</v>
      </c>
      <c r="C55" s="555"/>
      <c r="D55" s="519"/>
      <c r="E55" s="518"/>
      <c r="F55" s="518"/>
      <c r="G55" s="518"/>
      <c r="H55" s="168"/>
      <c r="I55" s="168"/>
      <c r="J55" s="503" t="s">
        <v>269</v>
      </c>
      <c r="K55" s="504"/>
      <c r="L55" s="2"/>
      <c r="M55" s="2"/>
      <c r="N55" s="2"/>
      <c r="O55" s="2"/>
      <c r="P55" s="2"/>
      <c r="Q55" s="2"/>
      <c r="R55" s="2"/>
      <c r="S55" s="2"/>
      <c r="T55" s="2"/>
      <c r="U55" s="2"/>
      <c r="V55" s="2"/>
    </row>
    <row r="56" spans="1:22" ht="18.75" customHeight="1" x14ac:dyDescent="0.25">
      <c r="A56" s="419"/>
      <c r="B56" s="169" t="s">
        <v>270</v>
      </c>
      <c r="C56" s="534"/>
      <c r="D56" s="517"/>
      <c r="E56" s="517"/>
      <c r="F56" s="517"/>
      <c r="G56" s="517"/>
      <c r="H56" s="168"/>
      <c r="I56" s="168"/>
      <c r="J56" s="170"/>
      <c r="K56" s="171"/>
      <c r="L56" s="2"/>
      <c r="M56" s="2"/>
      <c r="N56" s="2"/>
      <c r="O56" s="2"/>
      <c r="P56" s="2"/>
      <c r="Q56" s="2"/>
      <c r="R56" s="2"/>
      <c r="S56" s="2"/>
      <c r="T56" s="2"/>
      <c r="U56" s="2"/>
      <c r="V56" s="2"/>
    </row>
    <row r="57" spans="1:22" ht="30.75" customHeight="1" x14ac:dyDescent="0.25">
      <c r="A57" s="419"/>
      <c r="B57" s="169">
        <v>4</v>
      </c>
      <c r="C57" s="557"/>
      <c r="D57" s="519"/>
      <c r="E57" s="519"/>
      <c r="F57" s="520"/>
      <c r="G57" s="518"/>
      <c r="H57" s="168"/>
      <c r="I57" s="168"/>
      <c r="J57" s="172" t="str">
        <f>IF(OR(E55="X",F55="X",G55="x",F57="x",G57="X",F59="X",G59="X",G61="X" ),"x","")</f>
        <v/>
      </c>
      <c r="K57" s="171" t="s">
        <v>62</v>
      </c>
      <c r="L57" s="2"/>
      <c r="M57" s="2"/>
      <c r="N57" s="2"/>
      <c r="O57" s="2"/>
      <c r="P57" s="2"/>
      <c r="Q57" s="2"/>
      <c r="R57" s="2"/>
      <c r="S57" s="2"/>
      <c r="T57" s="2"/>
      <c r="U57" s="2"/>
      <c r="V57" s="2"/>
    </row>
    <row r="58" spans="1:22" ht="14.25" customHeight="1" x14ac:dyDescent="0.25">
      <c r="A58" s="419"/>
      <c r="B58" s="169" t="s">
        <v>271</v>
      </c>
      <c r="C58" s="534"/>
      <c r="D58" s="517"/>
      <c r="E58" s="517"/>
      <c r="F58" s="517"/>
      <c r="G58" s="517"/>
      <c r="H58" s="168"/>
      <c r="I58" s="168"/>
      <c r="J58" s="173"/>
      <c r="K58" s="171"/>
      <c r="L58" s="2"/>
      <c r="M58" s="2"/>
      <c r="N58" s="2"/>
      <c r="O58" s="2"/>
      <c r="P58" s="2"/>
      <c r="Q58" s="2"/>
      <c r="R58" s="2"/>
      <c r="S58" s="2"/>
      <c r="T58" s="2"/>
      <c r="U58" s="2"/>
      <c r="V58" s="2"/>
    </row>
    <row r="59" spans="1:22" ht="26.25" customHeight="1" x14ac:dyDescent="0.25">
      <c r="A59" s="419"/>
      <c r="B59" s="169">
        <v>3</v>
      </c>
      <c r="C59" s="533"/>
      <c r="D59" s="554"/>
      <c r="E59" s="516"/>
      <c r="F59" s="520"/>
      <c r="G59" s="518"/>
      <c r="H59" s="168"/>
      <c r="I59" s="168"/>
      <c r="J59" s="174" t="str">
        <f>IF(OR(C55="X",D55="X",D57="x",E57="x",E59="X",F61="X",F63="X",G63="X" ),"x","")</f>
        <v/>
      </c>
      <c r="K59" s="171" t="s">
        <v>63</v>
      </c>
      <c r="L59" s="2"/>
      <c r="M59" s="2"/>
      <c r="N59" s="2"/>
      <c r="O59" s="2"/>
      <c r="P59" s="2"/>
      <c r="Q59" s="2"/>
      <c r="R59" s="2"/>
      <c r="S59" s="2"/>
      <c r="T59" s="2"/>
      <c r="U59" s="2"/>
      <c r="V59" s="2"/>
    </row>
    <row r="60" spans="1:22" ht="14.25" customHeight="1" x14ac:dyDescent="0.25">
      <c r="A60" s="419"/>
      <c r="B60" s="169" t="s">
        <v>272</v>
      </c>
      <c r="C60" s="534"/>
      <c r="D60" s="517"/>
      <c r="E60" s="517"/>
      <c r="F60" s="517"/>
      <c r="G60" s="517"/>
      <c r="H60" s="168"/>
      <c r="I60" s="168"/>
      <c r="J60" s="175"/>
      <c r="K60" s="171"/>
      <c r="L60" s="2"/>
      <c r="M60" s="2"/>
      <c r="N60" s="2"/>
      <c r="O60" s="2"/>
      <c r="P60" s="2"/>
      <c r="Q60" s="2"/>
      <c r="R60" s="2"/>
      <c r="S60" s="2"/>
      <c r="T60" s="2"/>
      <c r="U60" s="2"/>
      <c r="V60" s="2"/>
    </row>
    <row r="61" spans="1:22" ht="30" customHeight="1" x14ac:dyDescent="0.25">
      <c r="A61" s="419"/>
      <c r="B61" s="169">
        <v>2</v>
      </c>
      <c r="C61" s="533"/>
      <c r="D61" s="552"/>
      <c r="E61" s="553"/>
      <c r="F61" s="516"/>
      <c r="G61" s="518"/>
      <c r="H61" s="168"/>
      <c r="I61" s="168"/>
      <c r="J61" s="176" t="str">
        <f>IF(OR(C57="X",D59="X",E61="x",E63="x" ),"x","")</f>
        <v/>
      </c>
      <c r="K61" s="171" t="s">
        <v>64</v>
      </c>
      <c r="L61" s="2"/>
      <c r="M61" s="2"/>
      <c r="N61" s="2"/>
      <c r="O61" s="2"/>
      <c r="P61" s="2"/>
      <c r="Q61" s="2"/>
      <c r="R61" s="2"/>
      <c r="S61" s="2"/>
      <c r="T61" s="2"/>
      <c r="U61" s="2"/>
      <c r="V61" s="2"/>
    </row>
    <row r="62" spans="1:22" ht="14.25" customHeight="1" x14ac:dyDescent="0.25">
      <c r="A62" s="419"/>
      <c r="B62" s="169" t="s">
        <v>273</v>
      </c>
      <c r="C62" s="534"/>
      <c r="D62" s="517"/>
      <c r="E62" s="517"/>
      <c r="F62" s="517"/>
      <c r="G62" s="517"/>
      <c r="H62" s="168"/>
      <c r="I62" s="168"/>
      <c r="J62" s="175"/>
      <c r="K62" s="171"/>
      <c r="L62" s="2"/>
      <c r="M62" s="2"/>
      <c r="N62" s="2"/>
      <c r="O62" s="2"/>
      <c r="P62" s="2"/>
      <c r="Q62" s="2"/>
      <c r="R62" s="2"/>
      <c r="S62" s="2"/>
      <c r="T62" s="2"/>
      <c r="U62" s="2"/>
      <c r="V62" s="2"/>
    </row>
    <row r="63" spans="1:22" ht="30.75" customHeight="1" x14ac:dyDescent="0.25">
      <c r="A63" s="419"/>
      <c r="B63" s="169">
        <v>1</v>
      </c>
      <c r="C63" s="533"/>
      <c r="D63" s="552"/>
      <c r="E63" s="554"/>
      <c r="F63" s="519"/>
      <c r="G63" s="519"/>
      <c r="H63" s="168"/>
      <c r="I63" s="168"/>
      <c r="J63" s="177" t="str">
        <f>IF(OR(C59="X",C61="X",D61="x",C63="x",D63="x" ),"x","")</f>
        <v/>
      </c>
      <c r="K63" s="171" t="s">
        <v>65</v>
      </c>
      <c r="L63" s="2"/>
      <c r="M63" s="2"/>
      <c r="N63" s="2"/>
      <c r="O63" s="2"/>
      <c r="P63" s="2"/>
      <c r="Q63" s="2"/>
      <c r="R63" s="2"/>
      <c r="S63" s="2"/>
      <c r="T63" s="2"/>
      <c r="U63" s="2"/>
      <c r="V63" s="2"/>
    </row>
    <row r="64" spans="1:22" ht="20.25" customHeight="1" x14ac:dyDescent="0.25">
      <c r="A64" s="419"/>
      <c r="B64" s="169" t="s">
        <v>274</v>
      </c>
      <c r="C64" s="556"/>
      <c r="D64" s="522"/>
      <c r="E64" s="522"/>
      <c r="F64" s="522"/>
      <c r="G64" s="522"/>
      <c r="H64" s="178"/>
      <c r="I64" s="168"/>
      <c r="J64" s="168"/>
      <c r="K64" s="169"/>
      <c r="L64" s="2"/>
      <c r="M64" s="2"/>
      <c r="N64" s="2"/>
      <c r="O64" s="2"/>
      <c r="P64" s="2"/>
      <c r="Q64" s="2"/>
      <c r="R64" s="2"/>
      <c r="S64" s="2"/>
      <c r="T64" s="2"/>
      <c r="U64" s="2"/>
      <c r="V64" s="2"/>
    </row>
    <row r="65" spans="1:22" ht="14.25" customHeight="1" x14ac:dyDescent="0.25">
      <c r="A65" s="167"/>
      <c r="B65" s="168"/>
      <c r="C65" s="168">
        <v>1</v>
      </c>
      <c r="D65" s="168">
        <v>2</v>
      </c>
      <c r="E65" s="168">
        <v>3</v>
      </c>
      <c r="F65" s="168">
        <v>4</v>
      </c>
      <c r="G65" s="168">
        <v>5</v>
      </c>
      <c r="H65" s="168"/>
      <c r="I65" s="168"/>
      <c r="J65" s="168"/>
      <c r="K65" s="169"/>
      <c r="L65" s="2"/>
      <c r="M65" s="2"/>
      <c r="N65" s="2"/>
      <c r="O65" s="2"/>
      <c r="P65" s="2"/>
      <c r="Q65" s="2"/>
      <c r="R65" s="2"/>
      <c r="S65" s="2"/>
      <c r="T65" s="2"/>
      <c r="U65" s="2"/>
      <c r="V65" s="2"/>
    </row>
    <row r="66" spans="1:22" ht="14.25" customHeight="1" x14ac:dyDescent="0.25">
      <c r="A66" s="167"/>
      <c r="B66" s="168"/>
      <c r="C66" s="168" t="s">
        <v>275</v>
      </c>
      <c r="D66" s="168" t="s">
        <v>276</v>
      </c>
      <c r="E66" s="168" t="s">
        <v>277</v>
      </c>
      <c r="F66" s="168" t="s">
        <v>278</v>
      </c>
      <c r="G66" s="168" t="s">
        <v>279</v>
      </c>
      <c r="H66" s="168"/>
      <c r="I66" s="168"/>
      <c r="J66" s="168"/>
      <c r="K66" s="169"/>
      <c r="L66" s="2"/>
      <c r="M66" s="2"/>
      <c r="N66" s="2"/>
      <c r="O66" s="2"/>
      <c r="P66" s="2"/>
      <c r="Q66" s="2"/>
      <c r="R66" s="2"/>
      <c r="S66" s="2"/>
      <c r="T66" s="2"/>
      <c r="U66" s="2"/>
      <c r="V66" s="2"/>
    </row>
    <row r="67" spans="1:22" ht="15" customHeight="1" x14ac:dyDescent="0.25">
      <c r="A67" s="167"/>
      <c r="B67" s="168"/>
      <c r="C67" s="502" t="s">
        <v>280</v>
      </c>
      <c r="D67" s="495"/>
      <c r="E67" s="495"/>
      <c r="F67" s="495"/>
      <c r="G67" s="496"/>
      <c r="H67" s="168"/>
      <c r="I67" s="168"/>
      <c r="J67" s="168"/>
      <c r="K67" s="169"/>
      <c r="L67" s="2"/>
      <c r="M67" s="2"/>
      <c r="N67" s="2"/>
      <c r="O67" s="2"/>
      <c r="P67" s="2"/>
      <c r="Q67" s="2"/>
      <c r="R67" s="2"/>
      <c r="S67" s="2"/>
      <c r="T67" s="2"/>
      <c r="U67" s="2"/>
      <c r="V67" s="2"/>
    </row>
    <row r="68" spans="1:22" ht="15" customHeight="1" x14ac:dyDescent="0.25">
      <c r="A68" s="167"/>
      <c r="B68" s="168"/>
      <c r="C68" s="497"/>
      <c r="D68" s="498"/>
      <c r="E68" s="498"/>
      <c r="F68" s="498"/>
      <c r="G68" s="499"/>
      <c r="H68" s="168"/>
      <c r="I68" s="168"/>
      <c r="J68" s="168"/>
      <c r="K68" s="169"/>
      <c r="L68" s="2"/>
      <c r="M68" s="2"/>
      <c r="N68" s="2"/>
      <c r="O68" s="2"/>
      <c r="P68" s="2"/>
      <c r="Q68" s="2"/>
      <c r="R68" s="2"/>
      <c r="S68" s="2"/>
      <c r="T68" s="2"/>
      <c r="U68" s="2"/>
      <c r="V68" s="2"/>
    </row>
    <row r="69" spans="1:22" ht="45.75" customHeight="1" x14ac:dyDescent="0.25">
      <c r="A69" s="183"/>
      <c r="B69" s="184"/>
      <c r="C69" s="184"/>
      <c r="D69" s="184"/>
      <c r="E69" s="184"/>
      <c r="F69" s="184"/>
      <c r="G69" s="184"/>
      <c r="H69" s="184"/>
      <c r="I69" s="184"/>
      <c r="J69" s="184"/>
      <c r="K69" s="185"/>
      <c r="L69" s="2"/>
      <c r="M69" s="2"/>
      <c r="N69" s="2"/>
      <c r="O69" s="2"/>
      <c r="P69" s="2"/>
      <c r="Q69" s="2"/>
      <c r="R69" s="2"/>
      <c r="S69" s="2"/>
      <c r="T69" s="2"/>
      <c r="U69" s="2"/>
      <c r="V69" s="2"/>
    </row>
    <row r="70" spans="1:22" ht="14.25" customHeight="1" x14ac:dyDescent="0.25">
      <c r="A70" s="2"/>
      <c r="B70" s="2"/>
      <c r="C70" s="2"/>
      <c r="D70" s="2"/>
      <c r="E70" s="2"/>
      <c r="F70" s="2"/>
      <c r="G70" s="2"/>
      <c r="H70" s="2"/>
      <c r="I70" s="2"/>
      <c r="J70" s="2"/>
      <c r="K70" s="2"/>
      <c r="L70" s="2"/>
      <c r="M70" s="2"/>
      <c r="N70" s="2"/>
      <c r="O70" s="2"/>
      <c r="P70" s="2"/>
      <c r="Q70" s="2"/>
      <c r="R70" s="2"/>
      <c r="S70" s="2"/>
      <c r="T70" s="2"/>
      <c r="U70" s="2"/>
      <c r="V70" s="2"/>
    </row>
    <row r="71" spans="1:22" ht="30.75" customHeight="1" x14ac:dyDescent="0.25">
      <c r="A71" s="166" t="s">
        <v>265</v>
      </c>
      <c r="B71" s="535" t="str">
        <f>DESCRIPCION!A19</f>
        <v>d</v>
      </c>
      <c r="C71" s="362"/>
      <c r="D71" s="362"/>
      <c r="E71" s="362"/>
      <c r="F71" s="362"/>
      <c r="G71" s="362"/>
      <c r="H71" s="362"/>
      <c r="I71" s="363"/>
      <c r="J71" s="146" t="s">
        <v>266</v>
      </c>
      <c r="K71" s="147" t="str">
        <f>IF(J77="x","EXTREMA",IF(J79="x","ALTA",IF(J81="x","MODERADA",IF(J83="x","BAJA",""))))</f>
        <v/>
      </c>
      <c r="L71" s="2"/>
      <c r="M71" s="2"/>
      <c r="N71" s="2"/>
      <c r="O71" s="2"/>
      <c r="P71" s="2"/>
      <c r="Q71" s="2"/>
      <c r="R71" s="2"/>
      <c r="S71" s="2"/>
      <c r="T71" s="2"/>
      <c r="U71" s="2"/>
      <c r="V71" s="2"/>
    </row>
    <row r="72" spans="1:22" ht="14.25" customHeight="1" x14ac:dyDescent="0.25">
      <c r="A72" s="506" t="s">
        <v>267</v>
      </c>
      <c r="B72" s="362"/>
      <c r="C72" s="507"/>
      <c r="D72" s="508" t="str">
        <f>PROBABILIDAD!T14</f>
        <v xml:space="preserve"> </v>
      </c>
      <c r="E72" s="363"/>
      <c r="F72" s="506" t="s">
        <v>268</v>
      </c>
      <c r="G72" s="362"/>
      <c r="H72" s="362"/>
      <c r="I72" s="363"/>
      <c r="J72" s="500"/>
      <c r="K72" s="363"/>
      <c r="L72" s="2"/>
      <c r="M72" s="2"/>
      <c r="N72" s="2"/>
      <c r="O72" s="2"/>
      <c r="P72" s="2"/>
      <c r="Q72" s="2"/>
      <c r="R72" s="2"/>
      <c r="S72" s="2"/>
      <c r="T72" s="2"/>
      <c r="U72" s="2"/>
      <c r="V72" s="2"/>
    </row>
    <row r="73" spans="1:22" ht="21.75" customHeight="1" x14ac:dyDescent="0.25">
      <c r="A73" s="148"/>
      <c r="B73" s="149"/>
      <c r="C73" s="149"/>
      <c r="D73" s="149"/>
      <c r="E73" s="149"/>
      <c r="F73" s="149"/>
      <c r="G73" s="149"/>
      <c r="H73" s="149"/>
      <c r="I73" s="149"/>
      <c r="J73" s="150"/>
      <c r="K73" s="151"/>
      <c r="L73" s="2"/>
      <c r="M73" s="2"/>
      <c r="N73" s="2"/>
      <c r="O73" s="2"/>
      <c r="P73" s="2"/>
      <c r="Q73" s="2"/>
      <c r="R73" s="2"/>
      <c r="S73" s="2"/>
      <c r="T73" s="2"/>
      <c r="U73" s="2"/>
      <c r="V73" s="2"/>
    </row>
    <row r="74" spans="1:22" ht="18.75" customHeight="1" x14ac:dyDescent="0.25">
      <c r="A74" s="148"/>
      <c r="B74" s="149"/>
      <c r="C74" s="152"/>
      <c r="D74" s="149"/>
      <c r="E74" s="149"/>
      <c r="F74" s="149"/>
      <c r="G74" s="149"/>
      <c r="H74" s="149"/>
      <c r="I74" s="149"/>
      <c r="J74" s="150"/>
      <c r="K74" s="151"/>
      <c r="L74" s="2"/>
      <c r="M74" s="2"/>
      <c r="N74" s="2"/>
      <c r="O74" s="2"/>
      <c r="P74" s="2"/>
      <c r="Q74" s="2"/>
      <c r="R74" s="2"/>
      <c r="S74" s="2"/>
      <c r="T74" s="2"/>
      <c r="U74" s="2"/>
      <c r="V74" s="2"/>
    </row>
    <row r="75" spans="1:22" ht="42.75" customHeight="1" x14ac:dyDescent="0.25">
      <c r="A75" s="491" t="s">
        <v>267</v>
      </c>
      <c r="B75" s="149">
        <v>5</v>
      </c>
      <c r="C75" s="528"/>
      <c r="D75" s="529"/>
      <c r="E75" s="492"/>
      <c r="F75" s="492"/>
      <c r="G75" s="492"/>
      <c r="H75" s="149"/>
      <c r="I75" s="149"/>
      <c r="J75" s="531" t="s">
        <v>269</v>
      </c>
      <c r="K75" s="504"/>
      <c r="L75" s="2"/>
      <c r="M75" s="2"/>
      <c r="N75" s="2"/>
      <c r="O75" s="2"/>
      <c r="P75" s="2"/>
      <c r="Q75" s="2"/>
      <c r="R75" s="2"/>
      <c r="S75" s="2"/>
      <c r="T75" s="2"/>
      <c r="U75" s="2"/>
      <c r="V75" s="2"/>
    </row>
    <row r="76" spans="1:22" ht="14.25" customHeight="1" x14ac:dyDescent="0.25">
      <c r="A76" s="419"/>
      <c r="B76" s="149" t="s">
        <v>270</v>
      </c>
      <c r="C76" s="513"/>
      <c r="D76" s="493"/>
      <c r="E76" s="493"/>
      <c r="F76" s="493"/>
      <c r="G76" s="493"/>
      <c r="H76" s="149"/>
      <c r="I76" s="149"/>
      <c r="J76" s="153"/>
      <c r="K76" s="154"/>
      <c r="L76" s="2"/>
      <c r="M76" s="2"/>
      <c r="N76" s="2"/>
      <c r="O76" s="2"/>
      <c r="P76" s="2"/>
      <c r="Q76" s="2"/>
      <c r="R76" s="2"/>
      <c r="S76" s="2"/>
      <c r="T76" s="2"/>
      <c r="U76" s="2"/>
      <c r="V76" s="2"/>
    </row>
    <row r="77" spans="1:22" ht="29.25" customHeight="1" x14ac:dyDescent="0.25">
      <c r="A77" s="419"/>
      <c r="B77" s="149">
        <v>4</v>
      </c>
      <c r="C77" s="530"/>
      <c r="D77" s="529"/>
      <c r="E77" s="529"/>
      <c r="F77" s="515"/>
      <c r="G77" s="492"/>
      <c r="H77" s="149"/>
      <c r="I77" s="149"/>
      <c r="J77" s="155" t="str">
        <f>IF(OR(E75="X",F75="X",G75="x",F77="x",G77="X",F79="X",G79="X",G81="X" ),"x","")</f>
        <v/>
      </c>
      <c r="K77" s="154" t="s">
        <v>62</v>
      </c>
      <c r="L77" s="2"/>
      <c r="M77" s="2"/>
      <c r="N77" s="2"/>
      <c r="O77" s="2"/>
      <c r="P77" s="2"/>
      <c r="Q77" s="2"/>
      <c r="R77" s="2"/>
      <c r="S77" s="2"/>
      <c r="T77" s="2"/>
      <c r="U77" s="2"/>
      <c r="V77" s="2"/>
    </row>
    <row r="78" spans="1:22" ht="14.25" customHeight="1" x14ac:dyDescent="0.25">
      <c r="A78" s="419"/>
      <c r="B78" s="149" t="s">
        <v>271</v>
      </c>
      <c r="C78" s="513"/>
      <c r="D78" s="493"/>
      <c r="E78" s="493"/>
      <c r="F78" s="493"/>
      <c r="G78" s="493"/>
      <c r="H78" s="149"/>
      <c r="I78" s="149"/>
      <c r="J78" s="156"/>
      <c r="K78" s="154"/>
      <c r="L78" s="2"/>
      <c r="M78" s="2"/>
      <c r="N78" s="2"/>
      <c r="O78" s="2"/>
      <c r="P78" s="2"/>
      <c r="Q78" s="2"/>
      <c r="R78" s="2"/>
      <c r="S78" s="2"/>
      <c r="T78" s="2"/>
      <c r="U78" s="2"/>
      <c r="V78" s="2"/>
    </row>
    <row r="79" spans="1:22" ht="29.25" customHeight="1" x14ac:dyDescent="0.25">
      <c r="A79" s="419"/>
      <c r="B79" s="149">
        <v>3</v>
      </c>
      <c r="C79" s="512"/>
      <c r="D79" s="514"/>
      <c r="E79" s="509"/>
      <c r="F79" s="515"/>
      <c r="G79" s="492"/>
      <c r="H79" s="149"/>
      <c r="I79" s="149"/>
      <c r="J79" s="157" t="str">
        <f>IF(OR(C75="X",D75="X",D77="x",E77="x",E79="X",F81="X",F83="X",G83="X" ),"x","")</f>
        <v/>
      </c>
      <c r="K79" s="154" t="s">
        <v>63</v>
      </c>
      <c r="L79" s="2"/>
      <c r="M79" s="2"/>
      <c r="N79" s="2"/>
      <c r="O79" s="2"/>
      <c r="P79" s="2"/>
      <c r="Q79" s="2"/>
      <c r="R79" s="2"/>
      <c r="S79" s="2"/>
      <c r="T79" s="2"/>
      <c r="U79" s="2"/>
      <c r="V79" s="2"/>
    </row>
    <row r="80" spans="1:22" ht="14.25" customHeight="1" x14ac:dyDescent="0.25">
      <c r="A80" s="419"/>
      <c r="B80" s="149" t="s">
        <v>272</v>
      </c>
      <c r="C80" s="513"/>
      <c r="D80" s="493"/>
      <c r="E80" s="493"/>
      <c r="F80" s="493"/>
      <c r="G80" s="493"/>
      <c r="H80" s="149"/>
      <c r="I80" s="149"/>
      <c r="J80" s="158"/>
      <c r="K80" s="154"/>
      <c r="L80" s="2"/>
      <c r="M80" s="2"/>
      <c r="N80" s="2"/>
      <c r="O80" s="2"/>
      <c r="P80" s="2"/>
      <c r="Q80" s="2"/>
      <c r="R80" s="2"/>
      <c r="S80" s="2"/>
      <c r="T80" s="2"/>
      <c r="U80" s="2"/>
      <c r="V80" s="2"/>
    </row>
    <row r="81" spans="1:22" ht="29.25" customHeight="1" x14ac:dyDescent="0.25">
      <c r="A81" s="419"/>
      <c r="B81" s="149">
        <v>2</v>
      </c>
      <c r="C81" s="512"/>
      <c r="D81" s="537"/>
      <c r="E81" s="538"/>
      <c r="F81" s="509"/>
      <c r="G81" s="492"/>
      <c r="H81" s="149"/>
      <c r="I81" s="149"/>
      <c r="J81" s="159" t="str">
        <f>IF(OR(C77="X",D79="X",E81="x",E83="x" ),"x","")</f>
        <v/>
      </c>
      <c r="K81" s="154" t="s">
        <v>64</v>
      </c>
      <c r="L81" s="2"/>
      <c r="M81" s="2"/>
      <c r="N81" s="2"/>
      <c r="O81" s="2"/>
      <c r="P81" s="2"/>
      <c r="Q81" s="2"/>
      <c r="R81" s="2"/>
      <c r="S81" s="2"/>
      <c r="T81" s="2"/>
      <c r="U81" s="2"/>
      <c r="V81" s="2"/>
    </row>
    <row r="82" spans="1:22" ht="14.25" customHeight="1" x14ac:dyDescent="0.25">
      <c r="A82" s="419"/>
      <c r="B82" s="149" t="s">
        <v>273</v>
      </c>
      <c r="C82" s="513"/>
      <c r="D82" s="493"/>
      <c r="E82" s="493"/>
      <c r="F82" s="493"/>
      <c r="G82" s="493"/>
      <c r="H82" s="149"/>
      <c r="I82" s="149"/>
      <c r="J82" s="158"/>
      <c r="K82" s="154"/>
      <c r="L82" s="2"/>
      <c r="M82" s="2"/>
      <c r="N82" s="2"/>
      <c r="O82" s="2"/>
      <c r="P82" s="2"/>
      <c r="Q82" s="2"/>
      <c r="R82" s="2"/>
      <c r="S82" s="2"/>
      <c r="T82" s="2"/>
      <c r="U82" s="2"/>
      <c r="V82" s="2"/>
    </row>
    <row r="83" spans="1:22" ht="28.5" customHeight="1" x14ac:dyDescent="0.25">
      <c r="A83" s="419"/>
      <c r="B83" s="149">
        <v>1</v>
      </c>
      <c r="C83" s="512"/>
      <c r="D83" s="537"/>
      <c r="E83" s="510"/>
      <c r="F83" s="536"/>
      <c r="G83" s="529"/>
      <c r="H83" s="149"/>
      <c r="I83" s="149"/>
      <c r="J83" s="160" t="str">
        <f>IF(OR(C79="X",C81="X",D81="x",D83="x",C83="x" ),"x","")</f>
        <v/>
      </c>
      <c r="K83" s="154" t="s">
        <v>65</v>
      </c>
      <c r="L83" s="2"/>
      <c r="M83" s="2"/>
      <c r="N83" s="2"/>
      <c r="O83" s="2"/>
      <c r="P83" s="2"/>
      <c r="Q83" s="2"/>
      <c r="R83" s="2"/>
      <c r="S83" s="2"/>
      <c r="T83" s="2"/>
      <c r="U83" s="2"/>
      <c r="V83" s="2"/>
    </row>
    <row r="84" spans="1:22" ht="19.5" customHeight="1" x14ac:dyDescent="0.25">
      <c r="A84" s="419"/>
      <c r="B84" s="149" t="s">
        <v>274</v>
      </c>
      <c r="C84" s="539"/>
      <c r="D84" s="511"/>
      <c r="E84" s="511"/>
      <c r="F84" s="511"/>
      <c r="G84" s="511"/>
      <c r="H84" s="149"/>
      <c r="I84" s="149"/>
      <c r="J84" s="149"/>
      <c r="K84" s="186"/>
      <c r="L84" s="2"/>
      <c r="M84" s="2"/>
      <c r="N84" s="2"/>
      <c r="O84" s="2"/>
      <c r="P84" s="2"/>
      <c r="Q84" s="2"/>
      <c r="R84" s="2"/>
      <c r="S84" s="2"/>
      <c r="T84" s="2"/>
      <c r="U84" s="2"/>
      <c r="V84" s="2"/>
    </row>
    <row r="85" spans="1:22" ht="14.25" customHeight="1" x14ac:dyDescent="0.25">
      <c r="A85" s="148"/>
      <c r="B85" s="149"/>
      <c r="C85" s="149">
        <v>1</v>
      </c>
      <c r="D85" s="149">
        <v>2</v>
      </c>
      <c r="E85" s="149">
        <v>3</v>
      </c>
      <c r="F85" s="149">
        <v>4</v>
      </c>
      <c r="G85" s="149">
        <v>5</v>
      </c>
      <c r="H85" s="149"/>
      <c r="I85" s="149"/>
      <c r="J85" s="149"/>
      <c r="K85" s="186"/>
      <c r="L85" s="2"/>
      <c r="M85" s="2"/>
      <c r="N85" s="2"/>
      <c r="O85" s="2"/>
      <c r="P85" s="2"/>
      <c r="Q85" s="2"/>
      <c r="R85" s="2"/>
      <c r="S85" s="2"/>
      <c r="T85" s="2"/>
      <c r="U85" s="2"/>
      <c r="V85" s="2"/>
    </row>
    <row r="86" spans="1:22" ht="14.25" customHeight="1" x14ac:dyDescent="0.25">
      <c r="A86" s="148"/>
      <c r="B86" s="149"/>
      <c r="C86" s="149" t="s">
        <v>275</v>
      </c>
      <c r="D86" s="149" t="s">
        <v>276</v>
      </c>
      <c r="E86" s="149" t="s">
        <v>277</v>
      </c>
      <c r="F86" s="149" t="s">
        <v>278</v>
      </c>
      <c r="G86" s="149" t="s">
        <v>279</v>
      </c>
      <c r="H86" s="149"/>
      <c r="I86" s="149"/>
      <c r="J86" s="149"/>
      <c r="K86" s="186"/>
      <c r="L86" s="2"/>
      <c r="M86" s="2"/>
      <c r="N86" s="2"/>
      <c r="O86" s="2"/>
      <c r="P86" s="2"/>
      <c r="Q86" s="2"/>
      <c r="R86" s="2"/>
      <c r="S86" s="2"/>
      <c r="T86" s="2"/>
      <c r="U86" s="2"/>
      <c r="V86" s="2"/>
    </row>
    <row r="87" spans="1:22" ht="14.25" customHeight="1" x14ac:dyDescent="0.25">
      <c r="A87" s="148"/>
      <c r="B87" s="149"/>
      <c r="C87" s="494" t="s">
        <v>280</v>
      </c>
      <c r="D87" s="495"/>
      <c r="E87" s="495"/>
      <c r="F87" s="495"/>
      <c r="G87" s="496"/>
      <c r="H87" s="149"/>
      <c r="I87" s="149"/>
      <c r="J87" s="149"/>
      <c r="K87" s="186"/>
      <c r="L87" s="2"/>
      <c r="M87" s="2"/>
      <c r="N87" s="2"/>
      <c r="O87" s="2"/>
      <c r="P87" s="2"/>
      <c r="Q87" s="2"/>
      <c r="R87" s="2"/>
      <c r="S87" s="2"/>
      <c r="T87" s="2"/>
      <c r="U87" s="2"/>
      <c r="V87" s="2"/>
    </row>
    <row r="88" spans="1:22" ht="14.25" customHeight="1" x14ac:dyDescent="0.25">
      <c r="A88" s="148"/>
      <c r="B88" s="149"/>
      <c r="C88" s="497"/>
      <c r="D88" s="498"/>
      <c r="E88" s="498"/>
      <c r="F88" s="498"/>
      <c r="G88" s="499"/>
      <c r="H88" s="149"/>
      <c r="I88" s="149"/>
      <c r="J88" s="149"/>
      <c r="K88" s="186"/>
      <c r="L88" s="2"/>
      <c r="M88" s="2"/>
      <c r="N88" s="2"/>
      <c r="O88" s="2"/>
      <c r="P88" s="2"/>
      <c r="Q88" s="2"/>
      <c r="R88" s="2"/>
      <c r="S88" s="2"/>
      <c r="T88" s="2"/>
      <c r="U88" s="2"/>
      <c r="V88" s="2"/>
    </row>
    <row r="89" spans="1:22" ht="14.25" customHeight="1" x14ac:dyDescent="0.25">
      <c r="A89" s="187"/>
      <c r="B89" s="188"/>
      <c r="C89" s="188"/>
      <c r="D89" s="188"/>
      <c r="E89" s="188"/>
      <c r="F89" s="188"/>
      <c r="G89" s="188"/>
      <c r="H89" s="188"/>
      <c r="I89" s="188"/>
      <c r="J89" s="188"/>
      <c r="K89" s="189"/>
      <c r="L89" s="2"/>
      <c r="M89" s="2"/>
      <c r="N89" s="2"/>
      <c r="O89" s="2"/>
      <c r="P89" s="2"/>
      <c r="Q89" s="2"/>
      <c r="R89" s="2"/>
      <c r="S89" s="2"/>
      <c r="T89" s="2"/>
      <c r="U89" s="2"/>
      <c r="V89" s="2"/>
    </row>
    <row r="90" spans="1:22" ht="14.25" customHeight="1" x14ac:dyDescent="0.25">
      <c r="A90" s="2"/>
      <c r="B90" s="2"/>
      <c r="C90" s="2"/>
      <c r="D90" s="2"/>
      <c r="E90" s="2"/>
      <c r="F90" s="2"/>
      <c r="G90" s="2"/>
      <c r="H90" s="2"/>
      <c r="I90" s="2"/>
      <c r="J90" s="2"/>
      <c r="K90" s="2"/>
      <c r="L90" s="2"/>
      <c r="M90" s="2"/>
      <c r="N90" s="2"/>
      <c r="O90" s="2"/>
      <c r="P90" s="2"/>
      <c r="Q90" s="2"/>
      <c r="R90" s="2"/>
      <c r="S90" s="2"/>
      <c r="T90" s="2"/>
      <c r="U90" s="2"/>
      <c r="V90" s="2"/>
    </row>
    <row r="91" spans="1:22" ht="33.75" customHeight="1" x14ac:dyDescent="0.25">
      <c r="A91" s="145" t="s">
        <v>265</v>
      </c>
      <c r="B91" s="501" t="str">
        <f>DESCRIPCION!A22</f>
        <v>e</v>
      </c>
      <c r="C91" s="362"/>
      <c r="D91" s="362"/>
      <c r="E91" s="362"/>
      <c r="F91" s="362"/>
      <c r="G91" s="362"/>
      <c r="H91" s="362"/>
      <c r="I91" s="363"/>
      <c r="J91" s="146" t="s">
        <v>266</v>
      </c>
      <c r="K91" s="147" t="str">
        <f>IF(J97="x","EXTREMA",IF(J99="x","ALTA",IF(J101="x","MODERADA",IF(J103="x","BAJA",""))))</f>
        <v/>
      </c>
      <c r="L91" s="2"/>
      <c r="M91" s="2"/>
      <c r="N91" s="2"/>
      <c r="O91" s="2"/>
      <c r="P91" s="2"/>
      <c r="Q91" s="2"/>
      <c r="R91" s="2"/>
      <c r="S91" s="2"/>
      <c r="T91" s="2"/>
      <c r="U91" s="2"/>
      <c r="V91" s="2"/>
    </row>
    <row r="92" spans="1:22" ht="14.25" customHeight="1" x14ac:dyDescent="0.25">
      <c r="A92" s="506" t="s">
        <v>267</v>
      </c>
      <c r="B92" s="362"/>
      <c r="C92" s="507"/>
      <c r="D92" s="508" t="str">
        <f>PROBABILIDAD!T15</f>
        <v xml:space="preserve"> </v>
      </c>
      <c r="E92" s="363"/>
      <c r="F92" s="506" t="s">
        <v>268</v>
      </c>
      <c r="G92" s="362"/>
      <c r="H92" s="362"/>
      <c r="I92" s="363"/>
      <c r="J92" s="500"/>
      <c r="K92" s="363"/>
      <c r="L92" s="2"/>
      <c r="M92" s="2"/>
      <c r="N92" s="2"/>
      <c r="O92" s="2"/>
      <c r="P92" s="2"/>
      <c r="Q92" s="2"/>
      <c r="R92" s="2"/>
      <c r="S92" s="2"/>
      <c r="T92" s="2"/>
      <c r="U92" s="2"/>
      <c r="V92" s="2"/>
    </row>
    <row r="93" spans="1:22" ht="14.25" customHeight="1" x14ac:dyDescent="0.25">
      <c r="A93" s="190"/>
      <c r="B93" s="191"/>
      <c r="C93" s="191"/>
      <c r="D93" s="191"/>
      <c r="E93" s="191"/>
      <c r="F93" s="191"/>
      <c r="G93" s="191"/>
      <c r="H93" s="191"/>
      <c r="I93" s="191"/>
      <c r="J93" s="2"/>
      <c r="K93" s="41"/>
      <c r="L93" s="2"/>
      <c r="M93" s="2"/>
      <c r="N93" s="2"/>
      <c r="O93" s="2"/>
      <c r="P93" s="2"/>
      <c r="Q93" s="2"/>
      <c r="R93" s="2"/>
      <c r="S93" s="2"/>
      <c r="T93" s="2"/>
      <c r="U93" s="2"/>
      <c r="V93" s="2"/>
    </row>
    <row r="94" spans="1:22" ht="14.25" customHeight="1" x14ac:dyDescent="0.25">
      <c r="A94" s="148"/>
      <c r="B94" s="149"/>
      <c r="C94" s="152"/>
      <c r="D94" s="149"/>
      <c r="E94" s="149"/>
      <c r="F94" s="149"/>
      <c r="G94" s="149"/>
      <c r="H94" s="149"/>
      <c r="I94" s="149"/>
      <c r="J94" s="150"/>
      <c r="K94" s="151"/>
      <c r="L94" s="2"/>
      <c r="M94" s="2"/>
      <c r="N94" s="2"/>
      <c r="O94" s="2"/>
      <c r="P94" s="2"/>
      <c r="Q94" s="2"/>
      <c r="R94" s="2"/>
      <c r="S94" s="2"/>
      <c r="T94" s="2"/>
      <c r="U94" s="2"/>
      <c r="V94" s="2"/>
    </row>
    <row r="95" spans="1:22" ht="56.25" customHeight="1" x14ac:dyDescent="0.25">
      <c r="A95" s="491" t="s">
        <v>267</v>
      </c>
      <c r="B95" s="149">
        <v>5</v>
      </c>
      <c r="C95" s="528"/>
      <c r="D95" s="529"/>
      <c r="E95" s="492"/>
      <c r="F95" s="492"/>
      <c r="G95" s="492"/>
      <c r="H95" s="149"/>
      <c r="I95" s="149"/>
      <c r="J95" s="531" t="s">
        <v>269</v>
      </c>
      <c r="K95" s="504"/>
      <c r="L95" s="2"/>
      <c r="M95" s="2"/>
      <c r="N95" s="2"/>
      <c r="O95" s="2"/>
      <c r="P95" s="2"/>
      <c r="Q95" s="2"/>
      <c r="R95" s="2"/>
      <c r="S95" s="2"/>
      <c r="T95" s="2"/>
      <c r="U95" s="2"/>
      <c r="V95" s="2"/>
    </row>
    <row r="96" spans="1:22" ht="5.25" customHeight="1" x14ac:dyDescent="0.25">
      <c r="A96" s="419"/>
      <c r="B96" s="149" t="s">
        <v>270</v>
      </c>
      <c r="C96" s="513"/>
      <c r="D96" s="493"/>
      <c r="E96" s="493"/>
      <c r="F96" s="493"/>
      <c r="G96" s="493"/>
      <c r="H96" s="149"/>
      <c r="I96" s="149"/>
      <c r="J96" s="153"/>
      <c r="K96" s="154"/>
      <c r="L96" s="2"/>
      <c r="M96" s="2"/>
      <c r="N96" s="2"/>
      <c r="O96" s="2"/>
      <c r="P96" s="2"/>
      <c r="Q96" s="2"/>
      <c r="R96" s="2"/>
      <c r="S96" s="2"/>
      <c r="T96" s="2"/>
      <c r="U96" s="2"/>
      <c r="V96" s="2"/>
    </row>
    <row r="97" spans="1:22" ht="27.75" customHeight="1" x14ac:dyDescent="0.25">
      <c r="A97" s="419"/>
      <c r="B97" s="149">
        <v>4</v>
      </c>
      <c r="C97" s="530"/>
      <c r="D97" s="529"/>
      <c r="E97" s="529"/>
      <c r="F97" s="515"/>
      <c r="G97" s="492"/>
      <c r="H97" s="149"/>
      <c r="I97" s="149"/>
      <c r="J97" s="155" t="str">
        <f>IF(OR(E95="X",F95="X",G95="x",F97="x",G97="X",F99="X",G99="X",G101="X" ),"x","")</f>
        <v/>
      </c>
      <c r="K97" s="154" t="s">
        <v>62</v>
      </c>
      <c r="L97" s="2"/>
      <c r="M97" s="2"/>
      <c r="N97" s="2"/>
      <c r="O97" s="2"/>
      <c r="P97" s="2"/>
      <c r="Q97" s="2"/>
      <c r="R97" s="2"/>
      <c r="S97" s="2"/>
      <c r="T97" s="2"/>
      <c r="U97" s="2"/>
      <c r="V97" s="2"/>
    </row>
    <row r="98" spans="1:22" ht="14.25" customHeight="1" x14ac:dyDescent="0.25">
      <c r="A98" s="419"/>
      <c r="B98" s="149" t="s">
        <v>271</v>
      </c>
      <c r="C98" s="513"/>
      <c r="D98" s="493"/>
      <c r="E98" s="493"/>
      <c r="F98" s="493"/>
      <c r="G98" s="493"/>
      <c r="H98" s="149"/>
      <c r="I98" s="149"/>
      <c r="J98" s="156"/>
      <c r="K98" s="154"/>
      <c r="L98" s="2"/>
      <c r="M98" s="2"/>
      <c r="N98" s="2"/>
      <c r="O98" s="2"/>
      <c r="P98" s="2"/>
      <c r="Q98" s="2"/>
      <c r="R98" s="2"/>
      <c r="S98" s="2"/>
      <c r="T98" s="2"/>
      <c r="U98" s="2"/>
      <c r="V98" s="2"/>
    </row>
    <row r="99" spans="1:22" ht="27" customHeight="1" x14ac:dyDescent="0.25">
      <c r="A99" s="419"/>
      <c r="B99" s="149">
        <v>3</v>
      </c>
      <c r="C99" s="512"/>
      <c r="D99" s="514"/>
      <c r="E99" s="509"/>
      <c r="F99" s="515"/>
      <c r="G99" s="492"/>
      <c r="H99" s="149"/>
      <c r="I99" s="149"/>
      <c r="J99" s="157" t="str">
        <f>IF(OR(C95="X",D95="X",D97="x",E97="x",E99="X",F101="X",F103="X",G103="X" ),"x","")</f>
        <v/>
      </c>
      <c r="K99" s="154" t="s">
        <v>63</v>
      </c>
      <c r="L99" s="2"/>
      <c r="M99" s="2"/>
      <c r="N99" s="2"/>
      <c r="O99" s="2"/>
      <c r="P99" s="2"/>
      <c r="Q99" s="2"/>
      <c r="R99" s="2"/>
      <c r="S99" s="2"/>
      <c r="T99" s="2"/>
      <c r="U99" s="2"/>
      <c r="V99" s="2"/>
    </row>
    <row r="100" spans="1:22" ht="14.25" customHeight="1" x14ac:dyDescent="0.25">
      <c r="A100" s="419"/>
      <c r="B100" s="149" t="s">
        <v>272</v>
      </c>
      <c r="C100" s="513"/>
      <c r="D100" s="493"/>
      <c r="E100" s="493"/>
      <c r="F100" s="493"/>
      <c r="G100" s="493"/>
      <c r="H100" s="149"/>
      <c r="I100" s="149"/>
      <c r="J100" s="158"/>
      <c r="K100" s="154"/>
      <c r="L100" s="2"/>
      <c r="M100" s="2"/>
      <c r="N100" s="2"/>
      <c r="O100" s="2"/>
      <c r="P100" s="2"/>
      <c r="Q100" s="2"/>
      <c r="R100" s="2"/>
      <c r="S100" s="2"/>
      <c r="T100" s="2"/>
      <c r="U100" s="2"/>
      <c r="V100" s="2"/>
    </row>
    <row r="101" spans="1:22" ht="25.5" customHeight="1" x14ac:dyDescent="0.25">
      <c r="A101" s="419"/>
      <c r="B101" s="149">
        <v>2</v>
      </c>
      <c r="C101" s="512"/>
      <c r="D101" s="537"/>
      <c r="E101" s="538"/>
      <c r="F101" s="509"/>
      <c r="G101" s="492"/>
      <c r="H101" s="149"/>
      <c r="I101" s="149"/>
      <c r="J101" s="159" t="str">
        <f>IF(OR(C97="X",D99="X",E103="x",E101="x" ),"x","")</f>
        <v/>
      </c>
      <c r="K101" s="154" t="s">
        <v>64</v>
      </c>
      <c r="L101" s="2"/>
      <c r="M101" s="2"/>
      <c r="N101" s="2"/>
      <c r="O101" s="2"/>
      <c r="P101" s="2"/>
      <c r="Q101" s="2"/>
      <c r="R101" s="2"/>
      <c r="S101" s="2"/>
      <c r="T101" s="2"/>
      <c r="U101" s="2"/>
      <c r="V101" s="2"/>
    </row>
    <row r="102" spans="1:22" ht="14.25" customHeight="1" x14ac:dyDescent="0.25">
      <c r="A102" s="419"/>
      <c r="B102" s="149" t="s">
        <v>273</v>
      </c>
      <c r="C102" s="513"/>
      <c r="D102" s="493"/>
      <c r="E102" s="493"/>
      <c r="F102" s="493"/>
      <c r="G102" s="493"/>
      <c r="H102" s="149"/>
      <c r="I102" s="149"/>
      <c r="J102" s="158"/>
      <c r="K102" s="154"/>
      <c r="L102" s="2"/>
      <c r="M102" s="2"/>
      <c r="N102" s="2"/>
      <c r="O102" s="2"/>
      <c r="P102" s="2"/>
      <c r="Q102" s="2"/>
      <c r="R102" s="2"/>
      <c r="S102" s="2"/>
      <c r="T102" s="2"/>
      <c r="U102" s="2"/>
      <c r="V102" s="2"/>
    </row>
    <row r="103" spans="1:22" ht="29.25" customHeight="1" x14ac:dyDescent="0.25">
      <c r="A103" s="419"/>
      <c r="B103" s="149">
        <v>1</v>
      </c>
      <c r="C103" s="512"/>
      <c r="D103" s="537"/>
      <c r="E103" s="510"/>
      <c r="F103" s="536"/>
      <c r="G103" s="529"/>
      <c r="H103" s="149"/>
      <c r="I103" s="149"/>
      <c r="J103" s="160" t="str">
        <f>IF(OR(C99="X",C101="X",C103="x",D101="x",D103="x" ),"x","")</f>
        <v/>
      </c>
      <c r="K103" s="154" t="s">
        <v>65</v>
      </c>
      <c r="L103" s="2"/>
      <c r="M103" s="2"/>
      <c r="N103" s="2"/>
      <c r="O103" s="2"/>
      <c r="P103" s="2"/>
      <c r="Q103" s="2"/>
      <c r="R103" s="2"/>
      <c r="S103" s="2"/>
      <c r="T103" s="2"/>
      <c r="U103" s="2"/>
      <c r="V103" s="2"/>
    </row>
    <row r="104" spans="1:22" ht="13.5" customHeight="1" x14ac:dyDescent="0.25">
      <c r="A104" s="419"/>
      <c r="B104" s="149" t="s">
        <v>274</v>
      </c>
      <c r="C104" s="539"/>
      <c r="D104" s="511"/>
      <c r="E104" s="511"/>
      <c r="F104" s="511"/>
      <c r="G104" s="511"/>
      <c r="H104" s="149"/>
      <c r="I104" s="149"/>
      <c r="J104" s="149"/>
      <c r="K104" s="186"/>
      <c r="L104" s="2"/>
      <c r="M104" s="2"/>
      <c r="N104" s="2"/>
      <c r="O104" s="2"/>
      <c r="P104" s="2"/>
      <c r="Q104" s="2"/>
      <c r="R104" s="2"/>
      <c r="S104" s="2"/>
      <c r="T104" s="2"/>
      <c r="U104" s="2"/>
      <c r="V104" s="2"/>
    </row>
    <row r="105" spans="1:22" ht="14.25" customHeight="1" x14ac:dyDescent="0.25">
      <c r="A105" s="148"/>
      <c r="B105" s="149"/>
      <c r="C105" s="149">
        <v>1</v>
      </c>
      <c r="D105" s="149">
        <v>2</v>
      </c>
      <c r="E105" s="149">
        <v>3</v>
      </c>
      <c r="F105" s="149">
        <v>4</v>
      </c>
      <c r="G105" s="149">
        <v>5</v>
      </c>
      <c r="H105" s="149"/>
      <c r="I105" s="149"/>
      <c r="J105" s="149"/>
      <c r="K105" s="186"/>
      <c r="L105" s="2"/>
      <c r="M105" s="2"/>
      <c r="N105" s="2"/>
      <c r="O105" s="2"/>
      <c r="P105" s="2"/>
      <c r="Q105" s="2"/>
      <c r="R105" s="2"/>
      <c r="S105" s="2"/>
      <c r="T105" s="2"/>
      <c r="U105" s="2"/>
      <c r="V105" s="2"/>
    </row>
    <row r="106" spans="1:22" ht="14.25" customHeight="1" x14ac:dyDescent="0.25">
      <c r="A106" s="148"/>
      <c r="B106" s="149"/>
      <c r="C106" s="149" t="s">
        <v>275</v>
      </c>
      <c r="D106" s="149" t="s">
        <v>276</v>
      </c>
      <c r="E106" s="149" t="s">
        <v>277</v>
      </c>
      <c r="F106" s="149" t="s">
        <v>278</v>
      </c>
      <c r="G106" s="149" t="s">
        <v>279</v>
      </c>
      <c r="H106" s="149"/>
      <c r="I106" s="149"/>
      <c r="J106" s="149"/>
      <c r="K106" s="186"/>
      <c r="L106" s="2"/>
      <c r="M106" s="2"/>
      <c r="N106" s="2"/>
      <c r="O106" s="2"/>
      <c r="P106" s="2"/>
      <c r="Q106" s="2"/>
      <c r="R106" s="2"/>
      <c r="S106" s="2"/>
      <c r="T106" s="2"/>
      <c r="U106" s="2"/>
      <c r="V106" s="2"/>
    </row>
    <row r="107" spans="1:22" ht="14.25" customHeight="1" x14ac:dyDescent="0.25">
      <c r="A107" s="148"/>
      <c r="B107" s="149"/>
      <c r="C107" s="494" t="s">
        <v>280</v>
      </c>
      <c r="D107" s="495"/>
      <c r="E107" s="495"/>
      <c r="F107" s="495"/>
      <c r="G107" s="496"/>
      <c r="H107" s="149"/>
      <c r="I107" s="149"/>
      <c r="J107" s="149"/>
      <c r="K107" s="186"/>
      <c r="L107" s="2"/>
      <c r="M107" s="2"/>
      <c r="N107" s="2"/>
      <c r="O107" s="2"/>
      <c r="P107" s="2"/>
      <c r="Q107" s="2"/>
      <c r="R107" s="2"/>
      <c r="S107" s="2"/>
      <c r="T107" s="2"/>
      <c r="U107" s="2"/>
      <c r="V107" s="2"/>
    </row>
    <row r="108" spans="1:22" ht="14.25" customHeight="1" x14ac:dyDescent="0.25">
      <c r="A108" s="148"/>
      <c r="B108" s="149"/>
      <c r="C108" s="497"/>
      <c r="D108" s="498"/>
      <c r="E108" s="498"/>
      <c r="F108" s="498"/>
      <c r="G108" s="499"/>
      <c r="H108" s="149"/>
      <c r="I108" s="149"/>
      <c r="J108" s="149"/>
      <c r="K108" s="186"/>
      <c r="L108" s="2"/>
      <c r="M108" s="2"/>
      <c r="N108" s="2"/>
      <c r="O108" s="2"/>
      <c r="P108" s="2"/>
      <c r="Q108" s="2"/>
      <c r="R108" s="2"/>
      <c r="S108" s="2"/>
      <c r="T108" s="2"/>
      <c r="U108" s="2"/>
      <c r="V108" s="2"/>
    </row>
    <row r="109" spans="1:22" ht="14.25" customHeight="1" x14ac:dyDescent="0.25">
      <c r="A109" s="187"/>
      <c r="B109" s="188"/>
      <c r="C109" s="188"/>
      <c r="D109" s="188"/>
      <c r="E109" s="188"/>
      <c r="F109" s="188"/>
      <c r="G109" s="188"/>
      <c r="H109" s="188"/>
      <c r="I109" s="188"/>
      <c r="J109" s="188"/>
      <c r="K109" s="189"/>
      <c r="L109" s="2"/>
      <c r="M109" s="2"/>
      <c r="N109" s="2"/>
      <c r="O109" s="2"/>
      <c r="P109" s="2"/>
      <c r="Q109" s="2"/>
      <c r="R109" s="2"/>
      <c r="S109" s="2"/>
      <c r="T109" s="2"/>
      <c r="U109" s="2"/>
      <c r="V109" s="2"/>
    </row>
    <row r="110" spans="1:22"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row>
    <row r="111" spans="1:22" ht="33.75" customHeight="1" x14ac:dyDescent="0.25">
      <c r="A111" s="145" t="s">
        <v>265</v>
      </c>
      <c r="B111" s="501" t="str">
        <f>DESCRIPCION!A25</f>
        <v>f</v>
      </c>
      <c r="C111" s="362"/>
      <c r="D111" s="362"/>
      <c r="E111" s="362"/>
      <c r="F111" s="362"/>
      <c r="G111" s="362"/>
      <c r="H111" s="362"/>
      <c r="I111" s="363"/>
      <c r="J111" s="146" t="s">
        <v>266</v>
      </c>
      <c r="K111" s="147" t="str">
        <f>IF(J117="x","EXTREMA",IF(J119="x","ALTA",IF(J121="x","MODERADA",IF(J123="x","BAJA",""))))</f>
        <v/>
      </c>
      <c r="L111" s="2"/>
      <c r="M111" s="2"/>
      <c r="N111" s="2"/>
      <c r="O111" s="2"/>
      <c r="P111" s="2"/>
      <c r="Q111" s="2"/>
      <c r="R111" s="2"/>
      <c r="S111" s="2"/>
      <c r="T111" s="2"/>
      <c r="U111" s="2"/>
      <c r="V111" s="2"/>
    </row>
    <row r="112" spans="1:22" ht="14.25" customHeight="1" x14ac:dyDescent="0.25">
      <c r="A112" s="506" t="s">
        <v>267</v>
      </c>
      <c r="B112" s="362"/>
      <c r="C112" s="507"/>
      <c r="D112" s="508" t="str">
        <f>PROBABILIDAD!T16</f>
        <v xml:space="preserve"> </v>
      </c>
      <c r="E112" s="363"/>
      <c r="F112" s="506" t="s">
        <v>268</v>
      </c>
      <c r="G112" s="362"/>
      <c r="H112" s="362"/>
      <c r="I112" s="363"/>
      <c r="J112" s="500"/>
      <c r="K112" s="363"/>
      <c r="L112" s="2"/>
      <c r="M112" s="2"/>
      <c r="N112" s="2"/>
      <c r="O112" s="2"/>
      <c r="P112" s="2"/>
      <c r="Q112" s="2"/>
      <c r="R112" s="2"/>
      <c r="S112" s="2"/>
      <c r="T112" s="2"/>
      <c r="U112" s="2"/>
      <c r="V112" s="2"/>
    </row>
    <row r="113" spans="1:22" ht="14.25" customHeight="1" x14ac:dyDescent="0.25">
      <c r="A113" s="148"/>
      <c r="B113" s="149"/>
      <c r="C113" s="149"/>
      <c r="D113" s="149"/>
      <c r="E113" s="149"/>
      <c r="F113" s="149"/>
      <c r="G113" s="149"/>
      <c r="H113" s="149"/>
      <c r="I113" s="149"/>
      <c r="J113" s="2"/>
      <c r="K113" s="41"/>
      <c r="L113" s="2"/>
      <c r="M113" s="2"/>
      <c r="N113" s="2"/>
      <c r="O113" s="2"/>
      <c r="P113" s="2"/>
      <c r="Q113" s="2"/>
      <c r="R113" s="2"/>
      <c r="S113" s="2"/>
      <c r="T113" s="2"/>
      <c r="U113" s="2"/>
      <c r="V113" s="2"/>
    </row>
    <row r="114" spans="1:22" ht="14.25" customHeight="1" x14ac:dyDescent="0.25">
      <c r="A114" s="148"/>
      <c r="B114" s="149"/>
      <c r="C114" s="152"/>
      <c r="D114" s="149"/>
      <c r="E114" s="149"/>
      <c r="F114" s="149"/>
      <c r="G114" s="149"/>
      <c r="H114" s="149"/>
      <c r="I114" s="149"/>
      <c r="J114" s="2"/>
      <c r="K114" s="41"/>
      <c r="L114" s="2"/>
      <c r="M114" s="2"/>
      <c r="N114" s="2"/>
      <c r="O114" s="2"/>
      <c r="P114" s="2"/>
      <c r="Q114" s="2"/>
      <c r="R114" s="2"/>
      <c r="S114" s="2"/>
      <c r="T114" s="2"/>
      <c r="U114" s="2"/>
      <c r="V114" s="2"/>
    </row>
    <row r="115" spans="1:22" ht="14.25" customHeight="1" x14ac:dyDescent="0.25">
      <c r="A115" s="491" t="s">
        <v>267</v>
      </c>
      <c r="B115" s="149">
        <v>5</v>
      </c>
      <c r="C115" s="541"/>
      <c r="D115" s="540"/>
      <c r="E115" s="545"/>
      <c r="F115" s="545"/>
      <c r="G115" s="545"/>
      <c r="H115" s="192"/>
      <c r="I115" s="149"/>
      <c r="J115" s="531" t="s">
        <v>269</v>
      </c>
      <c r="K115" s="504"/>
      <c r="L115" s="2"/>
      <c r="M115" s="2"/>
      <c r="N115" s="2"/>
      <c r="O115" s="2"/>
      <c r="P115" s="2"/>
      <c r="Q115" s="2"/>
      <c r="R115" s="2"/>
      <c r="S115" s="2"/>
      <c r="T115" s="2"/>
      <c r="U115" s="2"/>
      <c r="V115" s="2"/>
    </row>
    <row r="116" spans="1:22" ht="14.25" customHeight="1" x14ac:dyDescent="0.25">
      <c r="A116" s="419"/>
      <c r="B116" s="149" t="s">
        <v>270</v>
      </c>
      <c r="C116" s="513"/>
      <c r="D116" s="493"/>
      <c r="E116" s="493"/>
      <c r="F116" s="493"/>
      <c r="G116" s="493"/>
      <c r="H116" s="192"/>
      <c r="I116" s="149"/>
      <c r="J116" s="153"/>
      <c r="K116" s="154"/>
      <c r="L116" s="2"/>
      <c r="M116" s="2"/>
      <c r="N116" s="2"/>
      <c r="O116" s="2"/>
      <c r="P116" s="2"/>
      <c r="Q116" s="2"/>
      <c r="R116" s="2"/>
      <c r="S116" s="2"/>
      <c r="T116" s="2"/>
      <c r="U116" s="2"/>
      <c r="V116" s="2"/>
    </row>
    <row r="117" spans="1:22" ht="14.25" customHeight="1" x14ac:dyDescent="0.25">
      <c r="A117" s="419"/>
      <c r="B117" s="149">
        <v>4</v>
      </c>
      <c r="C117" s="542"/>
      <c r="D117" s="540"/>
      <c r="E117" s="540"/>
      <c r="F117" s="544"/>
      <c r="G117" s="545"/>
      <c r="H117" s="192"/>
      <c r="I117" s="149"/>
      <c r="J117" s="155" t="str">
        <f>IF(OR(E115="X",F115="X",G115="x",F117="x",G117="X",F119="X",G119="X",G121="X" ),"x","")</f>
        <v/>
      </c>
      <c r="K117" s="154" t="s">
        <v>62</v>
      </c>
      <c r="L117" s="2"/>
      <c r="M117" s="2"/>
      <c r="N117" s="2"/>
      <c r="O117" s="2"/>
      <c r="P117" s="2"/>
      <c r="Q117" s="2"/>
      <c r="R117" s="2"/>
      <c r="S117" s="2"/>
      <c r="T117" s="2"/>
      <c r="U117" s="2"/>
      <c r="V117" s="2"/>
    </row>
    <row r="118" spans="1:22" ht="14.25" customHeight="1" x14ac:dyDescent="0.25">
      <c r="A118" s="419"/>
      <c r="B118" s="149" t="s">
        <v>271</v>
      </c>
      <c r="C118" s="513"/>
      <c r="D118" s="493"/>
      <c r="E118" s="493"/>
      <c r="F118" s="493"/>
      <c r="G118" s="493"/>
      <c r="H118" s="192"/>
      <c r="I118" s="149"/>
      <c r="J118" s="156"/>
      <c r="K118" s="154"/>
      <c r="L118" s="2"/>
      <c r="M118" s="2"/>
      <c r="N118" s="2"/>
      <c r="O118" s="2"/>
      <c r="P118" s="2"/>
      <c r="Q118" s="2"/>
      <c r="R118" s="2"/>
      <c r="S118" s="2"/>
      <c r="T118" s="2"/>
      <c r="U118" s="2"/>
      <c r="V118" s="2"/>
    </row>
    <row r="119" spans="1:22" ht="14.25" customHeight="1" x14ac:dyDescent="0.25">
      <c r="A119" s="419"/>
      <c r="B119" s="149">
        <v>3</v>
      </c>
      <c r="C119" s="543"/>
      <c r="D119" s="546"/>
      <c r="E119" s="550"/>
      <c r="F119" s="544"/>
      <c r="G119" s="545"/>
      <c r="H119" s="192"/>
      <c r="I119" s="149"/>
      <c r="J119" s="157" t="str">
        <f>IF(OR(C115="X",D115="X",D117="x",E117="x",E119="X",F121="X",F123="X",G123="X" ),"x","")</f>
        <v/>
      </c>
      <c r="K119" s="154" t="s">
        <v>63</v>
      </c>
      <c r="L119" s="2"/>
      <c r="M119" s="2"/>
      <c r="N119" s="2"/>
      <c r="O119" s="2"/>
      <c r="P119" s="2"/>
      <c r="Q119" s="2"/>
      <c r="R119" s="2"/>
      <c r="S119" s="2"/>
      <c r="T119" s="2"/>
      <c r="U119" s="2"/>
      <c r="V119" s="2"/>
    </row>
    <row r="120" spans="1:22" ht="14.25" customHeight="1" x14ac:dyDescent="0.25">
      <c r="A120" s="419"/>
      <c r="B120" s="149" t="s">
        <v>272</v>
      </c>
      <c r="C120" s="513"/>
      <c r="D120" s="493"/>
      <c r="E120" s="493"/>
      <c r="F120" s="493"/>
      <c r="G120" s="493"/>
      <c r="H120" s="192"/>
      <c r="I120" s="149"/>
      <c r="J120" s="158"/>
      <c r="K120" s="154"/>
      <c r="L120" s="2"/>
      <c r="M120" s="2"/>
      <c r="N120" s="2"/>
      <c r="O120" s="2"/>
      <c r="P120" s="2"/>
      <c r="Q120" s="2"/>
      <c r="R120" s="2"/>
      <c r="S120" s="2"/>
      <c r="T120" s="2"/>
      <c r="U120" s="2"/>
      <c r="V120" s="2"/>
    </row>
    <row r="121" spans="1:22" ht="14.25" customHeight="1" x14ac:dyDescent="0.25">
      <c r="A121" s="419"/>
      <c r="B121" s="149">
        <v>2</v>
      </c>
      <c r="C121" s="543"/>
      <c r="D121" s="547"/>
      <c r="E121" s="551"/>
      <c r="F121" s="550"/>
      <c r="G121" s="545"/>
      <c r="H121" s="192"/>
      <c r="I121" s="149"/>
      <c r="J121" s="159" t="str">
        <f>IF(OR(C117="X",D119="X",E121="x",E123="x" ),"x","")</f>
        <v/>
      </c>
      <c r="K121" s="154" t="s">
        <v>64</v>
      </c>
      <c r="L121" s="2"/>
      <c r="M121" s="2"/>
      <c r="N121" s="2"/>
      <c r="O121" s="2"/>
      <c r="P121" s="2"/>
      <c r="Q121" s="2"/>
      <c r="R121" s="2"/>
      <c r="S121" s="2"/>
      <c r="T121" s="2"/>
      <c r="U121" s="2"/>
      <c r="V121" s="2"/>
    </row>
    <row r="122" spans="1:22" ht="14.25" customHeight="1" x14ac:dyDescent="0.25">
      <c r="A122" s="419"/>
      <c r="B122" s="149" t="s">
        <v>273</v>
      </c>
      <c r="C122" s="513"/>
      <c r="D122" s="493"/>
      <c r="E122" s="493"/>
      <c r="F122" s="493"/>
      <c r="G122" s="493"/>
      <c r="H122" s="192"/>
      <c r="I122" s="149"/>
      <c r="J122" s="158"/>
      <c r="K122" s="154"/>
      <c r="L122" s="2"/>
      <c r="M122" s="2"/>
      <c r="N122" s="2"/>
      <c r="O122" s="2"/>
      <c r="P122" s="2"/>
      <c r="Q122" s="2"/>
      <c r="R122" s="2"/>
      <c r="S122" s="2"/>
      <c r="T122" s="2"/>
      <c r="U122" s="2"/>
      <c r="V122" s="2"/>
    </row>
    <row r="123" spans="1:22" ht="14.25" customHeight="1" x14ac:dyDescent="0.25">
      <c r="A123" s="419"/>
      <c r="B123" s="149">
        <v>1</v>
      </c>
      <c r="C123" s="543"/>
      <c r="D123" s="547"/>
      <c r="E123" s="548"/>
      <c r="F123" s="549"/>
      <c r="G123" s="540"/>
      <c r="H123" s="192"/>
      <c r="I123" s="149"/>
      <c r="J123" s="160" t="str">
        <f>IF(OR(C119="X",C121="X",D121="x",C123="x",D123="x" ),"x","")</f>
        <v/>
      </c>
      <c r="K123" s="154" t="s">
        <v>65</v>
      </c>
      <c r="L123" s="2"/>
      <c r="M123" s="2"/>
      <c r="N123" s="2"/>
      <c r="O123" s="2"/>
      <c r="P123" s="2"/>
      <c r="Q123" s="2"/>
      <c r="R123" s="2"/>
      <c r="S123" s="2"/>
      <c r="T123" s="2"/>
      <c r="U123" s="2"/>
      <c r="V123" s="2"/>
    </row>
    <row r="124" spans="1:22" ht="14.25" customHeight="1" x14ac:dyDescent="0.25">
      <c r="A124" s="419"/>
      <c r="B124" s="149" t="s">
        <v>274</v>
      </c>
      <c r="C124" s="539"/>
      <c r="D124" s="511"/>
      <c r="E124" s="511"/>
      <c r="F124" s="511"/>
      <c r="G124" s="511"/>
      <c r="H124" s="192"/>
      <c r="I124" s="149"/>
      <c r="J124" s="149"/>
      <c r="K124" s="186"/>
      <c r="L124" s="2"/>
      <c r="M124" s="2"/>
      <c r="N124" s="2"/>
      <c r="O124" s="2"/>
      <c r="P124" s="2"/>
      <c r="Q124" s="2"/>
      <c r="R124" s="2"/>
      <c r="S124" s="2"/>
      <c r="T124" s="2"/>
      <c r="U124" s="2"/>
      <c r="V124" s="2"/>
    </row>
    <row r="125" spans="1:22" ht="14.25" customHeight="1" x14ac:dyDescent="0.25">
      <c r="A125" s="148"/>
      <c r="B125" s="149"/>
      <c r="C125" s="149">
        <v>1</v>
      </c>
      <c r="D125" s="149">
        <v>2</v>
      </c>
      <c r="E125" s="149">
        <v>3</v>
      </c>
      <c r="F125" s="149">
        <v>4</v>
      </c>
      <c r="G125" s="149">
        <v>5</v>
      </c>
      <c r="H125" s="149"/>
      <c r="I125" s="149"/>
      <c r="J125" s="149"/>
      <c r="K125" s="186"/>
      <c r="L125" s="2"/>
      <c r="M125" s="2"/>
      <c r="N125" s="2"/>
      <c r="O125" s="2"/>
      <c r="P125" s="2"/>
      <c r="Q125" s="2"/>
      <c r="R125" s="2"/>
      <c r="S125" s="2"/>
      <c r="T125" s="2"/>
      <c r="U125" s="2"/>
      <c r="V125" s="2"/>
    </row>
    <row r="126" spans="1:22" ht="14.25" customHeight="1" x14ac:dyDescent="0.25">
      <c r="A126" s="148"/>
      <c r="B126" s="149"/>
      <c r="C126" s="149" t="s">
        <v>275</v>
      </c>
      <c r="D126" s="149" t="s">
        <v>276</v>
      </c>
      <c r="E126" s="149" t="s">
        <v>277</v>
      </c>
      <c r="F126" s="149" t="s">
        <v>278</v>
      </c>
      <c r="G126" s="149" t="s">
        <v>279</v>
      </c>
      <c r="H126" s="149"/>
      <c r="I126" s="149"/>
      <c r="J126" s="149"/>
      <c r="K126" s="186"/>
      <c r="L126" s="2"/>
      <c r="M126" s="2"/>
      <c r="N126" s="2"/>
      <c r="O126" s="2"/>
      <c r="P126" s="2"/>
      <c r="Q126" s="2"/>
      <c r="R126" s="2"/>
      <c r="S126" s="2"/>
      <c r="T126" s="2"/>
      <c r="U126" s="2"/>
      <c r="V126" s="2"/>
    </row>
    <row r="127" spans="1:22" ht="14.25" customHeight="1" x14ac:dyDescent="0.25">
      <c r="A127" s="148"/>
      <c r="B127" s="149"/>
      <c r="C127" s="494" t="s">
        <v>280</v>
      </c>
      <c r="D127" s="495"/>
      <c r="E127" s="495"/>
      <c r="F127" s="495"/>
      <c r="G127" s="496"/>
      <c r="H127" s="149"/>
      <c r="I127" s="149"/>
      <c r="J127" s="149"/>
      <c r="K127" s="186"/>
      <c r="L127" s="2"/>
      <c r="M127" s="2"/>
      <c r="N127" s="2"/>
      <c r="O127" s="2"/>
      <c r="P127" s="2"/>
      <c r="Q127" s="2"/>
      <c r="R127" s="2"/>
      <c r="S127" s="2"/>
      <c r="T127" s="2"/>
      <c r="U127" s="2"/>
      <c r="V127" s="2"/>
    </row>
    <row r="128" spans="1:22" ht="14.25" customHeight="1" x14ac:dyDescent="0.25">
      <c r="A128" s="148"/>
      <c r="B128" s="149"/>
      <c r="C128" s="497"/>
      <c r="D128" s="498"/>
      <c r="E128" s="498"/>
      <c r="F128" s="498"/>
      <c r="G128" s="499"/>
      <c r="H128" s="149"/>
      <c r="I128" s="149"/>
      <c r="J128" s="149"/>
      <c r="K128" s="186"/>
      <c r="L128" s="2"/>
      <c r="M128" s="2"/>
      <c r="N128" s="2"/>
      <c r="O128" s="2"/>
      <c r="P128" s="2"/>
      <c r="Q128" s="2"/>
      <c r="R128" s="2"/>
      <c r="S128" s="2"/>
      <c r="T128" s="2"/>
      <c r="U128" s="2"/>
      <c r="V128" s="2"/>
    </row>
    <row r="129" spans="1:22" ht="14.25" customHeight="1" x14ac:dyDescent="0.25">
      <c r="A129" s="187"/>
      <c r="B129" s="188"/>
      <c r="C129" s="188"/>
      <c r="D129" s="188"/>
      <c r="E129" s="188"/>
      <c r="F129" s="188"/>
      <c r="G129" s="188"/>
      <c r="H129" s="188"/>
      <c r="I129" s="188"/>
      <c r="J129" s="188"/>
      <c r="K129" s="189"/>
      <c r="L129" s="2"/>
      <c r="M129" s="2"/>
      <c r="N129" s="2"/>
      <c r="O129" s="2"/>
      <c r="P129" s="2"/>
      <c r="Q129" s="2"/>
      <c r="R129" s="2"/>
      <c r="S129" s="2"/>
      <c r="T129" s="2"/>
      <c r="U129" s="2"/>
      <c r="V129" s="2"/>
    </row>
    <row r="130" spans="1:22"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row>
    <row r="131" spans="1:22" ht="38.25" customHeight="1" x14ac:dyDescent="0.25">
      <c r="A131" s="145" t="s">
        <v>265</v>
      </c>
      <c r="B131" s="501" t="str">
        <f>DESCRIPCION!A28</f>
        <v>g</v>
      </c>
      <c r="C131" s="362"/>
      <c r="D131" s="362"/>
      <c r="E131" s="362"/>
      <c r="F131" s="362"/>
      <c r="G131" s="362"/>
      <c r="H131" s="362"/>
      <c r="I131" s="363"/>
      <c r="J131" s="146" t="s">
        <v>266</v>
      </c>
      <c r="K131" s="147" t="str">
        <f>IF(J137="x","EXTREMA",IF(J139="x","ALTA",IF(J141="x","MODERADA",IF(J143="x","BAJA",""))))</f>
        <v/>
      </c>
      <c r="L131" s="2"/>
      <c r="M131" s="2"/>
      <c r="N131" s="2"/>
      <c r="O131" s="2"/>
      <c r="P131" s="2"/>
      <c r="Q131" s="2"/>
      <c r="R131" s="2"/>
      <c r="S131" s="2"/>
      <c r="T131" s="2"/>
      <c r="U131" s="2"/>
      <c r="V131" s="2"/>
    </row>
    <row r="132" spans="1:22" ht="14.25" customHeight="1" x14ac:dyDescent="0.25">
      <c r="A132" s="506" t="s">
        <v>267</v>
      </c>
      <c r="B132" s="362"/>
      <c r="C132" s="507"/>
      <c r="D132" s="508" t="str">
        <f>PROBABILIDAD!T17</f>
        <v xml:space="preserve"> </v>
      </c>
      <c r="E132" s="363"/>
      <c r="F132" s="506" t="s">
        <v>268</v>
      </c>
      <c r="G132" s="362"/>
      <c r="H132" s="362"/>
      <c r="I132" s="363"/>
      <c r="J132" s="500"/>
      <c r="K132" s="363"/>
      <c r="L132" s="2"/>
      <c r="M132" s="2"/>
      <c r="N132" s="2"/>
      <c r="O132" s="2"/>
      <c r="P132" s="2"/>
      <c r="Q132" s="2"/>
      <c r="R132" s="2"/>
      <c r="S132" s="2"/>
      <c r="T132" s="2"/>
      <c r="U132" s="2"/>
      <c r="V132" s="2"/>
    </row>
    <row r="133" spans="1:22" ht="14.25" customHeight="1" x14ac:dyDescent="0.25">
      <c r="A133" s="148"/>
      <c r="B133" s="149"/>
      <c r="C133" s="149"/>
      <c r="D133" s="149"/>
      <c r="E133" s="149"/>
      <c r="F133" s="149"/>
      <c r="G133" s="149"/>
      <c r="H133" s="149"/>
      <c r="I133" s="149"/>
      <c r="J133" s="150"/>
      <c r="K133" s="151"/>
      <c r="L133" s="2"/>
      <c r="M133" s="2"/>
      <c r="N133" s="2"/>
      <c r="O133" s="2"/>
      <c r="P133" s="2"/>
      <c r="Q133" s="2"/>
      <c r="R133" s="2"/>
      <c r="S133" s="2"/>
      <c r="T133" s="2"/>
      <c r="U133" s="2"/>
      <c r="V133" s="2"/>
    </row>
    <row r="134" spans="1:22" ht="14.25" customHeight="1" x14ac:dyDescent="0.25">
      <c r="A134" s="148"/>
      <c r="B134" s="149"/>
      <c r="C134" s="152"/>
      <c r="D134" s="149"/>
      <c r="E134" s="149"/>
      <c r="F134" s="149"/>
      <c r="G134" s="149"/>
      <c r="H134" s="149"/>
      <c r="I134" s="149"/>
      <c r="J134" s="150"/>
      <c r="K134" s="151"/>
      <c r="L134" s="2"/>
      <c r="M134" s="2"/>
      <c r="N134" s="2"/>
      <c r="O134" s="2"/>
      <c r="P134" s="2"/>
      <c r="Q134" s="2"/>
      <c r="R134" s="2"/>
      <c r="S134" s="2"/>
      <c r="T134" s="2"/>
      <c r="U134" s="2"/>
      <c r="V134" s="2"/>
    </row>
    <row r="135" spans="1:22" ht="45.75" customHeight="1" x14ac:dyDescent="0.25">
      <c r="A135" s="491" t="s">
        <v>267</v>
      </c>
      <c r="B135" s="149">
        <v>5</v>
      </c>
      <c r="C135" s="528"/>
      <c r="D135" s="529"/>
      <c r="E135" s="492"/>
      <c r="F135" s="492"/>
      <c r="G135" s="492"/>
      <c r="H135" s="149"/>
      <c r="I135" s="149"/>
      <c r="J135" s="531" t="s">
        <v>269</v>
      </c>
      <c r="K135" s="504"/>
      <c r="L135" s="2"/>
      <c r="M135" s="2"/>
      <c r="N135" s="2"/>
      <c r="O135" s="2"/>
      <c r="P135" s="2"/>
      <c r="Q135" s="2"/>
      <c r="R135" s="2"/>
      <c r="S135" s="2"/>
      <c r="T135" s="2"/>
      <c r="U135" s="2"/>
      <c r="V135" s="2"/>
    </row>
    <row r="136" spans="1:22" ht="14.25" customHeight="1" x14ac:dyDescent="0.25">
      <c r="A136" s="419"/>
      <c r="B136" s="149" t="s">
        <v>270</v>
      </c>
      <c r="C136" s="513"/>
      <c r="D136" s="493"/>
      <c r="E136" s="493"/>
      <c r="F136" s="493"/>
      <c r="G136" s="493"/>
      <c r="H136" s="149"/>
      <c r="I136" s="149"/>
      <c r="J136" s="153"/>
      <c r="K136" s="154"/>
      <c r="L136" s="2"/>
      <c r="M136" s="2"/>
      <c r="N136" s="2"/>
      <c r="O136" s="2"/>
      <c r="P136" s="2"/>
      <c r="Q136" s="2"/>
      <c r="R136" s="2"/>
      <c r="S136" s="2"/>
      <c r="T136" s="2"/>
      <c r="U136" s="2"/>
      <c r="V136" s="2"/>
    </row>
    <row r="137" spans="1:22" ht="27" customHeight="1" x14ac:dyDescent="0.25">
      <c r="A137" s="419"/>
      <c r="B137" s="149">
        <v>4</v>
      </c>
      <c r="C137" s="530"/>
      <c r="D137" s="529"/>
      <c r="E137" s="529"/>
      <c r="F137" s="515"/>
      <c r="G137" s="492"/>
      <c r="H137" s="149"/>
      <c r="I137" s="149"/>
      <c r="J137" s="155" t="str">
        <f>IF(OR(E135="X",F135="X",G135="x",F137="x",G137="X",F139="X",G139="X",G141="X" ),"x","")</f>
        <v/>
      </c>
      <c r="K137" s="154" t="s">
        <v>62</v>
      </c>
      <c r="L137" s="2"/>
      <c r="M137" s="2"/>
      <c r="N137" s="2"/>
      <c r="O137" s="2"/>
      <c r="P137" s="2"/>
      <c r="Q137" s="2"/>
      <c r="R137" s="2"/>
      <c r="S137" s="2"/>
      <c r="T137" s="2"/>
      <c r="U137" s="2"/>
      <c r="V137" s="2"/>
    </row>
    <row r="138" spans="1:22" ht="14.25" customHeight="1" x14ac:dyDescent="0.25">
      <c r="A138" s="419"/>
      <c r="B138" s="149" t="s">
        <v>271</v>
      </c>
      <c r="C138" s="513"/>
      <c r="D138" s="493"/>
      <c r="E138" s="493"/>
      <c r="F138" s="493"/>
      <c r="G138" s="493"/>
      <c r="H138" s="149"/>
      <c r="I138" s="149"/>
      <c r="J138" s="156"/>
      <c r="K138" s="154"/>
      <c r="L138" s="2"/>
      <c r="M138" s="2"/>
      <c r="N138" s="2"/>
      <c r="O138" s="2"/>
      <c r="P138" s="2"/>
      <c r="Q138" s="2"/>
      <c r="R138" s="2"/>
      <c r="S138" s="2"/>
      <c r="T138" s="2"/>
      <c r="U138" s="2"/>
      <c r="V138" s="2"/>
    </row>
    <row r="139" spans="1:22" ht="32.25" customHeight="1" x14ac:dyDescent="0.25">
      <c r="A139" s="419"/>
      <c r="B139" s="149">
        <v>3</v>
      </c>
      <c r="C139" s="512"/>
      <c r="D139" s="514"/>
      <c r="E139" s="509"/>
      <c r="F139" s="515"/>
      <c r="G139" s="492"/>
      <c r="H139" s="149"/>
      <c r="I139" s="149"/>
      <c r="J139" s="157" t="str">
        <f>IF(OR(C135="X",D135="X",D137="x",E137="x",E139="X",F141="X",F143="X",G143="X" ),"x","")</f>
        <v/>
      </c>
      <c r="K139" s="154" t="s">
        <v>63</v>
      </c>
      <c r="L139" s="2"/>
      <c r="M139" s="2"/>
      <c r="N139" s="2"/>
      <c r="O139" s="2"/>
      <c r="P139" s="2"/>
      <c r="Q139" s="2"/>
      <c r="R139" s="2"/>
      <c r="S139" s="2"/>
      <c r="T139" s="2"/>
      <c r="U139" s="2"/>
      <c r="V139" s="2"/>
    </row>
    <row r="140" spans="1:22" ht="14.25" customHeight="1" x14ac:dyDescent="0.25">
      <c r="A140" s="419"/>
      <c r="B140" s="149" t="s">
        <v>272</v>
      </c>
      <c r="C140" s="513"/>
      <c r="D140" s="493"/>
      <c r="E140" s="493"/>
      <c r="F140" s="493"/>
      <c r="G140" s="493"/>
      <c r="H140" s="149"/>
      <c r="I140" s="149"/>
      <c r="J140" s="158"/>
      <c r="K140" s="154"/>
      <c r="L140" s="2"/>
      <c r="M140" s="2"/>
      <c r="N140" s="2"/>
      <c r="O140" s="2"/>
      <c r="P140" s="2"/>
      <c r="Q140" s="2"/>
      <c r="R140" s="2"/>
      <c r="S140" s="2"/>
      <c r="T140" s="2"/>
      <c r="U140" s="2"/>
      <c r="V140" s="2"/>
    </row>
    <row r="141" spans="1:22" ht="27.75" customHeight="1" x14ac:dyDescent="0.25">
      <c r="A141" s="419"/>
      <c r="B141" s="149">
        <v>2</v>
      </c>
      <c r="C141" s="512"/>
      <c r="D141" s="537"/>
      <c r="E141" s="538"/>
      <c r="F141" s="509"/>
      <c r="G141" s="492"/>
      <c r="H141" s="149"/>
      <c r="I141" s="149"/>
      <c r="J141" s="159" t="str">
        <f>IF(OR(C137="X",D139="X",E141="x",E143="x" ),"x","")</f>
        <v/>
      </c>
      <c r="K141" s="154" t="s">
        <v>64</v>
      </c>
      <c r="L141" s="2"/>
      <c r="M141" s="2"/>
      <c r="N141" s="2"/>
      <c r="O141" s="2"/>
      <c r="P141" s="2"/>
      <c r="Q141" s="2"/>
      <c r="R141" s="2"/>
      <c r="S141" s="2"/>
      <c r="T141" s="2"/>
      <c r="U141" s="2"/>
      <c r="V141" s="2"/>
    </row>
    <row r="142" spans="1:22" ht="14.25" customHeight="1" x14ac:dyDescent="0.25">
      <c r="A142" s="419"/>
      <c r="B142" s="149" t="s">
        <v>273</v>
      </c>
      <c r="C142" s="513"/>
      <c r="D142" s="493"/>
      <c r="E142" s="493"/>
      <c r="F142" s="493"/>
      <c r="G142" s="493"/>
      <c r="H142" s="149"/>
      <c r="I142" s="149"/>
      <c r="J142" s="158"/>
      <c r="K142" s="154"/>
      <c r="L142" s="2"/>
      <c r="M142" s="2"/>
      <c r="N142" s="2"/>
      <c r="O142" s="2"/>
      <c r="P142" s="2"/>
      <c r="Q142" s="2"/>
      <c r="R142" s="2"/>
      <c r="S142" s="2"/>
      <c r="T142" s="2"/>
      <c r="U142" s="2"/>
      <c r="V142" s="2"/>
    </row>
    <row r="143" spans="1:22" ht="30" customHeight="1" x14ac:dyDescent="0.25">
      <c r="A143" s="419"/>
      <c r="B143" s="149">
        <v>1</v>
      </c>
      <c r="C143" s="512"/>
      <c r="D143" s="537"/>
      <c r="E143" s="510"/>
      <c r="F143" s="536"/>
      <c r="G143" s="529"/>
      <c r="H143" s="149"/>
      <c r="I143" s="149"/>
      <c r="J143" s="160" t="str">
        <f>IF(OR(C139="X",C141="X",C143="x",D141="x",D143="x" ),"x","")</f>
        <v/>
      </c>
      <c r="K143" s="154" t="s">
        <v>65</v>
      </c>
      <c r="L143" s="2"/>
      <c r="M143" s="2"/>
      <c r="N143" s="2"/>
      <c r="O143" s="2"/>
      <c r="P143" s="2"/>
      <c r="Q143" s="2"/>
      <c r="R143" s="2"/>
      <c r="S143" s="2"/>
      <c r="T143" s="2"/>
      <c r="U143" s="2"/>
      <c r="V143" s="2"/>
    </row>
    <row r="144" spans="1:22" ht="14.25" customHeight="1" x14ac:dyDescent="0.25">
      <c r="A144" s="419"/>
      <c r="B144" s="149" t="s">
        <v>274</v>
      </c>
      <c r="C144" s="539"/>
      <c r="D144" s="511"/>
      <c r="E144" s="511"/>
      <c r="F144" s="511"/>
      <c r="G144" s="511"/>
      <c r="H144" s="149"/>
      <c r="I144" s="149"/>
      <c r="J144" s="149"/>
      <c r="K144" s="186"/>
      <c r="L144" s="2"/>
      <c r="M144" s="2"/>
      <c r="N144" s="2"/>
      <c r="O144" s="2"/>
      <c r="P144" s="2"/>
      <c r="Q144" s="2"/>
      <c r="R144" s="2"/>
      <c r="S144" s="2"/>
      <c r="T144" s="2"/>
      <c r="U144" s="2"/>
      <c r="V144" s="2"/>
    </row>
    <row r="145" spans="1:22" ht="14.25" customHeight="1" x14ac:dyDescent="0.25">
      <c r="A145" s="148"/>
      <c r="B145" s="149"/>
      <c r="C145" s="149">
        <v>1</v>
      </c>
      <c r="D145" s="149">
        <v>2</v>
      </c>
      <c r="E145" s="149">
        <v>3</v>
      </c>
      <c r="F145" s="149">
        <v>4</v>
      </c>
      <c r="G145" s="149">
        <v>5</v>
      </c>
      <c r="H145" s="149"/>
      <c r="I145" s="149"/>
      <c r="J145" s="149"/>
      <c r="K145" s="186"/>
      <c r="L145" s="2"/>
      <c r="M145" s="2"/>
      <c r="N145" s="2"/>
      <c r="O145" s="2"/>
      <c r="P145" s="2"/>
      <c r="Q145" s="2"/>
      <c r="R145" s="2"/>
      <c r="S145" s="2"/>
      <c r="T145" s="2"/>
      <c r="U145" s="2"/>
      <c r="V145" s="2"/>
    </row>
    <row r="146" spans="1:22" ht="14.25" customHeight="1" x14ac:dyDescent="0.25">
      <c r="A146" s="148"/>
      <c r="B146" s="149"/>
      <c r="C146" s="149" t="s">
        <v>275</v>
      </c>
      <c r="D146" s="149" t="s">
        <v>276</v>
      </c>
      <c r="E146" s="149" t="s">
        <v>277</v>
      </c>
      <c r="F146" s="149" t="s">
        <v>278</v>
      </c>
      <c r="G146" s="149" t="s">
        <v>279</v>
      </c>
      <c r="H146" s="149"/>
      <c r="I146" s="149"/>
      <c r="J146" s="149"/>
      <c r="K146" s="186"/>
      <c r="L146" s="2"/>
      <c r="M146" s="2"/>
      <c r="N146" s="2"/>
      <c r="O146" s="2"/>
      <c r="P146" s="2"/>
      <c r="Q146" s="2"/>
      <c r="R146" s="2"/>
      <c r="S146" s="2"/>
      <c r="T146" s="2"/>
      <c r="U146" s="2"/>
      <c r="V146" s="2"/>
    </row>
    <row r="147" spans="1:22" ht="14.25" customHeight="1" x14ac:dyDescent="0.25">
      <c r="A147" s="148"/>
      <c r="B147" s="149"/>
      <c r="C147" s="494" t="s">
        <v>280</v>
      </c>
      <c r="D147" s="495"/>
      <c r="E147" s="495"/>
      <c r="F147" s="495"/>
      <c r="G147" s="496"/>
      <c r="H147" s="149"/>
      <c r="I147" s="149"/>
      <c r="J147" s="149"/>
      <c r="K147" s="186"/>
      <c r="L147" s="2"/>
      <c r="M147" s="2"/>
      <c r="N147" s="2"/>
      <c r="O147" s="2"/>
      <c r="P147" s="2"/>
      <c r="Q147" s="2"/>
      <c r="R147" s="2"/>
      <c r="S147" s="2"/>
      <c r="T147" s="2"/>
      <c r="U147" s="2"/>
      <c r="V147" s="2"/>
    </row>
    <row r="148" spans="1:22" ht="14.25" customHeight="1" x14ac:dyDescent="0.25">
      <c r="A148" s="148"/>
      <c r="B148" s="149"/>
      <c r="C148" s="497"/>
      <c r="D148" s="498"/>
      <c r="E148" s="498"/>
      <c r="F148" s="498"/>
      <c r="G148" s="499"/>
      <c r="H148" s="149"/>
      <c r="I148" s="149"/>
      <c r="J148" s="149"/>
      <c r="K148" s="186"/>
      <c r="L148" s="2"/>
      <c r="M148" s="2"/>
      <c r="N148" s="2"/>
      <c r="O148" s="2"/>
      <c r="P148" s="2"/>
      <c r="Q148" s="2"/>
      <c r="R148" s="2"/>
      <c r="S148" s="2"/>
      <c r="T148" s="2"/>
      <c r="U148" s="2"/>
      <c r="V148" s="2"/>
    </row>
    <row r="149" spans="1:22" ht="14.25" customHeight="1" x14ac:dyDescent="0.25">
      <c r="A149" s="163"/>
      <c r="B149" s="164"/>
      <c r="C149" s="164"/>
      <c r="D149" s="164"/>
      <c r="E149" s="164"/>
      <c r="F149" s="164"/>
      <c r="G149" s="164"/>
      <c r="H149" s="164"/>
      <c r="I149" s="164"/>
      <c r="J149" s="164"/>
      <c r="K149" s="165"/>
      <c r="L149" s="2"/>
      <c r="M149" s="2"/>
      <c r="N149" s="2"/>
      <c r="O149" s="2"/>
      <c r="P149" s="2"/>
      <c r="Q149" s="2"/>
      <c r="R149" s="2"/>
      <c r="S149" s="2"/>
      <c r="T149" s="2"/>
      <c r="U149" s="2"/>
      <c r="V149" s="2"/>
    </row>
    <row r="150" spans="1:22"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row>
    <row r="151" spans="1:22" ht="31.5" customHeight="1" x14ac:dyDescent="0.25">
      <c r="A151" s="145" t="s">
        <v>265</v>
      </c>
      <c r="B151" s="501" t="str">
        <f>DESCRIPCION!A31</f>
        <v>h</v>
      </c>
      <c r="C151" s="362"/>
      <c r="D151" s="362"/>
      <c r="E151" s="362"/>
      <c r="F151" s="362"/>
      <c r="G151" s="362"/>
      <c r="H151" s="362"/>
      <c r="I151" s="363"/>
      <c r="J151" s="146" t="s">
        <v>266</v>
      </c>
      <c r="K151" s="147" t="str">
        <f>IF(J157="x","EXTREMA",IF(J159="x","ALTA",IF(J161="x","MODERADA",IF(J163="x","BAJA",""))))</f>
        <v/>
      </c>
      <c r="L151" s="2"/>
      <c r="M151" s="2"/>
      <c r="N151" s="2"/>
      <c r="O151" s="2"/>
      <c r="P151" s="2"/>
      <c r="Q151" s="2"/>
      <c r="R151" s="2"/>
      <c r="S151" s="2"/>
      <c r="T151" s="2"/>
      <c r="U151" s="2"/>
      <c r="V151" s="2"/>
    </row>
    <row r="152" spans="1:22" ht="14.25" customHeight="1" x14ac:dyDescent="0.25">
      <c r="A152" s="506" t="s">
        <v>267</v>
      </c>
      <c r="B152" s="362"/>
      <c r="C152" s="507"/>
      <c r="D152" s="508" t="str">
        <f>PROBABILIDAD!T18</f>
        <v xml:space="preserve"> </v>
      </c>
      <c r="E152" s="363"/>
      <c r="F152" s="506" t="s">
        <v>268</v>
      </c>
      <c r="G152" s="362"/>
      <c r="H152" s="362"/>
      <c r="I152" s="363"/>
      <c r="J152" s="500"/>
      <c r="K152" s="363"/>
      <c r="L152" s="2"/>
      <c r="M152" s="2"/>
      <c r="N152" s="2"/>
      <c r="O152" s="2"/>
      <c r="P152" s="2"/>
      <c r="Q152" s="2"/>
      <c r="R152" s="2"/>
      <c r="S152" s="2"/>
      <c r="T152" s="2"/>
      <c r="U152" s="2"/>
      <c r="V152" s="2"/>
    </row>
    <row r="153" spans="1:22" ht="14.25" customHeight="1" x14ac:dyDescent="0.25">
      <c r="A153" s="148"/>
      <c r="B153" s="149"/>
      <c r="C153" s="149"/>
      <c r="D153" s="149"/>
      <c r="E153" s="149"/>
      <c r="F153" s="149"/>
      <c r="G153" s="149"/>
      <c r="H153" s="149"/>
      <c r="I153" s="149"/>
      <c r="J153" s="150"/>
      <c r="K153" s="151"/>
      <c r="L153" s="2"/>
      <c r="M153" s="2"/>
      <c r="N153" s="2"/>
      <c r="O153" s="2"/>
      <c r="P153" s="2"/>
      <c r="Q153" s="2"/>
      <c r="R153" s="2"/>
      <c r="S153" s="2"/>
      <c r="T153" s="2"/>
      <c r="U153" s="2"/>
      <c r="V153" s="2"/>
    </row>
    <row r="154" spans="1:22" ht="14.25" customHeight="1" x14ac:dyDescent="0.25">
      <c r="A154" s="148"/>
      <c r="B154" s="149"/>
      <c r="C154" s="152"/>
      <c r="D154" s="149"/>
      <c r="E154" s="149"/>
      <c r="F154" s="149"/>
      <c r="G154" s="149"/>
      <c r="H154" s="149"/>
      <c r="I154" s="149"/>
      <c r="J154" s="150"/>
      <c r="K154" s="151"/>
      <c r="L154" s="2"/>
      <c r="M154" s="2"/>
      <c r="N154" s="2"/>
      <c r="O154" s="2"/>
      <c r="P154" s="2"/>
      <c r="Q154" s="2"/>
      <c r="R154" s="2"/>
      <c r="S154" s="2"/>
      <c r="T154" s="2"/>
      <c r="U154" s="2"/>
      <c r="V154" s="2"/>
    </row>
    <row r="155" spans="1:22" ht="36" customHeight="1" x14ac:dyDescent="0.25">
      <c r="A155" s="491" t="s">
        <v>267</v>
      </c>
      <c r="B155" s="149">
        <v>5</v>
      </c>
      <c r="C155" s="528"/>
      <c r="D155" s="529"/>
      <c r="E155" s="492"/>
      <c r="F155" s="492"/>
      <c r="G155" s="492"/>
      <c r="H155" s="149"/>
      <c r="I155" s="149"/>
      <c r="J155" s="531" t="s">
        <v>269</v>
      </c>
      <c r="K155" s="504"/>
      <c r="L155" s="2"/>
      <c r="M155" s="2"/>
      <c r="N155" s="2"/>
      <c r="O155" s="2"/>
      <c r="P155" s="2"/>
      <c r="Q155" s="2"/>
      <c r="R155" s="2"/>
      <c r="S155" s="2"/>
      <c r="T155" s="2"/>
      <c r="U155" s="2"/>
      <c r="V155" s="2"/>
    </row>
    <row r="156" spans="1:22" ht="14.25" customHeight="1" x14ac:dyDescent="0.25">
      <c r="A156" s="419"/>
      <c r="B156" s="149" t="s">
        <v>270</v>
      </c>
      <c r="C156" s="513"/>
      <c r="D156" s="493"/>
      <c r="E156" s="493"/>
      <c r="F156" s="493"/>
      <c r="G156" s="493"/>
      <c r="H156" s="149"/>
      <c r="I156" s="149"/>
      <c r="J156" s="153"/>
      <c r="K156" s="154"/>
      <c r="L156" s="2"/>
      <c r="M156" s="2"/>
      <c r="N156" s="2"/>
      <c r="O156" s="2"/>
      <c r="P156" s="2"/>
      <c r="Q156" s="2"/>
      <c r="R156" s="2"/>
      <c r="S156" s="2"/>
      <c r="T156" s="2"/>
      <c r="U156" s="2"/>
      <c r="V156" s="2"/>
    </row>
    <row r="157" spans="1:22" ht="27" customHeight="1" x14ac:dyDescent="0.25">
      <c r="A157" s="419"/>
      <c r="B157" s="149">
        <v>4</v>
      </c>
      <c r="C157" s="530"/>
      <c r="D157" s="529"/>
      <c r="E157" s="529"/>
      <c r="F157" s="515"/>
      <c r="G157" s="492"/>
      <c r="H157" s="149"/>
      <c r="I157" s="149"/>
      <c r="J157" s="155" t="str">
        <f>IF(OR(E155="X",F155="X",G155="x",F157="x",G157="X",F159="X",G159="X",G161="X" ),"x","")</f>
        <v/>
      </c>
      <c r="K157" s="154" t="s">
        <v>62</v>
      </c>
      <c r="L157" s="2"/>
      <c r="M157" s="2"/>
      <c r="N157" s="2"/>
      <c r="O157" s="2"/>
      <c r="P157" s="2"/>
      <c r="Q157" s="2"/>
      <c r="R157" s="2"/>
      <c r="S157" s="2"/>
      <c r="T157" s="2"/>
      <c r="U157" s="2"/>
      <c r="V157" s="2"/>
    </row>
    <row r="158" spans="1:22" ht="14.25" customHeight="1" x14ac:dyDescent="0.25">
      <c r="A158" s="419"/>
      <c r="B158" s="149" t="s">
        <v>271</v>
      </c>
      <c r="C158" s="513"/>
      <c r="D158" s="493"/>
      <c r="E158" s="493"/>
      <c r="F158" s="493"/>
      <c r="G158" s="493"/>
      <c r="H158" s="149"/>
      <c r="I158" s="149"/>
      <c r="J158" s="156"/>
      <c r="K158" s="154"/>
      <c r="L158" s="2"/>
      <c r="M158" s="2"/>
      <c r="N158" s="2"/>
      <c r="O158" s="2"/>
      <c r="P158" s="2"/>
      <c r="Q158" s="2"/>
      <c r="R158" s="2"/>
      <c r="S158" s="2"/>
      <c r="T158" s="2"/>
      <c r="U158" s="2"/>
      <c r="V158" s="2"/>
    </row>
    <row r="159" spans="1:22" ht="27.75" customHeight="1" x14ac:dyDescent="0.25">
      <c r="A159" s="419"/>
      <c r="B159" s="149">
        <v>3</v>
      </c>
      <c r="C159" s="512"/>
      <c r="D159" s="514"/>
      <c r="E159" s="509"/>
      <c r="F159" s="515"/>
      <c r="G159" s="492"/>
      <c r="H159" s="149"/>
      <c r="I159" s="149"/>
      <c r="J159" s="157" t="str">
        <f>IF(OR(C155="X",D155="X",D157="x",E157="x",E159="X",F161="X",F163="X",G163="X" ),"x","")</f>
        <v/>
      </c>
      <c r="K159" s="154" t="s">
        <v>63</v>
      </c>
      <c r="L159" s="2"/>
      <c r="M159" s="2"/>
      <c r="N159" s="2"/>
      <c r="O159" s="2"/>
      <c r="P159" s="2"/>
      <c r="Q159" s="2"/>
      <c r="R159" s="2"/>
      <c r="S159" s="2"/>
      <c r="T159" s="2"/>
      <c r="U159" s="2"/>
      <c r="V159" s="2"/>
    </row>
    <row r="160" spans="1:22" ht="14.25" customHeight="1" x14ac:dyDescent="0.25">
      <c r="A160" s="419"/>
      <c r="B160" s="149" t="s">
        <v>272</v>
      </c>
      <c r="C160" s="513"/>
      <c r="D160" s="493"/>
      <c r="E160" s="493"/>
      <c r="F160" s="493"/>
      <c r="G160" s="493"/>
      <c r="H160" s="149"/>
      <c r="I160" s="149"/>
      <c r="J160" s="158"/>
      <c r="K160" s="154"/>
      <c r="L160" s="2"/>
      <c r="M160" s="2"/>
      <c r="N160" s="2"/>
      <c r="O160" s="2"/>
      <c r="P160" s="2"/>
      <c r="Q160" s="2"/>
      <c r="R160" s="2"/>
      <c r="S160" s="2"/>
      <c r="T160" s="2"/>
      <c r="U160" s="2"/>
      <c r="V160" s="2"/>
    </row>
    <row r="161" spans="1:22" ht="27.75" customHeight="1" x14ac:dyDescent="0.25">
      <c r="A161" s="419"/>
      <c r="B161" s="149">
        <v>2</v>
      </c>
      <c r="C161" s="512"/>
      <c r="D161" s="537"/>
      <c r="E161" s="538"/>
      <c r="F161" s="509"/>
      <c r="G161" s="492"/>
      <c r="H161" s="149"/>
      <c r="I161" s="149"/>
      <c r="J161" s="159" t="str">
        <f>IF(OR(C157="X",D159="X",E161="x",E163="x" ),"x","")</f>
        <v/>
      </c>
      <c r="K161" s="154" t="s">
        <v>64</v>
      </c>
      <c r="L161" s="2"/>
      <c r="M161" s="2"/>
      <c r="N161" s="2"/>
      <c r="O161" s="2"/>
      <c r="P161" s="2"/>
      <c r="Q161" s="2"/>
      <c r="R161" s="2"/>
      <c r="S161" s="2"/>
      <c r="T161" s="2"/>
      <c r="U161" s="2"/>
      <c r="V161" s="2"/>
    </row>
    <row r="162" spans="1:22" ht="14.25" customHeight="1" x14ac:dyDescent="0.25">
      <c r="A162" s="419"/>
      <c r="B162" s="149" t="s">
        <v>273</v>
      </c>
      <c r="C162" s="513"/>
      <c r="D162" s="493"/>
      <c r="E162" s="493"/>
      <c r="F162" s="493"/>
      <c r="G162" s="493"/>
      <c r="H162" s="149"/>
      <c r="I162" s="149"/>
      <c r="J162" s="158"/>
      <c r="K162" s="154"/>
      <c r="L162" s="2"/>
      <c r="M162" s="2"/>
      <c r="N162" s="2"/>
      <c r="O162" s="2"/>
      <c r="P162" s="2"/>
      <c r="Q162" s="2"/>
      <c r="R162" s="2"/>
      <c r="S162" s="2"/>
      <c r="T162" s="2"/>
      <c r="U162" s="2"/>
      <c r="V162" s="2"/>
    </row>
    <row r="163" spans="1:22" ht="14.25" customHeight="1" x14ac:dyDescent="0.25">
      <c r="A163" s="419"/>
      <c r="B163" s="149">
        <v>1</v>
      </c>
      <c r="C163" s="512"/>
      <c r="D163" s="537"/>
      <c r="E163" s="510"/>
      <c r="F163" s="536"/>
      <c r="G163" s="529"/>
      <c r="H163" s="149"/>
      <c r="I163" s="149"/>
      <c r="J163" s="160" t="str">
        <f>IF(OR(C159="X",C161="X",C163="x",D161="x",D163="x" ),"x","")</f>
        <v/>
      </c>
      <c r="K163" s="154" t="s">
        <v>65</v>
      </c>
      <c r="L163" s="2"/>
      <c r="M163" s="2"/>
      <c r="N163" s="2"/>
      <c r="O163" s="2"/>
      <c r="P163" s="2"/>
      <c r="Q163" s="2"/>
      <c r="R163" s="2"/>
      <c r="S163" s="2"/>
      <c r="T163" s="2"/>
      <c r="U163" s="2"/>
      <c r="V163" s="2"/>
    </row>
    <row r="164" spans="1:22" ht="26.25" customHeight="1" x14ac:dyDescent="0.25">
      <c r="A164" s="419"/>
      <c r="B164" s="149" t="s">
        <v>274</v>
      </c>
      <c r="C164" s="539"/>
      <c r="D164" s="511"/>
      <c r="E164" s="511"/>
      <c r="F164" s="511"/>
      <c r="G164" s="511"/>
      <c r="H164" s="149"/>
      <c r="I164" s="149"/>
      <c r="J164" s="149"/>
      <c r="K164" s="186"/>
      <c r="L164" s="2"/>
      <c r="M164" s="2"/>
      <c r="N164" s="2"/>
      <c r="O164" s="2"/>
      <c r="P164" s="2"/>
      <c r="Q164" s="2"/>
      <c r="R164" s="2"/>
      <c r="S164" s="2"/>
      <c r="T164" s="2"/>
      <c r="U164" s="2"/>
      <c r="V164" s="2"/>
    </row>
    <row r="165" spans="1:22" ht="14.25" customHeight="1" x14ac:dyDescent="0.25">
      <c r="A165" s="148"/>
      <c r="B165" s="149"/>
      <c r="C165" s="149">
        <v>1</v>
      </c>
      <c r="D165" s="149">
        <v>2</v>
      </c>
      <c r="E165" s="149">
        <v>3</v>
      </c>
      <c r="F165" s="149">
        <v>4</v>
      </c>
      <c r="G165" s="149">
        <v>5</v>
      </c>
      <c r="H165" s="149"/>
      <c r="I165" s="149"/>
      <c r="J165" s="149"/>
      <c r="K165" s="186"/>
      <c r="L165" s="2"/>
      <c r="M165" s="2"/>
      <c r="N165" s="2"/>
      <c r="O165" s="2"/>
      <c r="P165" s="2"/>
      <c r="Q165" s="2"/>
      <c r="R165" s="2"/>
      <c r="S165" s="2"/>
      <c r="T165" s="2"/>
      <c r="U165" s="2"/>
      <c r="V165" s="2"/>
    </row>
    <row r="166" spans="1:22" ht="14.25" customHeight="1" x14ac:dyDescent="0.25">
      <c r="A166" s="148"/>
      <c r="B166" s="149"/>
      <c r="C166" s="149" t="s">
        <v>275</v>
      </c>
      <c r="D166" s="149" t="s">
        <v>276</v>
      </c>
      <c r="E166" s="149" t="s">
        <v>277</v>
      </c>
      <c r="F166" s="149" t="s">
        <v>278</v>
      </c>
      <c r="G166" s="149" t="s">
        <v>279</v>
      </c>
      <c r="H166" s="149"/>
      <c r="I166" s="149"/>
      <c r="J166" s="149"/>
      <c r="K166" s="186"/>
      <c r="L166" s="2"/>
      <c r="M166" s="2"/>
      <c r="N166" s="2"/>
      <c r="O166" s="2"/>
      <c r="P166" s="2"/>
      <c r="Q166" s="2"/>
      <c r="R166" s="2"/>
      <c r="S166" s="2"/>
      <c r="T166" s="2"/>
      <c r="U166" s="2"/>
      <c r="V166" s="2"/>
    </row>
    <row r="167" spans="1:22" ht="14.25" customHeight="1" x14ac:dyDescent="0.25">
      <c r="A167" s="148"/>
      <c r="B167" s="149"/>
      <c r="C167" s="494" t="s">
        <v>280</v>
      </c>
      <c r="D167" s="495"/>
      <c r="E167" s="495"/>
      <c r="F167" s="495"/>
      <c r="G167" s="496"/>
      <c r="H167" s="149"/>
      <c r="I167" s="149"/>
      <c r="J167" s="149"/>
      <c r="K167" s="186"/>
      <c r="L167" s="2"/>
      <c r="M167" s="2"/>
      <c r="N167" s="2"/>
      <c r="O167" s="2"/>
      <c r="P167" s="2"/>
      <c r="Q167" s="2"/>
      <c r="R167" s="2"/>
      <c r="S167" s="2"/>
      <c r="T167" s="2"/>
      <c r="U167" s="2"/>
      <c r="V167" s="2"/>
    </row>
    <row r="168" spans="1:22" ht="14.25" customHeight="1" x14ac:dyDescent="0.25">
      <c r="A168" s="148"/>
      <c r="B168" s="149"/>
      <c r="C168" s="497"/>
      <c r="D168" s="498"/>
      <c r="E168" s="498"/>
      <c r="F168" s="498"/>
      <c r="G168" s="499"/>
      <c r="H168" s="149"/>
      <c r="I168" s="149"/>
      <c r="J168" s="149"/>
      <c r="K168" s="186"/>
      <c r="L168" s="2"/>
      <c r="M168" s="2"/>
      <c r="N168" s="2"/>
      <c r="O168" s="2"/>
      <c r="P168" s="2"/>
      <c r="Q168" s="2"/>
      <c r="R168" s="2"/>
      <c r="S168" s="2"/>
      <c r="T168" s="2"/>
      <c r="U168" s="2"/>
      <c r="V168" s="2"/>
    </row>
    <row r="169" spans="1:22" ht="14.25" customHeight="1" x14ac:dyDescent="0.25">
      <c r="A169" s="163"/>
      <c r="B169" s="164"/>
      <c r="C169" s="164"/>
      <c r="D169" s="164"/>
      <c r="E169" s="164"/>
      <c r="F169" s="164"/>
      <c r="G169" s="164"/>
      <c r="H169" s="164"/>
      <c r="I169" s="164"/>
      <c r="J169" s="164"/>
      <c r="K169" s="165"/>
      <c r="L169" s="2"/>
      <c r="M169" s="2"/>
      <c r="N169" s="2"/>
      <c r="O169" s="2"/>
      <c r="P169" s="2"/>
      <c r="Q169" s="2"/>
      <c r="R169" s="2"/>
      <c r="S169" s="2"/>
      <c r="T169" s="2"/>
      <c r="U169" s="2"/>
      <c r="V169" s="2"/>
    </row>
    <row r="170" spans="1:22"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row>
    <row r="171" spans="1:22"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row>
    <row r="172" spans="1:22" ht="33.75" customHeight="1" x14ac:dyDescent="0.25">
      <c r="A172" s="145" t="s">
        <v>265</v>
      </c>
      <c r="B172" s="559" t="e">
        <f>DESCRIPCION!A34</f>
        <v>#REF!</v>
      </c>
      <c r="C172" s="362"/>
      <c r="D172" s="362"/>
      <c r="E172" s="362"/>
      <c r="F172" s="362"/>
      <c r="G172" s="362"/>
      <c r="H172" s="362"/>
      <c r="I172" s="363"/>
      <c r="J172" s="146" t="s">
        <v>266</v>
      </c>
      <c r="K172" s="147" t="str">
        <f>IF(J178="x","EXTREMA",IF(J180="x","ALTA",IF(J182="x","MODERADA",IF(J184="x","BAJA",""))))</f>
        <v/>
      </c>
      <c r="L172" s="2"/>
      <c r="M172" s="2"/>
      <c r="N172" s="2"/>
      <c r="O172" s="2"/>
      <c r="P172" s="2"/>
      <c r="Q172" s="2"/>
      <c r="R172" s="2"/>
      <c r="S172" s="2"/>
      <c r="T172" s="2"/>
      <c r="U172" s="2"/>
      <c r="V172" s="2"/>
    </row>
    <row r="173" spans="1:22" ht="14.25" customHeight="1" x14ac:dyDescent="0.25">
      <c r="A173" s="506" t="s">
        <v>267</v>
      </c>
      <c r="B173" s="362"/>
      <c r="C173" s="507"/>
      <c r="D173" s="508" t="str">
        <f>PROBABILIDAD!T19</f>
        <v xml:space="preserve"> </v>
      </c>
      <c r="E173" s="363"/>
      <c r="F173" s="506" t="s">
        <v>268</v>
      </c>
      <c r="G173" s="362"/>
      <c r="H173" s="362"/>
      <c r="I173" s="363"/>
      <c r="J173" s="500"/>
      <c r="K173" s="363"/>
      <c r="L173" s="2"/>
      <c r="M173" s="2"/>
      <c r="N173" s="2"/>
      <c r="O173" s="2"/>
      <c r="P173" s="2"/>
      <c r="Q173" s="2"/>
      <c r="R173" s="2"/>
      <c r="S173" s="2"/>
      <c r="T173" s="2"/>
      <c r="U173" s="2"/>
      <c r="V173" s="2"/>
    </row>
    <row r="174" spans="1:22" ht="14.25" customHeight="1" x14ac:dyDescent="0.25">
      <c r="A174" s="148"/>
      <c r="B174" s="149"/>
      <c r="C174" s="149"/>
      <c r="D174" s="149"/>
      <c r="E174" s="149"/>
      <c r="F174" s="149"/>
      <c r="G174" s="149"/>
      <c r="H174" s="149"/>
      <c r="I174" s="149"/>
      <c r="J174" s="150"/>
      <c r="K174" s="151"/>
      <c r="L174" s="2"/>
      <c r="M174" s="2"/>
      <c r="N174" s="2"/>
      <c r="O174" s="2"/>
      <c r="P174" s="2"/>
      <c r="Q174" s="2"/>
      <c r="R174" s="2"/>
      <c r="S174" s="2"/>
      <c r="T174" s="2"/>
      <c r="U174" s="2"/>
      <c r="V174" s="2"/>
    </row>
    <row r="175" spans="1:22" ht="14.25" customHeight="1" x14ac:dyDescent="0.25">
      <c r="A175" s="148"/>
      <c r="B175" s="149"/>
      <c r="C175" s="152"/>
      <c r="D175" s="149"/>
      <c r="E175" s="149"/>
      <c r="F175" s="149"/>
      <c r="G175" s="149"/>
      <c r="H175" s="149"/>
      <c r="I175" s="149"/>
      <c r="J175" s="150"/>
      <c r="K175" s="151"/>
      <c r="L175" s="2"/>
      <c r="M175" s="2"/>
      <c r="N175" s="2"/>
      <c r="O175" s="2"/>
      <c r="P175" s="2"/>
      <c r="Q175" s="2"/>
      <c r="R175" s="2"/>
      <c r="S175" s="2"/>
      <c r="T175" s="2"/>
      <c r="U175" s="2"/>
      <c r="V175" s="2"/>
    </row>
    <row r="176" spans="1:22" ht="31.5" customHeight="1" x14ac:dyDescent="0.25">
      <c r="A176" s="491" t="s">
        <v>267</v>
      </c>
      <c r="B176" s="149">
        <v>5</v>
      </c>
      <c r="C176" s="528"/>
      <c r="D176" s="529"/>
      <c r="E176" s="492"/>
      <c r="F176" s="492"/>
      <c r="G176" s="492"/>
      <c r="H176" s="149"/>
      <c r="I176" s="149"/>
      <c r="J176" s="531" t="s">
        <v>269</v>
      </c>
      <c r="K176" s="504"/>
      <c r="L176" s="2"/>
      <c r="M176" s="2"/>
      <c r="N176" s="2"/>
      <c r="O176" s="2"/>
      <c r="P176" s="2"/>
      <c r="Q176" s="2"/>
      <c r="R176" s="2"/>
      <c r="S176" s="2"/>
      <c r="T176" s="2"/>
      <c r="U176" s="2"/>
      <c r="V176" s="2"/>
    </row>
    <row r="177" spans="1:22" ht="14.25" customHeight="1" x14ac:dyDescent="0.25">
      <c r="A177" s="419"/>
      <c r="B177" s="149" t="s">
        <v>270</v>
      </c>
      <c r="C177" s="513"/>
      <c r="D177" s="493"/>
      <c r="E177" s="493"/>
      <c r="F177" s="493"/>
      <c r="G177" s="493"/>
      <c r="H177" s="149"/>
      <c r="I177" s="149"/>
      <c r="J177" s="153"/>
      <c r="K177" s="154"/>
      <c r="L177" s="2"/>
      <c r="M177" s="2"/>
      <c r="N177" s="2"/>
      <c r="O177" s="2"/>
      <c r="P177" s="2"/>
      <c r="Q177" s="2"/>
      <c r="R177" s="2"/>
      <c r="S177" s="2"/>
      <c r="T177" s="2"/>
      <c r="U177" s="2"/>
      <c r="V177" s="2"/>
    </row>
    <row r="178" spans="1:22" ht="27.75" customHeight="1" x14ac:dyDescent="0.25">
      <c r="A178" s="419"/>
      <c r="B178" s="149">
        <v>4</v>
      </c>
      <c r="C178" s="530"/>
      <c r="D178" s="529"/>
      <c r="E178" s="529"/>
      <c r="F178" s="515"/>
      <c r="G178" s="492"/>
      <c r="H178" s="149"/>
      <c r="I178" s="149"/>
      <c r="J178" s="155" t="str">
        <f>IF(OR(E176="X",F176="X",G176="x",F178="x",G178="X",F180="X",G180="X",G182="X" ),"x","")</f>
        <v/>
      </c>
      <c r="K178" s="154" t="s">
        <v>62</v>
      </c>
      <c r="L178" s="2"/>
      <c r="M178" s="2"/>
      <c r="N178" s="2"/>
      <c r="O178" s="2"/>
      <c r="P178" s="2"/>
      <c r="Q178" s="2"/>
      <c r="R178" s="2"/>
      <c r="S178" s="2"/>
      <c r="T178" s="2"/>
      <c r="U178" s="2"/>
      <c r="V178" s="2"/>
    </row>
    <row r="179" spans="1:22" ht="14.25" customHeight="1" x14ac:dyDescent="0.25">
      <c r="A179" s="419"/>
      <c r="B179" s="149" t="s">
        <v>271</v>
      </c>
      <c r="C179" s="513"/>
      <c r="D179" s="493"/>
      <c r="E179" s="493"/>
      <c r="F179" s="493"/>
      <c r="G179" s="493"/>
      <c r="H179" s="149"/>
      <c r="I179" s="149"/>
      <c r="J179" s="156"/>
      <c r="K179" s="154"/>
      <c r="L179" s="2"/>
      <c r="M179" s="2"/>
      <c r="N179" s="2"/>
      <c r="O179" s="2"/>
      <c r="P179" s="2"/>
      <c r="Q179" s="2"/>
      <c r="R179" s="2"/>
      <c r="S179" s="2"/>
      <c r="T179" s="2"/>
      <c r="U179" s="2"/>
      <c r="V179" s="2"/>
    </row>
    <row r="180" spans="1:22" ht="32.25" customHeight="1" x14ac:dyDescent="0.25">
      <c r="A180" s="419"/>
      <c r="B180" s="149">
        <v>3</v>
      </c>
      <c r="C180" s="512"/>
      <c r="D180" s="514"/>
      <c r="E180" s="509"/>
      <c r="F180" s="515"/>
      <c r="G180" s="492"/>
      <c r="H180" s="149"/>
      <c r="I180" s="149"/>
      <c r="J180" s="157" t="str">
        <f>IF(OR(C176="X",D176="X",D178="x",E178="x",E180="X",F182="X",F184="X",G184="X" ),"x","")</f>
        <v/>
      </c>
      <c r="K180" s="154" t="s">
        <v>63</v>
      </c>
      <c r="L180" s="2"/>
      <c r="M180" s="2"/>
      <c r="N180" s="2"/>
      <c r="O180" s="2"/>
      <c r="P180" s="2"/>
      <c r="Q180" s="2"/>
      <c r="R180" s="2"/>
      <c r="S180" s="2"/>
      <c r="T180" s="2"/>
      <c r="U180" s="2"/>
      <c r="V180" s="2"/>
    </row>
    <row r="181" spans="1:22" ht="14.25" customHeight="1" x14ac:dyDescent="0.25">
      <c r="A181" s="419"/>
      <c r="B181" s="149" t="s">
        <v>272</v>
      </c>
      <c r="C181" s="513"/>
      <c r="D181" s="493"/>
      <c r="E181" s="493"/>
      <c r="F181" s="493"/>
      <c r="G181" s="493"/>
      <c r="H181" s="149"/>
      <c r="I181" s="149"/>
      <c r="J181" s="158"/>
      <c r="K181" s="154"/>
      <c r="L181" s="2"/>
      <c r="M181" s="2"/>
      <c r="N181" s="2"/>
      <c r="O181" s="2"/>
      <c r="P181" s="2"/>
      <c r="Q181" s="2"/>
      <c r="R181" s="2"/>
      <c r="S181" s="2"/>
      <c r="T181" s="2"/>
      <c r="U181" s="2"/>
      <c r="V181" s="2"/>
    </row>
    <row r="182" spans="1:22" ht="32.25" customHeight="1" x14ac:dyDescent="0.25">
      <c r="A182" s="419"/>
      <c r="B182" s="149">
        <v>2</v>
      </c>
      <c r="C182" s="512"/>
      <c r="D182" s="537"/>
      <c r="E182" s="538"/>
      <c r="F182" s="509"/>
      <c r="G182" s="492"/>
      <c r="H182" s="149"/>
      <c r="I182" s="149"/>
      <c r="J182" s="159" t="str">
        <f>IF(OR(E182="X",D180="X",C178="x",E184="x" ),"x","")</f>
        <v/>
      </c>
      <c r="K182" s="154" t="s">
        <v>64</v>
      </c>
      <c r="L182" s="2"/>
      <c r="M182" s="2"/>
      <c r="N182" s="2"/>
      <c r="O182" s="2"/>
      <c r="P182" s="2"/>
      <c r="Q182" s="2"/>
      <c r="R182" s="2"/>
      <c r="S182" s="2"/>
      <c r="T182" s="2"/>
      <c r="U182" s="2"/>
      <c r="V182" s="2"/>
    </row>
    <row r="183" spans="1:22" ht="14.25" customHeight="1" x14ac:dyDescent="0.25">
      <c r="A183" s="419"/>
      <c r="B183" s="149" t="s">
        <v>273</v>
      </c>
      <c r="C183" s="513"/>
      <c r="D183" s="493"/>
      <c r="E183" s="493"/>
      <c r="F183" s="493"/>
      <c r="G183" s="493"/>
      <c r="H183" s="149"/>
      <c r="I183" s="149"/>
      <c r="J183" s="158"/>
      <c r="K183" s="154"/>
      <c r="L183" s="2"/>
      <c r="M183" s="2"/>
      <c r="N183" s="2"/>
      <c r="O183" s="2"/>
      <c r="P183" s="2"/>
      <c r="Q183" s="2"/>
      <c r="R183" s="2"/>
      <c r="S183" s="2"/>
      <c r="T183" s="2"/>
      <c r="U183" s="2"/>
      <c r="V183" s="2"/>
    </row>
    <row r="184" spans="1:22" ht="14.25" customHeight="1" x14ac:dyDescent="0.25">
      <c r="A184" s="419"/>
      <c r="B184" s="149">
        <v>1</v>
      </c>
      <c r="C184" s="512"/>
      <c r="D184" s="537"/>
      <c r="E184" s="510"/>
      <c r="F184" s="536"/>
      <c r="G184" s="529"/>
      <c r="H184" s="149"/>
      <c r="I184" s="149"/>
      <c r="J184" s="160" t="str">
        <f>IF(OR(C180="X",C182="X",D182="x",D184="x",C184="x" ),"x","")</f>
        <v/>
      </c>
      <c r="K184" s="154" t="s">
        <v>65</v>
      </c>
      <c r="L184" s="2"/>
      <c r="M184" s="2"/>
      <c r="N184" s="2"/>
      <c r="O184" s="2"/>
      <c r="P184" s="2"/>
      <c r="Q184" s="2"/>
      <c r="R184" s="2"/>
      <c r="S184" s="2"/>
      <c r="T184" s="2"/>
      <c r="U184" s="2"/>
      <c r="V184" s="2"/>
    </row>
    <row r="185" spans="1:22" ht="24" customHeight="1" x14ac:dyDescent="0.25">
      <c r="A185" s="419"/>
      <c r="B185" s="149" t="s">
        <v>274</v>
      </c>
      <c r="C185" s="539"/>
      <c r="D185" s="511"/>
      <c r="E185" s="511"/>
      <c r="F185" s="511"/>
      <c r="G185" s="511"/>
      <c r="H185" s="149"/>
      <c r="I185" s="149"/>
      <c r="J185" s="149"/>
      <c r="K185" s="186"/>
      <c r="L185" s="2"/>
      <c r="M185" s="2"/>
      <c r="N185" s="2"/>
      <c r="O185" s="2"/>
      <c r="P185" s="2"/>
      <c r="Q185" s="2"/>
      <c r="R185" s="2"/>
      <c r="S185" s="2"/>
      <c r="T185" s="2"/>
      <c r="U185" s="2"/>
      <c r="V185" s="2"/>
    </row>
    <row r="186" spans="1:22" ht="14.25" customHeight="1" x14ac:dyDescent="0.25">
      <c r="A186" s="148"/>
      <c r="B186" s="149"/>
      <c r="C186" s="149">
        <v>1</v>
      </c>
      <c r="D186" s="149">
        <v>2</v>
      </c>
      <c r="E186" s="149">
        <v>3</v>
      </c>
      <c r="F186" s="149">
        <v>4</v>
      </c>
      <c r="G186" s="149">
        <v>5</v>
      </c>
      <c r="H186" s="149"/>
      <c r="I186" s="149"/>
      <c r="J186" s="149"/>
      <c r="K186" s="186"/>
      <c r="L186" s="2"/>
      <c r="M186" s="2"/>
      <c r="N186" s="2"/>
      <c r="O186" s="2"/>
      <c r="P186" s="2"/>
      <c r="Q186" s="2"/>
      <c r="R186" s="2"/>
      <c r="S186" s="2"/>
      <c r="T186" s="2"/>
      <c r="U186" s="2"/>
      <c r="V186" s="2"/>
    </row>
    <row r="187" spans="1:22" ht="14.25" customHeight="1" x14ac:dyDescent="0.25">
      <c r="A187" s="148"/>
      <c r="B187" s="149"/>
      <c r="C187" s="149" t="s">
        <v>275</v>
      </c>
      <c r="D187" s="149" t="s">
        <v>276</v>
      </c>
      <c r="E187" s="149" t="s">
        <v>277</v>
      </c>
      <c r="F187" s="149" t="s">
        <v>278</v>
      </c>
      <c r="G187" s="149" t="s">
        <v>279</v>
      </c>
      <c r="H187" s="149"/>
      <c r="I187" s="149"/>
      <c r="J187" s="149"/>
      <c r="K187" s="186"/>
      <c r="L187" s="2"/>
      <c r="M187" s="2"/>
      <c r="N187" s="2"/>
      <c r="O187" s="2"/>
      <c r="P187" s="2"/>
      <c r="Q187" s="2"/>
      <c r="R187" s="2"/>
      <c r="S187" s="2"/>
      <c r="T187" s="2"/>
      <c r="U187" s="2"/>
      <c r="V187" s="2"/>
    </row>
    <row r="188" spans="1:22" ht="14.25" customHeight="1" x14ac:dyDescent="0.25">
      <c r="A188" s="148"/>
      <c r="B188" s="149"/>
      <c r="C188" s="494" t="s">
        <v>280</v>
      </c>
      <c r="D188" s="495"/>
      <c r="E188" s="495"/>
      <c r="F188" s="495"/>
      <c r="G188" s="496"/>
      <c r="H188" s="149"/>
      <c r="I188" s="149"/>
      <c r="J188" s="149"/>
      <c r="K188" s="186"/>
      <c r="L188" s="2"/>
      <c r="M188" s="2"/>
      <c r="N188" s="2"/>
      <c r="O188" s="2"/>
      <c r="P188" s="2"/>
      <c r="Q188" s="2"/>
      <c r="R188" s="2"/>
      <c r="S188" s="2"/>
      <c r="T188" s="2"/>
      <c r="U188" s="2"/>
      <c r="V188" s="2"/>
    </row>
    <row r="189" spans="1:22" ht="14.25" customHeight="1" x14ac:dyDescent="0.25">
      <c r="A189" s="148"/>
      <c r="B189" s="149"/>
      <c r="C189" s="497"/>
      <c r="D189" s="498"/>
      <c r="E189" s="498"/>
      <c r="F189" s="498"/>
      <c r="G189" s="499"/>
      <c r="H189" s="149"/>
      <c r="I189" s="149"/>
      <c r="J189" s="149"/>
      <c r="K189" s="186"/>
      <c r="L189" s="2"/>
      <c r="M189" s="2"/>
      <c r="N189" s="2"/>
      <c r="O189" s="2"/>
      <c r="P189" s="2"/>
      <c r="Q189" s="2"/>
      <c r="R189" s="2"/>
      <c r="S189" s="2"/>
      <c r="T189" s="2"/>
      <c r="U189" s="2"/>
      <c r="V189" s="2"/>
    </row>
    <row r="190" spans="1:22" ht="14.25" customHeight="1" x14ac:dyDescent="0.25">
      <c r="A190" s="187"/>
      <c r="B190" s="188"/>
      <c r="C190" s="188"/>
      <c r="D190" s="188"/>
      <c r="E190" s="188"/>
      <c r="F190" s="188"/>
      <c r="G190" s="188"/>
      <c r="H190" s="188"/>
      <c r="I190" s="188"/>
      <c r="J190" s="188"/>
      <c r="K190" s="189"/>
      <c r="L190" s="2"/>
      <c r="M190" s="2"/>
      <c r="N190" s="2"/>
      <c r="O190" s="2"/>
      <c r="P190" s="2"/>
      <c r="Q190" s="2"/>
      <c r="R190" s="2"/>
      <c r="S190" s="2"/>
      <c r="T190" s="2"/>
      <c r="U190" s="2"/>
      <c r="V190" s="2"/>
    </row>
    <row r="191" spans="1:22"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row>
    <row r="192" spans="1:22" ht="33" customHeight="1" x14ac:dyDescent="0.25">
      <c r="A192" s="145" t="s">
        <v>265</v>
      </c>
      <c r="B192" s="501" t="e">
        <f>DESCRIPCION!A37</f>
        <v>#REF!</v>
      </c>
      <c r="C192" s="362"/>
      <c r="D192" s="362"/>
      <c r="E192" s="362"/>
      <c r="F192" s="362"/>
      <c r="G192" s="362"/>
      <c r="H192" s="362"/>
      <c r="I192" s="363"/>
      <c r="J192" s="146" t="s">
        <v>266</v>
      </c>
      <c r="K192" s="147" t="str">
        <f>IF(J198="x","EXTREMA",IF(J200="x","ALTA",IF(J202="x","MODERADA",IF(J204="x","BAJA",""))))</f>
        <v/>
      </c>
      <c r="L192" s="2"/>
      <c r="M192" s="2"/>
      <c r="N192" s="2"/>
      <c r="O192" s="2"/>
      <c r="P192" s="2"/>
      <c r="Q192" s="2"/>
      <c r="R192" s="2"/>
      <c r="S192" s="2"/>
      <c r="T192" s="2"/>
      <c r="U192" s="2"/>
      <c r="V192" s="2"/>
    </row>
    <row r="193" spans="1:22" ht="14.25" customHeight="1" x14ac:dyDescent="0.25">
      <c r="A193" s="506" t="s">
        <v>267</v>
      </c>
      <c r="B193" s="362"/>
      <c r="C193" s="507"/>
      <c r="D193" s="508" t="str">
        <f>PROBABILIDAD!T20</f>
        <v xml:space="preserve"> </v>
      </c>
      <c r="E193" s="363"/>
      <c r="F193" s="506" t="s">
        <v>268</v>
      </c>
      <c r="G193" s="362"/>
      <c r="H193" s="362"/>
      <c r="I193" s="363"/>
      <c r="J193" s="500"/>
      <c r="K193" s="363"/>
      <c r="L193" s="2"/>
      <c r="M193" s="2"/>
      <c r="N193" s="2"/>
      <c r="O193" s="2"/>
      <c r="P193" s="2"/>
      <c r="Q193" s="2"/>
      <c r="R193" s="2"/>
      <c r="S193" s="2"/>
      <c r="T193" s="2"/>
      <c r="U193" s="2"/>
      <c r="V193" s="2"/>
    </row>
    <row r="194" spans="1:22" ht="14.25" customHeight="1" x14ac:dyDescent="0.25">
      <c r="A194" s="148"/>
      <c r="B194" s="149"/>
      <c r="C194" s="149"/>
      <c r="D194" s="149"/>
      <c r="E194" s="149"/>
      <c r="F194" s="149"/>
      <c r="G194" s="149"/>
      <c r="H194" s="149"/>
      <c r="I194" s="149"/>
      <c r="J194" s="150"/>
      <c r="K194" s="151"/>
      <c r="L194" s="2"/>
      <c r="M194" s="2"/>
      <c r="N194" s="2"/>
      <c r="O194" s="2"/>
      <c r="P194" s="2"/>
      <c r="Q194" s="2"/>
      <c r="R194" s="2"/>
      <c r="S194" s="2"/>
      <c r="T194" s="2"/>
      <c r="U194" s="2"/>
      <c r="V194" s="2"/>
    </row>
    <row r="195" spans="1:22" ht="14.25" customHeight="1" x14ac:dyDescent="0.25">
      <c r="A195" s="148"/>
      <c r="B195" s="149"/>
      <c r="C195" s="152"/>
      <c r="D195" s="149"/>
      <c r="E195" s="149"/>
      <c r="F195" s="149"/>
      <c r="G195" s="149"/>
      <c r="H195" s="149"/>
      <c r="I195" s="149"/>
      <c r="J195" s="150"/>
      <c r="K195" s="151"/>
      <c r="L195" s="2"/>
      <c r="M195" s="2"/>
      <c r="N195" s="2"/>
      <c r="O195" s="2"/>
      <c r="P195" s="2"/>
      <c r="Q195" s="2"/>
      <c r="R195" s="2"/>
      <c r="S195" s="2"/>
      <c r="T195" s="2"/>
      <c r="U195" s="2"/>
      <c r="V195" s="2"/>
    </row>
    <row r="196" spans="1:22" ht="27" customHeight="1" x14ac:dyDescent="0.25">
      <c r="A196" s="491" t="s">
        <v>267</v>
      </c>
      <c r="B196" s="149">
        <v>5</v>
      </c>
      <c r="C196" s="528"/>
      <c r="D196" s="529"/>
      <c r="E196" s="492"/>
      <c r="F196" s="492"/>
      <c r="G196" s="492"/>
      <c r="H196" s="149"/>
      <c r="I196" s="149"/>
      <c r="J196" s="531" t="s">
        <v>269</v>
      </c>
      <c r="K196" s="504"/>
      <c r="L196" s="2"/>
      <c r="M196" s="2"/>
      <c r="N196" s="2"/>
      <c r="O196" s="2"/>
      <c r="P196" s="2"/>
      <c r="Q196" s="2"/>
      <c r="R196" s="2"/>
      <c r="S196" s="2"/>
      <c r="T196" s="2"/>
      <c r="U196" s="2"/>
      <c r="V196" s="2"/>
    </row>
    <row r="197" spans="1:22" ht="14.25" customHeight="1" x14ac:dyDescent="0.25">
      <c r="A197" s="419"/>
      <c r="B197" s="149" t="s">
        <v>270</v>
      </c>
      <c r="C197" s="513"/>
      <c r="D197" s="493"/>
      <c r="E197" s="493"/>
      <c r="F197" s="493"/>
      <c r="G197" s="493"/>
      <c r="H197" s="149"/>
      <c r="I197" s="149"/>
      <c r="J197" s="153"/>
      <c r="K197" s="154"/>
      <c r="L197" s="2"/>
      <c r="M197" s="2"/>
      <c r="N197" s="2"/>
      <c r="O197" s="2"/>
      <c r="P197" s="2"/>
      <c r="Q197" s="2"/>
      <c r="R197" s="2"/>
      <c r="S197" s="2"/>
      <c r="T197" s="2"/>
      <c r="U197" s="2"/>
      <c r="V197" s="2"/>
    </row>
    <row r="198" spans="1:22" ht="30.75" customHeight="1" x14ac:dyDescent="0.25">
      <c r="A198" s="419"/>
      <c r="B198" s="149">
        <v>4</v>
      </c>
      <c r="C198" s="530"/>
      <c r="D198" s="529"/>
      <c r="E198" s="529"/>
      <c r="F198" s="515"/>
      <c r="G198" s="492"/>
      <c r="H198" s="149"/>
      <c r="I198" s="149"/>
      <c r="J198" s="155" t="str">
        <f>IF(OR(E196="X",F196="X",G196="x",F198="x",G198="X",F200="X",G200="X",G202="X" ),"x","")</f>
        <v/>
      </c>
      <c r="K198" s="154" t="s">
        <v>62</v>
      </c>
      <c r="L198" s="2"/>
      <c r="M198" s="2"/>
      <c r="N198" s="2"/>
      <c r="O198" s="2"/>
      <c r="P198" s="2"/>
      <c r="Q198" s="2"/>
      <c r="R198" s="2"/>
      <c r="S198" s="2"/>
      <c r="T198" s="2"/>
      <c r="U198" s="2"/>
      <c r="V198" s="2"/>
    </row>
    <row r="199" spans="1:22" ht="14.25" customHeight="1" x14ac:dyDescent="0.25">
      <c r="A199" s="419"/>
      <c r="B199" s="149" t="s">
        <v>271</v>
      </c>
      <c r="C199" s="513"/>
      <c r="D199" s="493"/>
      <c r="E199" s="493"/>
      <c r="F199" s="493"/>
      <c r="G199" s="493"/>
      <c r="H199" s="149"/>
      <c r="I199" s="149"/>
      <c r="J199" s="156"/>
      <c r="K199" s="154"/>
      <c r="L199" s="2"/>
      <c r="M199" s="2"/>
      <c r="N199" s="2"/>
      <c r="O199" s="2"/>
      <c r="P199" s="2"/>
      <c r="Q199" s="2"/>
      <c r="R199" s="2"/>
      <c r="S199" s="2"/>
      <c r="T199" s="2"/>
      <c r="U199" s="2"/>
      <c r="V199" s="2"/>
    </row>
    <row r="200" spans="1:22" ht="25.5" customHeight="1" x14ac:dyDescent="0.25">
      <c r="A200" s="419"/>
      <c r="B200" s="149">
        <v>3</v>
      </c>
      <c r="C200" s="512"/>
      <c r="D200" s="514"/>
      <c r="E200" s="509"/>
      <c r="F200" s="515"/>
      <c r="G200" s="492"/>
      <c r="H200" s="149"/>
      <c r="I200" s="149"/>
      <c r="J200" s="157" t="str">
        <f>IF(OR(C196="X",D196="X",D198="x",E198="x",E200="X",F202="X",F204="X",G204="X" ),"x","")</f>
        <v/>
      </c>
      <c r="K200" s="154" t="s">
        <v>63</v>
      </c>
      <c r="L200" s="2"/>
      <c r="M200" s="2"/>
      <c r="N200" s="2"/>
      <c r="O200" s="2"/>
      <c r="P200" s="2"/>
      <c r="Q200" s="2"/>
      <c r="R200" s="2"/>
      <c r="S200" s="2"/>
      <c r="T200" s="2"/>
      <c r="U200" s="2"/>
      <c r="V200" s="2"/>
    </row>
    <row r="201" spans="1:22" ht="14.25" customHeight="1" x14ac:dyDescent="0.25">
      <c r="A201" s="419"/>
      <c r="B201" s="149" t="s">
        <v>272</v>
      </c>
      <c r="C201" s="513"/>
      <c r="D201" s="493"/>
      <c r="E201" s="493"/>
      <c r="F201" s="493"/>
      <c r="G201" s="493"/>
      <c r="H201" s="149"/>
      <c r="I201" s="149"/>
      <c r="J201" s="158"/>
      <c r="K201" s="154"/>
      <c r="L201" s="2"/>
      <c r="M201" s="2"/>
      <c r="N201" s="2"/>
      <c r="O201" s="2"/>
      <c r="P201" s="2"/>
      <c r="Q201" s="2"/>
      <c r="R201" s="2"/>
      <c r="S201" s="2"/>
      <c r="T201" s="2"/>
      <c r="U201" s="2"/>
      <c r="V201" s="2"/>
    </row>
    <row r="202" spans="1:22" ht="32.25" customHeight="1" x14ac:dyDescent="0.25">
      <c r="A202" s="419"/>
      <c r="B202" s="149">
        <v>2</v>
      </c>
      <c r="C202" s="512"/>
      <c r="D202" s="537"/>
      <c r="E202" s="538"/>
      <c r="F202" s="509"/>
      <c r="G202" s="492"/>
      <c r="H202" s="149"/>
      <c r="I202" s="149"/>
      <c r="J202" s="159" t="str">
        <f>IF(OR(C198="X",D200="X",E202="x",E204="x" ),"x","")</f>
        <v/>
      </c>
      <c r="K202" s="154" t="s">
        <v>64</v>
      </c>
      <c r="L202" s="2"/>
      <c r="M202" s="2"/>
      <c r="N202" s="2"/>
      <c r="O202" s="2"/>
      <c r="P202" s="2"/>
      <c r="Q202" s="2"/>
      <c r="R202" s="2"/>
      <c r="S202" s="2"/>
      <c r="T202" s="2"/>
      <c r="U202" s="2"/>
      <c r="V202" s="2"/>
    </row>
    <row r="203" spans="1:22" ht="14.25" customHeight="1" x14ac:dyDescent="0.25">
      <c r="A203" s="419"/>
      <c r="B203" s="149" t="s">
        <v>273</v>
      </c>
      <c r="C203" s="513"/>
      <c r="D203" s="493"/>
      <c r="E203" s="493"/>
      <c r="F203" s="493"/>
      <c r="G203" s="493"/>
      <c r="H203" s="149"/>
      <c r="I203" s="149"/>
      <c r="J203" s="158"/>
      <c r="K203" s="154"/>
      <c r="L203" s="2"/>
      <c r="M203" s="2"/>
      <c r="N203" s="2"/>
      <c r="O203" s="2"/>
      <c r="P203" s="2"/>
      <c r="Q203" s="2"/>
      <c r="R203" s="2"/>
      <c r="S203" s="2"/>
      <c r="T203" s="2"/>
      <c r="U203" s="2"/>
      <c r="V203" s="2"/>
    </row>
    <row r="204" spans="1:22" ht="14.25" customHeight="1" x14ac:dyDescent="0.25">
      <c r="A204" s="419"/>
      <c r="B204" s="149">
        <v>1</v>
      </c>
      <c r="C204" s="512"/>
      <c r="D204" s="537"/>
      <c r="E204" s="510"/>
      <c r="F204" s="536"/>
      <c r="G204" s="529"/>
      <c r="H204" s="149"/>
      <c r="I204" s="149"/>
      <c r="J204" s="160" t="str">
        <f>IF(OR(C200="X",C202="X",D202="x",D204="x",C204="x" ),"x","")</f>
        <v/>
      </c>
      <c r="K204" s="154" t="s">
        <v>65</v>
      </c>
      <c r="L204" s="2"/>
      <c r="M204" s="2"/>
      <c r="N204" s="2"/>
      <c r="O204" s="2"/>
      <c r="P204" s="2"/>
      <c r="Q204" s="2"/>
      <c r="R204" s="2"/>
      <c r="S204" s="2"/>
      <c r="T204" s="2"/>
      <c r="U204" s="2"/>
      <c r="V204" s="2"/>
    </row>
    <row r="205" spans="1:22" ht="26.25" customHeight="1" x14ac:dyDescent="0.25">
      <c r="A205" s="419"/>
      <c r="B205" s="149" t="s">
        <v>274</v>
      </c>
      <c r="C205" s="539"/>
      <c r="D205" s="511"/>
      <c r="E205" s="511"/>
      <c r="F205" s="511"/>
      <c r="G205" s="511"/>
      <c r="H205" s="149"/>
      <c r="I205" s="149"/>
      <c r="J205" s="149"/>
      <c r="K205" s="186"/>
      <c r="L205" s="2"/>
      <c r="M205" s="2"/>
      <c r="N205" s="2"/>
      <c r="O205" s="2"/>
      <c r="P205" s="2"/>
      <c r="Q205" s="2"/>
      <c r="R205" s="2"/>
      <c r="S205" s="2"/>
      <c r="T205" s="2"/>
      <c r="U205" s="2"/>
      <c r="V205" s="2"/>
    </row>
    <row r="206" spans="1:22" ht="14.25" customHeight="1" x14ac:dyDescent="0.25">
      <c r="A206" s="148"/>
      <c r="B206" s="149"/>
      <c r="C206" s="149">
        <v>1</v>
      </c>
      <c r="D206" s="149">
        <v>2</v>
      </c>
      <c r="E206" s="149">
        <v>3</v>
      </c>
      <c r="F206" s="149">
        <v>4</v>
      </c>
      <c r="G206" s="149">
        <v>5</v>
      </c>
      <c r="H206" s="149"/>
      <c r="I206" s="149"/>
      <c r="J206" s="149"/>
      <c r="K206" s="186"/>
      <c r="L206" s="2"/>
      <c r="M206" s="2"/>
      <c r="N206" s="2"/>
      <c r="O206" s="2"/>
      <c r="P206" s="2"/>
      <c r="Q206" s="2"/>
      <c r="R206" s="2"/>
      <c r="S206" s="2"/>
      <c r="T206" s="2"/>
      <c r="U206" s="2"/>
      <c r="V206" s="2"/>
    </row>
    <row r="207" spans="1:22" ht="14.25" customHeight="1" x14ac:dyDescent="0.25">
      <c r="A207" s="148"/>
      <c r="B207" s="149"/>
      <c r="C207" s="149" t="s">
        <v>275</v>
      </c>
      <c r="D207" s="149" t="s">
        <v>276</v>
      </c>
      <c r="E207" s="149" t="s">
        <v>277</v>
      </c>
      <c r="F207" s="149" t="s">
        <v>278</v>
      </c>
      <c r="G207" s="149" t="s">
        <v>279</v>
      </c>
      <c r="H207" s="149"/>
      <c r="I207" s="149"/>
      <c r="J207" s="149"/>
      <c r="K207" s="186"/>
      <c r="L207" s="2"/>
      <c r="M207" s="2"/>
      <c r="N207" s="2"/>
      <c r="O207" s="2"/>
      <c r="P207" s="2"/>
      <c r="Q207" s="2"/>
      <c r="R207" s="2"/>
      <c r="S207" s="2"/>
      <c r="T207" s="2"/>
      <c r="U207" s="2"/>
      <c r="V207" s="2"/>
    </row>
    <row r="208" spans="1:22" ht="14.25" customHeight="1" x14ac:dyDescent="0.25">
      <c r="A208" s="148"/>
      <c r="B208" s="149"/>
      <c r="C208" s="494" t="s">
        <v>280</v>
      </c>
      <c r="D208" s="495"/>
      <c r="E208" s="495"/>
      <c r="F208" s="495"/>
      <c r="G208" s="496"/>
      <c r="H208" s="149"/>
      <c r="I208" s="149"/>
      <c r="J208" s="149"/>
      <c r="K208" s="186"/>
      <c r="L208" s="2"/>
      <c r="M208" s="2"/>
      <c r="N208" s="2"/>
      <c r="O208" s="2"/>
      <c r="P208" s="2"/>
      <c r="Q208" s="2"/>
      <c r="R208" s="2"/>
      <c r="S208" s="2"/>
      <c r="T208" s="2"/>
      <c r="U208" s="2"/>
      <c r="V208" s="2"/>
    </row>
    <row r="209" spans="1:22" ht="14.25" customHeight="1" x14ac:dyDescent="0.25">
      <c r="A209" s="148"/>
      <c r="B209" s="149"/>
      <c r="C209" s="497"/>
      <c r="D209" s="498"/>
      <c r="E209" s="498"/>
      <c r="F209" s="498"/>
      <c r="G209" s="499"/>
      <c r="H209" s="149"/>
      <c r="I209" s="149"/>
      <c r="J209" s="149"/>
      <c r="K209" s="186"/>
      <c r="L209" s="2"/>
      <c r="M209" s="2"/>
      <c r="N209" s="2"/>
      <c r="O209" s="2"/>
      <c r="P209" s="2"/>
      <c r="Q209" s="2"/>
      <c r="R209" s="2"/>
      <c r="S209" s="2"/>
      <c r="T209" s="2"/>
      <c r="U209" s="2"/>
      <c r="V209" s="2"/>
    </row>
    <row r="210" spans="1:22" ht="14.25" customHeight="1" x14ac:dyDescent="0.25">
      <c r="A210" s="187"/>
      <c r="B210" s="188"/>
      <c r="C210" s="188"/>
      <c r="D210" s="188"/>
      <c r="E210" s="188"/>
      <c r="F210" s="188"/>
      <c r="G210" s="188"/>
      <c r="H210" s="188"/>
      <c r="I210" s="188"/>
      <c r="J210" s="188"/>
      <c r="K210" s="189"/>
      <c r="L210" s="2"/>
      <c r="M210" s="2"/>
      <c r="N210" s="2"/>
      <c r="O210" s="2"/>
      <c r="P210" s="2"/>
      <c r="Q210" s="2"/>
      <c r="R210" s="2"/>
      <c r="S210" s="2"/>
      <c r="T210" s="2"/>
      <c r="U210" s="2"/>
      <c r="V210" s="2"/>
    </row>
  </sheetData>
  <mergeCells count="344">
    <mergeCell ref="J95:K95"/>
    <mergeCell ref="J115:K115"/>
    <mergeCell ref="J135:K135"/>
    <mergeCell ref="J132:K132"/>
    <mergeCell ref="D115:D116"/>
    <mergeCell ref="E115:E116"/>
    <mergeCell ref="F115:F116"/>
    <mergeCell ref="G115:G116"/>
    <mergeCell ref="C143:C144"/>
    <mergeCell ref="D143:D144"/>
    <mergeCell ref="E143:E144"/>
    <mergeCell ref="F143:F144"/>
    <mergeCell ref="G143:G144"/>
    <mergeCell ref="E139:E140"/>
    <mergeCell ref="F139:F140"/>
    <mergeCell ref="G139:G140"/>
    <mergeCell ref="E141:E142"/>
    <mergeCell ref="F141:F142"/>
    <mergeCell ref="G141:G142"/>
    <mergeCell ref="C141:C142"/>
    <mergeCell ref="D141:D142"/>
    <mergeCell ref="C95:C96"/>
    <mergeCell ref="D95:D96"/>
    <mergeCell ref="E95:E96"/>
    <mergeCell ref="A155:A164"/>
    <mergeCell ref="D152:E152"/>
    <mergeCell ref="F152:I152"/>
    <mergeCell ref="J152:K152"/>
    <mergeCell ref="F173:I173"/>
    <mergeCell ref="J173:K173"/>
    <mergeCell ref="G161:G162"/>
    <mergeCell ref="J155:K155"/>
    <mergeCell ref="B172:I172"/>
    <mergeCell ref="C161:C162"/>
    <mergeCell ref="C155:C156"/>
    <mergeCell ref="C157:C158"/>
    <mergeCell ref="D155:D156"/>
    <mergeCell ref="E155:E156"/>
    <mergeCell ref="F155:F156"/>
    <mergeCell ref="G155:G156"/>
    <mergeCell ref="D157:D158"/>
    <mergeCell ref="E157:E158"/>
    <mergeCell ref="D161:D162"/>
    <mergeCell ref="D173:E173"/>
    <mergeCell ref="C167:G168"/>
    <mergeCell ref="G159:G160"/>
    <mergeCell ref="F55:F56"/>
    <mergeCell ref="G55:G56"/>
    <mergeCell ref="C57:C58"/>
    <mergeCell ref="D57:D58"/>
    <mergeCell ref="E57:E58"/>
    <mergeCell ref="F57:F58"/>
    <mergeCell ref="G57:G58"/>
    <mergeCell ref="F52:I52"/>
    <mergeCell ref="A152:C152"/>
    <mergeCell ref="G103:G104"/>
    <mergeCell ref="E99:E100"/>
    <mergeCell ref="F99:F100"/>
    <mergeCell ref="G99:G100"/>
    <mergeCell ref="E101:E102"/>
    <mergeCell ref="F101:F102"/>
    <mergeCell ref="G101:G102"/>
    <mergeCell ref="C101:C102"/>
    <mergeCell ref="D101:D102"/>
    <mergeCell ref="C103:C104"/>
    <mergeCell ref="D103:D104"/>
    <mergeCell ref="E103:E104"/>
    <mergeCell ref="F103:F104"/>
    <mergeCell ref="F59:F60"/>
    <mergeCell ref="G59:G60"/>
    <mergeCell ref="C63:C64"/>
    <mergeCell ref="D63:D64"/>
    <mergeCell ref="E63:E64"/>
    <mergeCell ref="F63:F64"/>
    <mergeCell ref="F61:F62"/>
    <mergeCell ref="G61:G62"/>
    <mergeCell ref="G63:G64"/>
    <mergeCell ref="D32:E32"/>
    <mergeCell ref="E35:E36"/>
    <mergeCell ref="D35:D36"/>
    <mergeCell ref="F35:F36"/>
    <mergeCell ref="G35:G36"/>
    <mergeCell ref="C37:C38"/>
    <mergeCell ref="D37:D38"/>
    <mergeCell ref="C35:C36"/>
    <mergeCell ref="D39:D40"/>
    <mergeCell ref="C43:C44"/>
    <mergeCell ref="D43:D44"/>
    <mergeCell ref="C41:C42"/>
    <mergeCell ref="D41:D42"/>
    <mergeCell ref="E43:E44"/>
    <mergeCell ref="E41:E42"/>
    <mergeCell ref="D55:D56"/>
    <mergeCell ref="E55:E56"/>
    <mergeCell ref="D61:D62"/>
    <mergeCell ref="E61:E62"/>
    <mergeCell ref="C61:C62"/>
    <mergeCell ref="D52:E52"/>
    <mergeCell ref="C59:C60"/>
    <mergeCell ref="D59:D60"/>
    <mergeCell ref="E59:E60"/>
    <mergeCell ref="A52:C52"/>
    <mergeCell ref="C55:C56"/>
    <mergeCell ref="D92:E92"/>
    <mergeCell ref="F92:I92"/>
    <mergeCell ref="A92:C92"/>
    <mergeCell ref="D81:D82"/>
    <mergeCell ref="C67:G68"/>
    <mergeCell ref="J72:K72"/>
    <mergeCell ref="J75:K75"/>
    <mergeCell ref="A72:C72"/>
    <mergeCell ref="C75:C76"/>
    <mergeCell ref="D75:D76"/>
    <mergeCell ref="E75:E76"/>
    <mergeCell ref="F75:F76"/>
    <mergeCell ref="G75:G76"/>
    <mergeCell ref="D72:E72"/>
    <mergeCell ref="F72:I72"/>
    <mergeCell ref="B71:I71"/>
    <mergeCell ref="A75:A84"/>
    <mergeCell ref="E81:E82"/>
    <mergeCell ref="F81:F82"/>
    <mergeCell ref="G81:G82"/>
    <mergeCell ref="C77:C78"/>
    <mergeCell ref="D77:D78"/>
    <mergeCell ref="E77:E78"/>
    <mergeCell ref="F77:F78"/>
    <mergeCell ref="G77:G78"/>
    <mergeCell ref="C79:C80"/>
    <mergeCell ref="D79:D80"/>
    <mergeCell ref="C83:C84"/>
    <mergeCell ref="D83:D84"/>
    <mergeCell ref="E83:E84"/>
    <mergeCell ref="F83:F84"/>
    <mergeCell ref="G83:G84"/>
    <mergeCell ref="E79:E80"/>
    <mergeCell ref="F95:F96"/>
    <mergeCell ref="G95:G96"/>
    <mergeCell ref="C97:C98"/>
    <mergeCell ref="D97:D98"/>
    <mergeCell ref="E97:E98"/>
    <mergeCell ref="F97:F98"/>
    <mergeCell ref="G97:G98"/>
    <mergeCell ref="C99:C100"/>
    <mergeCell ref="D99:D100"/>
    <mergeCell ref="C107:G108"/>
    <mergeCell ref="F132:I132"/>
    <mergeCell ref="A115:A124"/>
    <mergeCell ref="C115:C116"/>
    <mergeCell ref="C117:C118"/>
    <mergeCell ref="C119:C120"/>
    <mergeCell ref="C123:C124"/>
    <mergeCell ref="C121:C122"/>
    <mergeCell ref="F117:F118"/>
    <mergeCell ref="G117:G118"/>
    <mergeCell ref="D119:D120"/>
    <mergeCell ref="D123:D124"/>
    <mergeCell ref="D121:D122"/>
    <mergeCell ref="E123:E124"/>
    <mergeCell ref="F123:F124"/>
    <mergeCell ref="G123:G124"/>
    <mergeCell ref="E119:E120"/>
    <mergeCell ref="F119:F120"/>
    <mergeCell ref="G119:G120"/>
    <mergeCell ref="E121:E122"/>
    <mergeCell ref="F121:F122"/>
    <mergeCell ref="G121:G122"/>
    <mergeCell ref="A132:C132"/>
    <mergeCell ref="D132:E132"/>
    <mergeCell ref="A135:A144"/>
    <mergeCell ref="D117:D118"/>
    <mergeCell ref="E117:E118"/>
    <mergeCell ref="C135:C136"/>
    <mergeCell ref="D135:D136"/>
    <mergeCell ref="E135:E136"/>
    <mergeCell ref="C127:G128"/>
    <mergeCell ref="B131:I131"/>
    <mergeCell ref="G135:G136"/>
    <mergeCell ref="F135:F136"/>
    <mergeCell ref="C137:C138"/>
    <mergeCell ref="D137:D138"/>
    <mergeCell ref="E137:E138"/>
    <mergeCell ref="F137:F138"/>
    <mergeCell ref="G137:G138"/>
    <mergeCell ref="C139:C140"/>
    <mergeCell ref="D139:D140"/>
    <mergeCell ref="J176:K176"/>
    <mergeCell ref="D176:D177"/>
    <mergeCell ref="E176:E177"/>
    <mergeCell ref="F176:F177"/>
    <mergeCell ref="G176:G177"/>
    <mergeCell ref="A112:C112"/>
    <mergeCell ref="A95:A104"/>
    <mergeCell ref="C163:C164"/>
    <mergeCell ref="D163:D164"/>
    <mergeCell ref="E163:E164"/>
    <mergeCell ref="F163:F164"/>
    <mergeCell ref="G163:G164"/>
    <mergeCell ref="D112:E112"/>
    <mergeCell ref="F112:I112"/>
    <mergeCell ref="C147:G148"/>
    <mergeCell ref="E159:E160"/>
    <mergeCell ref="F159:F160"/>
    <mergeCell ref="E161:E162"/>
    <mergeCell ref="F161:F162"/>
    <mergeCell ref="F157:F158"/>
    <mergeCell ref="G157:G158"/>
    <mergeCell ref="C159:C160"/>
    <mergeCell ref="D159:D160"/>
    <mergeCell ref="B151:I151"/>
    <mergeCell ref="F202:F203"/>
    <mergeCell ref="G202:G203"/>
    <mergeCell ref="D196:D197"/>
    <mergeCell ref="C204:C205"/>
    <mergeCell ref="D204:D205"/>
    <mergeCell ref="E204:E205"/>
    <mergeCell ref="F204:F205"/>
    <mergeCell ref="G204:G205"/>
    <mergeCell ref="C202:C203"/>
    <mergeCell ref="D202:D203"/>
    <mergeCell ref="E202:E203"/>
    <mergeCell ref="C196:C197"/>
    <mergeCell ref="C198:C199"/>
    <mergeCell ref="D198:D199"/>
    <mergeCell ref="E198:E199"/>
    <mergeCell ref="F198:F199"/>
    <mergeCell ref="G198:G199"/>
    <mergeCell ref="C200:C201"/>
    <mergeCell ref="D200:D201"/>
    <mergeCell ref="E200:E201"/>
    <mergeCell ref="F200:F201"/>
    <mergeCell ref="G200:G201"/>
    <mergeCell ref="C87:G88"/>
    <mergeCell ref="J92:K92"/>
    <mergeCell ref="B91:I91"/>
    <mergeCell ref="J193:K193"/>
    <mergeCell ref="J196:K196"/>
    <mergeCell ref="C184:C185"/>
    <mergeCell ref="D184:D185"/>
    <mergeCell ref="F193:I193"/>
    <mergeCell ref="B192:I192"/>
    <mergeCell ref="F184:F185"/>
    <mergeCell ref="G184:G185"/>
    <mergeCell ref="D182:D183"/>
    <mergeCell ref="E182:E183"/>
    <mergeCell ref="F182:F183"/>
    <mergeCell ref="G182:G183"/>
    <mergeCell ref="C182:C183"/>
    <mergeCell ref="D178:D179"/>
    <mergeCell ref="E178:E179"/>
    <mergeCell ref="C178:C179"/>
    <mergeCell ref="F178:F179"/>
    <mergeCell ref="G178:G179"/>
    <mergeCell ref="F180:F181"/>
    <mergeCell ref="G180:G181"/>
    <mergeCell ref="C176:C177"/>
    <mergeCell ref="B31:I31"/>
    <mergeCell ref="C27:G28"/>
    <mergeCell ref="E23:E24"/>
    <mergeCell ref="F23:F24"/>
    <mergeCell ref="G17:G18"/>
    <mergeCell ref="E15:E16"/>
    <mergeCell ref="F15:F16"/>
    <mergeCell ref="G15:G16"/>
    <mergeCell ref="E17:E18"/>
    <mergeCell ref="C21:C22"/>
    <mergeCell ref="D21:D22"/>
    <mergeCell ref="E21:E22"/>
    <mergeCell ref="F21:F22"/>
    <mergeCell ref="G21:G22"/>
    <mergeCell ref="C23:C24"/>
    <mergeCell ref="D23:D24"/>
    <mergeCell ref="A35:A44"/>
    <mergeCell ref="A15:A24"/>
    <mergeCell ref="C15:C16"/>
    <mergeCell ref="D15:D16"/>
    <mergeCell ref="C17:C18"/>
    <mergeCell ref="D17:D18"/>
    <mergeCell ref="A12:C12"/>
    <mergeCell ref="F12:I12"/>
    <mergeCell ref="J12:K12"/>
    <mergeCell ref="A32:C32"/>
    <mergeCell ref="F32:I32"/>
    <mergeCell ref="G23:G24"/>
    <mergeCell ref="J15:K15"/>
    <mergeCell ref="D12:E12"/>
    <mergeCell ref="J32:K32"/>
    <mergeCell ref="J25:K25"/>
    <mergeCell ref="J35:K35"/>
    <mergeCell ref="G37:G38"/>
    <mergeCell ref="C39:C40"/>
    <mergeCell ref="C19:C20"/>
    <mergeCell ref="D19:D20"/>
    <mergeCell ref="E19:E20"/>
    <mergeCell ref="F19:F20"/>
    <mergeCell ref="G19:G20"/>
    <mergeCell ref="A10:K10"/>
    <mergeCell ref="B11:I11"/>
    <mergeCell ref="A8:K8"/>
    <mergeCell ref="A9:K9"/>
    <mergeCell ref="F17:F18"/>
    <mergeCell ref="C3:F4"/>
    <mergeCell ref="G3:I3"/>
    <mergeCell ref="G4:I4"/>
    <mergeCell ref="A1:B4"/>
    <mergeCell ref="C1:F2"/>
    <mergeCell ref="A5:K5"/>
    <mergeCell ref="A6:K7"/>
    <mergeCell ref="J1:K4"/>
    <mergeCell ref="G2:I2"/>
    <mergeCell ref="G1:I1"/>
    <mergeCell ref="F41:F42"/>
    <mergeCell ref="G41:G42"/>
    <mergeCell ref="E37:E38"/>
    <mergeCell ref="F37:F38"/>
    <mergeCell ref="E39:E40"/>
    <mergeCell ref="F43:F44"/>
    <mergeCell ref="G43:G44"/>
    <mergeCell ref="F39:F40"/>
    <mergeCell ref="G39:G40"/>
    <mergeCell ref="A196:A205"/>
    <mergeCell ref="E196:E197"/>
    <mergeCell ref="F196:F197"/>
    <mergeCell ref="G196:G197"/>
    <mergeCell ref="C208:G209"/>
    <mergeCell ref="J52:K52"/>
    <mergeCell ref="B51:I51"/>
    <mergeCell ref="C47:G48"/>
    <mergeCell ref="J55:K55"/>
    <mergeCell ref="A55:A64"/>
    <mergeCell ref="A173:C173"/>
    <mergeCell ref="A193:C193"/>
    <mergeCell ref="D193:E193"/>
    <mergeCell ref="A176:A185"/>
    <mergeCell ref="E180:E181"/>
    <mergeCell ref="C188:G189"/>
    <mergeCell ref="E184:E185"/>
    <mergeCell ref="C180:C181"/>
    <mergeCell ref="D180:D181"/>
    <mergeCell ref="J112:K112"/>
    <mergeCell ref="B111:I111"/>
    <mergeCell ref="F79:F80"/>
    <mergeCell ref="G79:G80"/>
    <mergeCell ref="C81:C8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heetViews>
  <sheetFormatPr baseColWidth="10" defaultColWidth="14.42578125" defaultRowHeight="15" customHeight="1" x14ac:dyDescent="0.25"/>
  <cols>
    <col min="1" max="11" width="10.7109375" customWidth="1"/>
  </cols>
  <sheetData>
    <row r="1" spans="1:1" x14ac:dyDescent="0.25">
      <c r="A1" t="s">
        <v>275</v>
      </c>
    </row>
    <row r="2" spans="1:1" x14ac:dyDescent="0.25">
      <c r="A2" t="s">
        <v>276</v>
      </c>
    </row>
    <row r="3" spans="1:1" x14ac:dyDescent="0.25">
      <c r="A3" t="s">
        <v>277</v>
      </c>
    </row>
    <row r="4" spans="1:1" x14ac:dyDescent="0.25">
      <c r="A4" t="s">
        <v>278</v>
      </c>
    </row>
    <row r="5" spans="1:1" x14ac:dyDescent="0.25">
      <c r="A5" t="s">
        <v>279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BB59"/>
  </sheetPr>
  <dimension ref="A1:C190"/>
  <sheetViews>
    <sheetView workbookViewId="0"/>
  </sheetViews>
  <sheetFormatPr baseColWidth="10" defaultColWidth="14.42578125" defaultRowHeight="15" customHeight="1" x14ac:dyDescent="0.25"/>
  <cols>
    <col min="1" max="1" width="37.5703125" customWidth="1"/>
    <col min="2" max="2" width="72.28515625" customWidth="1"/>
    <col min="3" max="3" width="59.85546875" customWidth="1"/>
    <col min="4" max="11" width="11.42578125" customWidth="1"/>
  </cols>
  <sheetData>
    <row r="1" spans="1:3" x14ac:dyDescent="0.25">
      <c r="A1" s="193" t="s">
        <v>281</v>
      </c>
      <c r="C1" s="194"/>
    </row>
    <row r="2" spans="1:3" x14ac:dyDescent="0.25">
      <c r="A2" s="80"/>
      <c r="C2" s="194"/>
    </row>
    <row r="3" spans="1:3" x14ac:dyDescent="0.25">
      <c r="A3" s="80" t="s">
        <v>179</v>
      </c>
      <c r="C3" s="194"/>
    </row>
    <row r="4" spans="1:3" x14ac:dyDescent="0.25">
      <c r="A4" s="80" t="s">
        <v>216</v>
      </c>
      <c r="C4" s="194"/>
    </row>
    <row r="5" spans="1:3" x14ac:dyDescent="0.25">
      <c r="C5" s="194"/>
    </row>
    <row r="6" spans="1:3" x14ac:dyDescent="0.25">
      <c r="A6" s="193" t="s">
        <v>282</v>
      </c>
      <c r="C6" s="194"/>
    </row>
    <row r="7" spans="1:3" x14ac:dyDescent="0.25">
      <c r="A7" t="s">
        <v>283</v>
      </c>
      <c r="C7" s="194"/>
    </row>
    <row r="8" spans="1:3" x14ac:dyDescent="0.25">
      <c r="A8" t="s">
        <v>284</v>
      </c>
      <c r="C8" s="194"/>
    </row>
    <row r="9" spans="1:3" x14ac:dyDescent="0.25">
      <c r="A9" t="s">
        <v>285</v>
      </c>
      <c r="C9" s="194"/>
    </row>
    <row r="10" spans="1:3" x14ac:dyDescent="0.25">
      <c r="A10" t="s">
        <v>286</v>
      </c>
      <c r="C10" s="194"/>
    </row>
    <row r="11" spans="1:3" x14ac:dyDescent="0.25">
      <c r="A11" t="s">
        <v>287</v>
      </c>
      <c r="C11" s="194"/>
    </row>
    <row r="12" spans="1:3" x14ac:dyDescent="0.25">
      <c r="A12" t="s">
        <v>288</v>
      </c>
      <c r="C12" s="194"/>
    </row>
    <row r="13" spans="1:3" x14ac:dyDescent="0.25">
      <c r="A13" t="s">
        <v>289</v>
      </c>
      <c r="C13" s="194"/>
    </row>
    <row r="14" spans="1:3" x14ac:dyDescent="0.25">
      <c r="A14" t="s">
        <v>290</v>
      </c>
      <c r="C14" s="194"/>
    </row>
    <row r="15" spans="1:3" x14ac:dyDescent="0.25">
      <c r="A15" t="s">
        <v>291</v>
      </c>
      <c r="C15" s="194"/>
    </row>
    <row r="16" spans="1:3" x14ac:dyDescent="0.25">
      <c r="A16" t="s">
        <v>292</v>
      </c>
      <c r="C16" s="194"/>
    </row>
    <row r="17" spans="1:3" x14ac:dyDescent="0.25">
      <c r="C17" s="194"/>
    </row>
    <row r="18" spans="1:3" x14ac:dyDescent="0.25">
      <c r="C18" s="194"/>
    </row>
    <row r="19" spans="1:3" x14ac:dyDescent="0.25">
      <c r="A19" s="193" t="s">
        <v>280</v>
      </c>
      <c r="C19" s="194"/>
    </row>
    <row r="20" spans="1:3" x14ac:dyDescent="0.25">
      <c r="A20" t="s">
        <v>238</v>
      </c>
      <c r="C20" s="194"/>
    </row>
    <row r="21" spans="1:3" ht="15.75" customHeight="1" x14ac:dyDescent="0.25">
      <c r="A21" t="s">
        <v>293</v>
      </c>
      <c r="C21" s="194"/>
    </row>
    <row r="22" spans="1:3" ht="15.75" customHeight="1" x14ac:dyDescent="0.25">
      <c r="A22" t="s">
        <v>294</v>
      </c>
      <c r="C22" s="194"/>
    </row>
    <row r="23" spans="1:3" ht="15.75" customHeight="1" x14ac:dyDescent="0.25">
      <c r="A23" t="s">
        <v>295</v>
      </c>
      <c r="C23" s="194"/>
    </row>
    <row r="24" spans="1:3" ht="15.75" customHeight="1" x14ac:dyDescent="0.25">
      <c r="A24" t="s">
        <v>296</v>
      </c>
      <c r="C24" s="194"/>
    </row>
    <row r="25" spans="1:3" ht="15.75" customHeight="1" x14ac:dyDescent="0.25">
      <c r="A25" t="s">
        <v>297</v>
      </c>
      <c r="C25" s="194"/>
    </row>
    <row r="26" spans="1:3" ht="15.75" customHeight="1" x14ac:dyDescent="0.25">
      <c r="C26" s="194"/>
    </row>
    <row r="27" spans="1:3" ht="15.75" customHeight="1" x14ac:dyDescent="0.25">
      <c r="C27" s="194"/>
    </row>
    <row r="28" spans="1:3" ht="141" customHeight="1" x14ac:dyDescent="0.25">
      <c r="A28" s="195" t="s">
        <v>298</v>
      </c>
      <c r="B28" s="196" t="s">
        <v>299</v>
      </c>
      <c r="C28" s="196" t="s">
        <v>300</v>
      </c>
    </row>
    <row r="29" spans="1:3" ht="144" customHeight="1" x14ac:dyDescent="0.25">
      <c r="A29" t="s">
        <v>301</v>
      </c>
      <c r="B29" s="197" t="s">
        <v>302</v>
      </c>
      <c r="C29" s="198" t="s">
        <v>303</v>
      </c>
    </row>
    <row r="30" spans="1:3" ht="15.75" customHeight="1" x14ac:dyDescent="0.25">
      <c r="A30" s="199" t="s">
        <v>304</v>
      </c>
      <c r="B30" s="200" t="s">
        <v>305</v>
      </c>
      <c r="C30" s="198" t="s">
        <v>306</v>
      </c>
    </row>
    <row r="31" spans="1:3" ht="15.75" customHeight="1" x14ac:dyDescent="0.25">
      <c r="A31" t="s">
        <v>307</v>
      </c>
      <c r="B31" s="200" t="s">
        <v>308</v>
      </c>
      <c r="C31" s="198" t="s">
        <v>309</v>
      </c>
    </row>
    <row r="32" spans="1:3" ht="15.75" customHeight="1" x14ac:dyDescent="0.25">
      <c r="A32" t="s">
        <v>310</v>
      </c>
      <c r="B32" s="200" t="s">
        <v>311</v>
      </c>
      <c r="C32" s="198" t="s">
        <v>312</v>
      </c>
    </row>
    <row r="33" spans="1:3" ht="15.75" customHeight="1" x14ac:dyDescent="0.25">
      <c r="C33" s="194"/>
    </row>
    <row r="34" spans="1:3" ht="15.75" customHeight="1" x14ac:dyDescent="0.25">
      <c r="A34" t="s">
        <v>313</v>
      </c>
      <c r="C34" s="201" t="s">
        <v>314</v>
      </c>
    </row>
    <row r="35" spans="1:3" ht="15.75" customHeight="1" x14ac:dyDescent="0.25">
      <c r="A35">
        <v>1</v>
      </c>
      <c r="B35">
        <f>IF(' IMPACTO RIESGOS CORRUPCION'!D13="X",1,0)</f>
        <v>1</v>
      </c>
      <c r="C35" s="194"/>
    </row>
    <row r="36" spans="1:3" ht="15.75" customHeight="1" x14ac:dyDescent="0.25">
      <c r="A36">
        <v>2</v>
      </c>
      <c r="B36">
        <f>IF(' IMPACTO RIESGOS CORRUPCION'!D14="X",1,0)</f>
        <v>0</v>
      </c>
      <c r="C36" s="194" t="s">
        <v>179</v>
      </c>
    </row>
    <row r="37" spans="1:3" ht="15.75" customHeight="1" x14ac:dyDescent="0.25">
      <c r="A37">
        <v>3</v>
      </c>
      <c r="B37">
        <f>IF(' IMPACTO RIESGOS CORRUPCION'!D15="X",1,0)</f>
        <v>0</v>
      </c>
      <c r="C37" s="194"/>
    </row>
    <row r="38" spans="1:3" ht="15.75" customHeight="1" x14ac:dyDescent="0.25">
      <c r="A38">
        <v>4</v>
      </c>
      <c r="B38">
        <f>IF(' IMPACTO RIESGOS CORRUPCION'!D16="X",1,0)</f>
        <v>0</v>
      </c>
      <c r="C38" s="194"/>
    </row>
    <row r="39" spans="1:3" ht="15.75" customHeight="1" x14ac:dyDescent="0.25">
      <c r="A39">
        <v>5</v>
      </c>
      <c r="B39">
        <f>IF(' IMPACTO RIESGOS CORRUPCION'!D17="X",1,0)</f>
        <v>1</v>
      </c>
      <c r="C39" s="194"/>
    </row>
    <row r="40" spans="1:3" ht="15.75" customHeight="1" x14ac:dyDescent="0.25">
      <c r="A40">
        <v>6</v>
      </c>
      <c r="B40">
        <f>IF(' IMPACTO RIESGOS CORRUPCION'!D18="X",1,0)</f>
        <v>0</v>
      </c>
      <c r="C40" s="194"/>
    </row>
    <row r="41" spans="1:3" ht="15.75" customHeight="1" x14ac:dyDescent="0.25">
      <c r="A41">
        <v>7</v>
      </c>
      <c r="B41">
        <f>IF(' IMPACTO RIESGOS CORRUPCION'!D19="X",1,0)</f>
        <v>0</v>
      </c>
      <c r="C41" s="194"/>
    </row>
    <row r="42" spans="1:3" ht="15.75" customHeight="1" x14ac:dyDescent="0.25">
      <c r="A42">
        <v>8</v>
      </c>
      <c r="B42">
        <f>IF(' IMPACTO RIESGOS CORRUPCION'!D20="X",1,0)</f>
        <v>0</v>
      </c>
      <c r="C42" s="194"/>
    </row>
    <row r="43" spans="1:3" ht="15.75" customHeight="1" x14ac:dyDescent="0.25">
      <c r="A43">
        <v>9</v>
      </c>
      <c r="B43">
        <f>IF(' IMPACTO RIESGOS CORRUPCION'!D21="X",1,0)</f>
        <v>0</v>
      </c>
      <c r="C43" s="194"/>
    </row>
    <row r="44" spans="1:3" ht="15.75" customHeight="1" x14ac:dyDescent="0.25">
      <c r="A44">
        <v>10</v>
      </c>
      <c r="B44">
        <f>IF(' IMPACTO RIESGOS CORRUPCION'!D22="X",1,0)</f>
        <v>1</v>
      </c>
      <c r="C44" s="194"/>
    </row>
    <row r="45" spans="1:3" ht="15.75" customHeight="1" x14ac:dyDescent="0.25">
      <c r="A45">
        <v>11</v>
      </c>
      <c r="B45">
        <f>IF(' IMPACTO RIESGOS CORRUPCION'!D23="X",1,0)</f>
        <v>1</v>
      </c>
      <c r="C45" s="194"/>
    </row>
    <row r="46" spans="1:3" ht="15.75" customHeight="1" x14ac:dyDescent="0.25">
      <c r="A46">
        <v>12</v>
      </c>
      <c r="B46">
        <f>IF(' IMPACTO RIESGOS CORRUPCION'!D24="X",1,0)</f>
        <v>1</v>
      </c>
      <c r="C46" s="194"/>
    </row>
    <row r="47" spans="1:3" ht="15.75" customHeight="1" x14ac:dyDescent="0.25">
      <c r="A47">
        <v>13</v>
      </c>
      <c r="B47">
        <f>IF(' IMPACTO RIESGOS CORRUPCION'!D25="X",1,0)</f>
        <v>0</v>
      </c>
      <c r="C47" s="194"/>
    </row>
    <row r="48" spans="1:3" ht="15.75" customHeight="1" x14ac:dyDescent="0.25">
      <c r="A48">
        <v>14</v>
      </c>
      <c r="B48">
        <f>IF(' IMPACTO RIESGOS CORRUPCION'!D26="X",1,0)</f>
        <v>0</v>
      </c>
      <c r="C48" s="194"/>
    </row>
    <row r="49" spans="1:3" ht="15.75" customHeight="1" x14ac:dyDescent="0.25">
      <c r="A49">
        <v>15</v>
      </c>
      <c r="B49">
        <f>IF(' IMPACTO RIESGOS CORRUPCION'!D27="X",1,0)</f>
        <v>0</v>
      </c>
      <c r="C49" s="194"/>
    </row>
    <row r="50" spans="1:3" ht="15.75" customHeight="1" x14ac:dyDescent="0.25">
      <c r="A50">
        <v>16</v>
      </c>
      <c r="B50">
        <f>IF(' IMPACTO RIESGOS CORRUPCION'!D28="X",1,0)</f>
        <v>0</v>
      </c>
      <c r="C50" s="194"/>
    </row>
    <row r="51" spans="1:3" ht="15.75" customHeight="1" x14ac:dyDescent="0.25">
      <c r="A51">
        <v>17</v>
      </c>
      <c r="B51">
        <f>IF(' IMPACTO RIESGOS CORRUPCION'!D29="X",1,0)</f>
        <v>0</v>
      </c>
      <c r="C51" s="194"/>
    </row>
    <row r="52" spans="1:3" ht="15.75" customHeight="1" x14ac:dyDescent="0.25">
      <c r="A52">
        <v>18</v>
      </c>
      <c r="B52">
        <f>IF(' IMPACTO RIESGOS CORRUPCION'!D30="X",1,0)</f>
        <v>0</v>
      </c>
      <c r="C52" s="194"/>
    </row>
    <row r="53" spans="1:3" ht="15.75" customHeight="1" x14ac:dyDescent="0.25">
      <c r="A53">
        <v>19</v>
      </c>
      <c r="B53">
        <f>IF(' IMPACTO RIESGOS CORRUPCION'!D31="X",1,0)</f>
        <v>0</v>
      </c>
      <c r="C53" s="194"/>
    </row>
    <row r="54" spans="1:3" ht="15.75" customHeight="1" x14ac:dyDescent="0.25">
      <c r="A54" t="s">
        <v>315</v>
      </c>
      <c r="B54">
        <f>SUM(B35:B53)</f>
        <v>5</v>
      </c>
      <c r="C54" s="194"/>
    </row>
    <row r="55" spans="1:3" ht="15.75" customHeight="1" x14ac:dyDescent="0.25">
      <c r="C55" s="194"/>
    </row>
    <row r="56" spans="1:3" ht="15.75" customHeight="1" x14ac:dyDescent="0.25">
      <c r="C56" s="194"/>
    </row>
    <row r="57" spans="1:3" ht="15.75" customHeight="1" x14ac:dyDescent="0.25">
      <c r="A57" t="s">
        <v>316</v>
      </c>
      <c r="C57" s="194"/>
    </row>
    <row r="58" spans="1:3" ht="15.75" customHeight="1" x14ac:dyDescent="0.25">
      <c r="A58">
        <v>1</v>
      </c>
      <c r="B58">
        <f>IF(' IMPACTO RIESGOS CORRUPCION'!D36="X",1,0)</f>
        <v>0</v>
      </c>
      <c r="C58" s="194"/>
    </row>
    <row r="59" spans="1:3" ht="15.75" customHeight="1" x14ac:dyDescent="0.25">
      <c r="A59">
        <v>2</v>
      </c>
      <c r="B59">
        <f>IF(' IMPACTO RIESGOS CORRUPCION'!D37="X",1,0)</f>
        <v>0</v>
      </c>
      <c r="C59" s="194"/>
    </row>
    <row r="60" spans="1:3" ht="15.75" customHeight="1" x14ac:dyDescent="0.25">
      <c r="A60">
        <v>3</v>
      </c>
      <c r="B60">
        <f>IF(' IMPACTO RIESGOS CORRUPCION'!D38="X",1,0)</f>
        <v>0</v>
      </c>
      <c r="C60" s="194"/>
    </row>
    <row r="61" spans="1:3" ht="15.75" customHeight="1" x14ac:dyDescent="0.25">
      <c r="A61">
        <v>4</v>
      </c>
      <c r="B61">
        <f>IF(' IMPACTO RIESGOS CORRUPCION'!D39="X",1,0)</f>
        <v>0</v>
      </c>
      <c r="C61" s="194"/>
    </row>
    <row r="62" spans="1:3" ht="15.75" customHeight="1" x14ac:dyDescent="0.25">
      <c r="A62">
        <v>5</v>
      </c>
      <c r="B62">
        <f>IF(' IMPACTO RIESGOS CORRUPCION'!D40="X",1,0)</f>
        <v>0</v>
      </c>
      <c r="C62" s="194"/>
    </row>
    <row r="63" spans="1:3" ht="15.75" customHeight="1" x14ac:dyDescent="0.25">
      <c r="A63">
        <v>6</v>
      </c>
      <c r="B63">
        <f>IF(' IMPACTO RIESGOS CORRUPCION'!D41="X",1,0)</f>
        <v>0</v>
      </c>
      <c r="C63" s="194"/>
    </row>
    <row r="64" spans="1:3" ht="15.75" customHeight="1" x14ac:dyDescent="0.25">
      <c r="A64">
        <v>7</v>
      </c>
      <c r="B64">
        <f>IF(' IMPACTO RIESGOS CORRUPCION'!D42="X",1,0)</f>
        <v>0</v>
      </c>
      <c r="C64" s="194"/>
    </row>
    <row r="65" spans="1:3" ht="15.75" customHeight="1" x14ac:dyDescent="0.25">
      <c r="A65">
        <v>8</v>
      </c>
      <c r="B65">
        <f>IF(' IMPACTO RIESGOS CORRUPCION'!D43="X",1,0)</f>
        <v>0</v>
      </c>
      <c r="C65" s="194"/>
    </row>
    <row r="66" spans="1:3" ht="15.75" customHeight="1" x14ac:dyDescent="0.25">
      <c r="A66">
        <v>9</v>
      </c>
      <c r="B66">
        <f>IF(' IMPACTO RIESGOS CORRUPCION'!D44="X",1,0)</f>
        <v>0</v>
      </c>
      <c r="C66" s="194"/>
    </row>
    <row r="67" spans="1:3" ht="15.75" customHeight="1" x14ac:dyDescent="0.25">
      <c r="A67">
        <v>10</v>
      </c>
      <c r="B67">
        <f>IF(' IMPACTO RIESGOS CORRUPCION'!D45="X",1,0)</f>
        <v>0</v>
      </c>
      <c r="C67" s="194"/>
    </row>
    <row r="68" spans="1:3" ht="15.75" customHeight="1" x14ac:dyDescent="0.25">
      <c r="A68">
        <v>11</v>
      </c>
      <c r="B68">
        <f>IF(' IMPACTO RIESGOS CORRUPCION'!D46="X",1,0)</f>
        <v>0</v>
      </c>
      <c r="C68" s="194"/>
    </row>
    <row r="69" spans="1:3" ht="15.75" customHeight="1" x14ac:dyDescent="0.25">
      <c r="A69">
        <v>12</v>
      </c>
      <c r="B69">
        <f>IF(' IMPACTO RIESGOS CORRUPCION'!D47="X",1,0)</f>
        <v>0</v>
      </c>
      <c r="C69" s="194"/>
    </row>
    <row r="70" spans="1:3" ht="15.75" customHeight="1" x14ac:dyDescent="0.25">
      <c r="A70">
        <v>13</v>
      </c>
      <c r="B70">
        <f>IF(' IMPACTO RIESGOS CORRUPCION'!D48="X",1,0)</f>
        <v>0</v>
      </c>
      <c r="C70" s="194"/>
    </row>
    <row r="71" spans="1:3" ht="15.75" customHeight="1" x14ac:dyDescent="0.25">
      <c r="A71">
        <v>14</v>
      </c>
      <c r="B71">
        <f>IF(' IMPACTO RIESGOS CORRUPCION'!D49="X",1,0)</f>
        <v>0</v>
      </c>
      <c r="C71" s="194"/>
    </row>
    <row r="72" spans="1:3" ht="15.75" customHeight="1" x14ac:dyDescent="0.25">
      <c r="A72">
        <v>15</v>
      </c>
      <c r="B72">
        <f>IF(' IMPACTO RIESGOS CORRUPCION'!D50="X",1,0)</f>
        <v>0</v>
      </c>
      <c r="C72" s="194"/>
    </row>
    <row r="73" spans="1:3" ht="15.75" customHeight="1" x14ac:dyDescent="0.25">
      <c r="A73">
        <v>16</v>
      </c>
      <c r="B73">
        <f>IF(' IMPACTO RIESGOS CORRUPCION'!D51="X",1,0)</f>
        <v>0</v>
      </c>
      <c r="C73" s="194"/>
    </row>
    <row r="74" spans="1:3" ht="15.75" customHeight="1" x14ac:dyDescent="0.25">
      <c r="A74">
        <v>17</v>
      </c>
      <c r="B74">
        <f>IF(' IMPACTO RIESGOS CORRUPCION'!D52="X",1,0)</f>
        <v>0</v>
      </c>
      <c r="C74" s="194"/>
    </row>
    <row r="75" spans="1:3" ht="15.75" customHeight="1" x14ac:dyDescent="0.25">
      <c r="A75">
        <v>18</v>
      </c>
      <c r="B75">
        <f>IF(' IMPACTO RIESGOS CORRUPCION'!D53="X",1,0)</f>
        <v>0</v>
      </c>
      <c r="C75" s="194"/>
    </row>
    <row r="76" spans="1:3" ht="15.75" customHeight="1" x14ac:dyDescent="0.25">
      <c r="A76">
        <v>19</v>
      </c>
      <c r="B76">
        <f>IF(' IMPACTO RIESGOS CORRUPCION'!D54="X",1,0)</f>
        <v>0</v>
      </c>
      <c r="C76" s="194"/>
    </row>
    <row r="77" spans="1:3" ht="15.75" customHeight="1" x14ac:dyDescent="0.25">
      <c r="A77" t="s">
        <v>315</v>
      </c>
      <c r="B77">
        <f>SUM(B58:B76)</f>
        <v>0</v>
      </c>
      <c r="C77" s="194"/>
    </row>
    <row r="78" spans="1:3" ht="15.75" customHeight="1" x14ac:dyDescent="0.25">
      <c r="C78" s="194"/>
    </row>
    <row r="79" spans="1:3" ht="15.75" customHeight="1" x14ac:dyDescent="0.25">
      <c r="C79" s="194"/>
    </row>
    <row r="80" spans="1:3" ht="15.75" customHeight="1" x14ac:dyDescent="0.25">
      <c r="A80" t="s">
        <v>317</v>
      </c>
      <c r="C80" s="194"/>
    </row>
    <row r="81" spans="1:3" ht="15.75" customHeight="1" x14ac:dyDescent="0.25">
      <c r="A81">
        <v>1</v>
      </c>
      <c r="B81">
        <f>IF(' IMPACTO RIESGOS CORRUPCION'!D59="X",1,0)</f>
        <v>0</v>
      </c>
      <c r="C81" s="194"/>
    </row>
    <row r="82" spans="1:3" ht="15.75" customHeight="1" x14ac:dyDescent="0.25">
      <c r="A82">
        <v>2</v>
      </c>
      <c r="B82">
        <f>IF(' IMPACTO RIESGOS CORRUPCION'!D60="X",1,0)</f>
        <v>0</v>
      </c>
      <c r="C82" s="194"/>
    </row>
    <row r="83" spans="1:3" ht="15.75" customHeight="1" x14ac:dyDescent="0.25">
      <c r="A83">
        <v>3</v>
      </c>
      <c r="B83">
        <f>IF(' IMPACTO RIESGOS CORRUPCION'!D61="X",1,0)</f>
        <v>0</v>
      </c>
      <c r="C83" s="194"/>
    </row>
    <row r="84" spans="1:3" ht="15.75" customHeight="1" x14ac:dyDescent="0.25">
      <c r="A84">
        <v>4</v>
      </c>
      <c r="B84">
        <f>IF(' IMPACTO RIESGOS CORRUPCION'!D62="X",1,0)</f>
        <v>0</v>
      </c>
      <c r="C84" s="194"/>
    </row>
    <row r="85" spans="1:3" ht="15.75" customHeight="1" x14ac:dyDescent="0.25">
      <c r="A85">
        <v>5</v>
      </c>
      <c r="B85">
        <f>IF(' IMPACTO RIESGOS CORRUPCION'!D63="X",1,0)</f>
        <v>0</v>
      </c>
      <c r="C85" s="194"/>
    </row>
    <row r="86" spans="1:3" ht="15.75" customHeight="1" x14ac:dyDescent="0.25">
      <c r="A86">
        <v>6</v>
      </c>
      <c r="B86">
        <f>IF(' IMPACTO RIESGOS CORRUPCION'!D64="X",1,0)</f>
        <v>0</v>
      </c>
      <c r="C86" s="194"/>
    </row>
    <row r="87" spans="1:3" ht="15.75" customHeight="1" x14ac:dyDescent="0.25">
      <c r="A87">
        <v>7</v>
      </c>
      <c r="B87">
        <f>IF(' IMPACTO RIESGOS CORRUPCION'!D65="X",1,0)</f>
        <v>0</v>
      </c>
      <c r="C87" s="194"/>
    </row>
    <row r="88" spans="1:3" ht="15.75" customHeight="1" x14ac:dyDescent="0.25">
      <c r="A88">
        <v>8</v>
      </c>
      <c r="B88">
        <f>IF(' IMPACTO RIESGOS CORRUPCION'!D66="X",1,0)</f>
        <v>0</v>
      </c>
      <c r="C88" s="194"/>
    </row>
    <row r="89" spans="1:3" ht="15.75" customHeight="1" x14ac:dyDescent="0.25">
      <c r="A89">
        <v>9</v>
      </c>
      <c r="B89">
        <f>IF(' IMPACTO RIESGOS CORRUPCION'!D67="X",1,0)</f>
        <v>0</v>
      </c>
      <c r="C89" s="194"/>
    </row>
    <row r="90" spans="1:3" ht="15.75" customHeight="1" x14ac:dyDescent="0.25">
      <c r="A90">
        <v>10</v>
      </c>
      <c r="B90">
        <f>IF(' IMPACTO RIESGOS CORRUPCION'!D68="X",1,0)</f>
        <v>0</v>
      </c>
      <c r="C90" s="194"/>
    </row>
    <row r="91" spans="1:3" ht="15.75" customHeight="1" x14ac:dyDescent="0.25">
      <c r="A91">
        <v>11</v>
      </c>
      <c r="B91">
        <f>IF(' IMPACTO RIESGOS CORRUPCION'!D69="X",1,0)</f>
        <v>0</v>
      </c>
      <c r="C91" s="194"/>
    </row>
    <row r="92" spans="1:3" ht="15.75" customHeight="1" x14ac:dyDescent="0.25">
      <c r="A92">
        <v>12</v>
      </c>
      <c r="B92">
        <f>IF(' IMPACTO RIESGOS CORRUPCION'!D70="X",1,0)</f>
        <v>0</v>
      </c>
      <c r="C92" s="194"/>
    </row>
    <row r="93" spans="1:3" ht="15.75" customHeight="1" x14ac:dyDescent="0.25">
      <c r="A93">
        <v>13</v>
      </c>
      <c r="B93">
        <f>IF(' IMPACTO RIESGOS CORRUPCION'!D71="X",1,0)</f>
        <v>0</v>
      </c>
      <c r="C93" s="194"/>
    </row>
    <row r="94" spans="1:3" ht="15.75" customHeight="1" x14ac:dyDescent="0.25">
      <c r="A94">
        <v>14</v>
      </c>
      <c r="B94">
        <f>IF(' IMPACTO RIESGOS CORRUPCION'!D72="X",1,0)</f>
        <v>0</v>
      </c>
      <c r="C94" s="194"/>
    </row>
    <row r="95" spans="1:3" ht="15.75" customHeight="1" x14ac:dyDescent="0.25">
      <c r="A95">
        <v>15</v>
      </c>
      <c r="B95">
        <f>IF(' IMPACTO RIESGOS CORRUPCION'!D73="X",1,0)</f>
        <v>0</v>
      </c>
      <c r="C95" s="194"/>
    </row>
    <row r="96" spans="1:3" ht="15.75" customHeight="1" x14ac:dyDescent="0.25">
      <c r="A96">
        <v>16</v>
      </c>
      <c r="B96">
        <f>IF(' IMPACTO RIESGOS CORRUPCION'!D74="X",1,0)</f>
        <v>0</v>
      </c>
      <c r="C96" s="194"/>
    </row>
    <row r="97" spans="1:3" ht="15.75" customHeight="1" x14ac:dyDescent="0.25">
      <c r="A97">
        <v>17</v>
      </c>
      <c r="B97">
        <f>IF(' IMPACTO RIESGOS CORRUPCION'!D75="X",1,0)</f>
        <v>0</v>
      </c>
      <c r="C97" s="194"/>
    </row>
    <row r="98" spans="1:3" ht="15.75" customHeight="1" x14ac:dyDescent="0.25">
      <c r="A98">
        <v>18</v>
      </c>
      <c r="B98">
        <f>IF(' IMPACTO RIESGOS CORRUPCION'!D76="X",1,0)</f>
        <v>0</v>
      </c>
      <c r="C98" s="194"/>
    </row>
    <row r="99" spans="1:3" ht="15.75" customHeight="1" x14ac:dyDescent="0.25">
      <c r="A99">
        <v>19</v>
      </c>
      <c r="B99">
        <f>IF(' IMPACTO RIESGOS CORRUPCION'!D77="X",1,0)</f>
        <v>0</v>
      </c>
      <c r="C99" s="194"/>
    </row>
    <row r="100" spans="1:3" ht="15.75" customHeight="1" x14ac:dyDescent="0.25">
      <c r="A100" t="s">
        <v>315</v>
      </c>
      <c r="B100">
        <f>SUM(B81:B99)</f>
        <v>0</v>
      </c>
      <c r="C100" s="194"/>
    </row>
    <row r="101" spans="1:3" ht="15.75" customHeight="1" x14ac:dyDescent="0.25">
      <c r="C101" s="194"/>
    </row>
    <row r="102" spans="1:3" ht="15.75" customHeight="1" x14ac:dyDescent="0.25">
      <c r="C102" s="194"/>
    </row>
    <row r="103" spans="1:3" ht="15.75" customHeight="1" x14ac:dyDescent="0.25">
      <c r="A103" t="s">
        <v>318</v>
      </c>
      <c r="C103" s="194"/>
    </row>
    <row r="104" spans="1:3" ht="15.75" customHeight="1" x14ac:dyDescent="0.25">
      <c r="A104">
        <v>1</v>
      </c>
      <c r="B104">
        <f>IF(' IMPACTO RIESGOS CORRUPCION'!D82="X",1,0)</f>
        <v>0</v>
      </c>
      <c r="C104" s="194"/>
    </row>
    <row r="105" spans="1:3" ht="15.75" customHeight="1" x14ac:dyDescent="0.25">
      <c r="A105">
        <v>2</v>
      </c>
      <c r="B105">
        <f>IF(' IMPACTO RIESGOS CORRUPCION'!D83="X",1,0)</f>
        <v>0</v>
      </c>
      <c r="C105" s="194"/>
    </row>
    <row r="106" spans="1:3" ht="15.75" customHeight="1" x14ac:dyDescent="0.25">
      <c r="A106">
        <v>3</v>
      </c>
      <c r="B106">
        <f>IF(' IMPACTO RIESGOS CORRUPCION'!D84="X",1,0)</f>
        <v>0</v>
      </c>
      <c r="C106" s="194"/>
    </row>
    <row r="107" spans="1:3" ht="15.75" customHeight="1" x14ac:dyDescent="0.25">
      <c r="A107">
        <v>4</v>
      </c>
      <c r="B107">
        <f>IF(' IMPACTO RIESGOS CORRUPCION'!D85="X",1,0)</f>
        <v>0</v>
      </c>
      <c r="C107" s="194"/>
    </row>
    <row r="108" spans="1:3" ht="15.75" customHeight="1" x14ac:dyDescent="0.25">
      <c r="A108">
        <v>5</v>
      </c>
      <c r="B108">
        <f>IF(' IMPACTO RIESGOS CORRUPCION'!D86="X",1,0)</f>
        <v>0</v>
      </c>
      <c r="C108" s="194"/>
    </row>
    <row r="109" spans="1:3" ht="15.75" customHeight="1" x14ac:dyDescent="0.25">
      <c r="A109">
        <v>6</v>
      </c>
      <c r="B109">
        <f>IF(' IMPACTO RIESGOS CORRUPCION'!D87="X",1,0)</f>
        <v>0</v>
      </c>
      <c r="C109" s="194"/>
    </row>
    <row r="110" spans="1:3" ht="15.75" customHeight="1" x14ac:dyDescent="0.25">
      <c r="A110">
        <v>7</v>
      </c>
      <c r="B110">
        <f>IF(' IMPACTO RIESGOS CORRUPCION'!D88="X",1,0)</f>
        <v>0</v>
      </c>
      <c r="C110" s="194"/>
    </row>
    <row r="111" spans="1:3" ht="15.75" customHeight="1" x14ac:dyDescent="0.25">
      <c r="A111">
        <v>8</v>
      </c>
      <c r="B111">
        <f>IF(' IMPACTO RIESGOS CORRUPCION'!D89="X",1,0)</f>
        <v>0</v>
      </c>
      <c r="C111" s="194"/>
    </row>
    <row r="112" spans="1:3" ht="15.75" customHeight="1" x14ac:dyDescent="0.25">
      <c r="A112">
        <v>9</v>
      </c>
      <c r="B112">
        <f>IF(' IMPACTO RIESGOS CORRUPCION'!D90="X",1,0)</f>
        <v>0</v>
      </c>
      <c r="C112" s="194"/>
    </row>
    <row r="113" spans="1:3" ht="15.75" customHeight="1" x14ac:dyDescent="0.25">
      <c r="A113">
        <v>10</v>
      </c>
      <c r="B113">
        <f>IF(' IMPACTO RIESGOS CORRUPCION'!D91="X",1,0)</f>
        <v>0</v>
      </c>
      <c r="C113" s="194"/>
    </row>
    <row r="114" spans="1:3" ht="15.75" customHeight="1" x14ac:dyDescent="0.25">
      <c r="A114">
        <v>11</v>
      </c>
      <c r="B114">
        <f>IF(' IMPACTO RIESGOS CORRUPCION'!D92="X",1,0)</f>
        <v>0</v>
      </c>
      <c r="C114" s="194"/>
    </row>
    <row r="115" spans="1:3" ht="15.75" customHeight="1" x14ac:dyDescent="0.25">
      <c r="A115">
        <v>12</v>
      </c>
      <c r="B115">
        <f>IF(' IMPACTO RIESGOS CORRUPCION'!D93="X",1,0)</f>
        <v>0</v>
      </c>
      <c r="C115" s="194"/>
    </row>
    <row r="116" spans="1:3" ht="15.75" customHeight="1" x14ac:dyDescent="0.25">
      <c r="A116">
        <v>13</v>
      </c>
      <c r="B116">
        <f>IF(' IMPACTO RIESGOS CORRUPCION'!D94="X",1,0)</f>
        <v>0</v>
      </c>
      <c r="C116" s="194"/>
    </row>
    <row r="117" spans="1:3" ht="15.75" customHeight="1" x14ac:dyDescent="0.25">
      <c r="A117">
        <v>14</v>
      </c>
      <c r="B117">
        <f>IF(' IMPACTO RIESGOS CORRUPCION'!D95="X",1,0)</f>
        <v>0</v>
      </c>
      <c r="C117" s="194"/>
    </row>
    <row r="118" spans="1:3" ht="15.75" customHeight="1" x14ac:dyDescent="0.25">
      <c r="A118">
        <v>15</v>
      </c>
      <c r="B118">
        <f>IF(' IMPACTO RIESGOS CORRUPCION'!D96="X",1,0)</f>
        <v>0</v>
      </c>
      <c r="C118" s="194"/>
    </row>
    <row r="119" spans="1:3" ht="15.75" customHeight="1" x14ac:dyDescent="0.25">
      <c r="A119">
        <v>16</v>
      </c>
      <c r="B119">
        <f>IF(' IMPACTO RIESGOS CORRUPCION'!D97="X",1,0)</f>
        <v>0</v>
      </c>
      <c r="C119" s="194"/>
    </row>
    <row r="120" spans="1:3" ht="15.75" customHeight="1" x14ac:dyDescent="0.25">
      <c r="A120">
        <v>17</v>
      </c>
      <c r="B120">
        <f>IF(' IMPACTO RIESGOS CORRUPCION'!D98="X",1,0)</f>
        <v>0</v>
      </c>
      <c r="C120" s="194"/>
    </row>
    <row r="121" spans="1:3" ht="15.75" customHeight="1" x14ac:dyDescent="0.25">
      <c r="A121">
        <v>18</v>
      </c>
      <c r="B121">
        <f>IF(' IMPACTO RIESGOS CORRUPCION'!D99="X",1,0)</f>
        <v>0</v>
      </c>
      <c r="C121" s="194"/>
    </row>
    <row r="122" spans="1:3" ht="15.75" customHeight="1" x14ac:dyDescent="0.25">
      <c r="A122">
        <v>19</v>
      </c>
      <c r="B122">
        <f>IF(' IMPACTO RIESGOS CORRUPCION'!D100="X",1,0)</f>
        <v>0</v>
      </c>
      <c r="C122" s="194"/>
    </row>
    <row r="123" spans="1:3" ht="15.75" customHeight="1" x14ac:dyDescent="0.25">
      <c r="A123" t="s">
        <v>315</v>
      </c>
      <c r="B123">
        <f>SUM(B104:B122)</f>
        <v>0</v>
      </c>
      <c r="C123" s="194"/>
    </row>
    <row r="124" spans="1:3" ht="15.75" customHeight="1" x14ac:dyDescent="0.25">
      <c r="C124" s="194"/>
    </row>
    <row r="125" spans="1:3" ht="15.75" customHeight="1" x14ac:dyDescent="0.25">
      <c r="C125" s="194"/>
    </row>
    <row r="126" spans="1:3" ht="15.75" customHeight="1" x14ac:dyDescent="0.25">
      <c r="A126" t="s">
        <v>318</v>
      </c>
      <c r="C126" s="194"/>
    </row>
    <row r="127" spans="1:3" ht="15.75" customHeight="1" x14ac:dyDescent="0.25">
      <c r="A127">
        <v>1</v>
      </c>
      <c r="B127">
        <f>IF(' IMPACTO RIESGOS CORRUPCION'!D105="X",1,0)</f>
        <v>0</v>
      </c>
      <c r="C127" s="194"/>
    </row>
    <row r="128" spans="1:3" ht="15.75" customHeight="1" x14ac:dyDescent="0.25">
      <c r="A128">
        <v>2</v>
      </c>
      <c r="B128">
        <f>IF(' IMPACTO RIESGOS CORRUPCION'!D106="X",1,0)</f>
        <v>0</v>
      </c>
      <c r="C128" s="194"/>
    </row>
    <row r="129" spans="1:3" ht="15.75" customHeight="1" x14ac:dyDescent="0.25">
      <c r="A129">
        <v>3</v>
      </c>
      <c r="B129">
        <f>IF(' IMPACTO RIESGOS CORRUPCION'!D107="X",1,0)</f>
        <v>0</v>
      </c>
      <c r="C129" s="194"/>
    </row>
    <row r="130" spans="1:3" ht="15.75" customHeight="1" x14ac:dyDescent="0.25">
      <c r="A130">
        <v>4</v>
      </c>
      <c r="B130">
        <f>IF(' IMPACTO RIESGOS CORRUPCION'!D108="X",1,0)</f>
        <v>0</v>
      </c>
      <c r="C130" s="194"/>
    </row>
    <row r="131" spans="1:3" ht="15.75" customHeight="1" x14ac:dyDescent="0.25">
      <c r="A131">
        <v>5</v>
      </c>
      <c r="B131">
        <f>IF(' IMPACTO RIESGOS CORRUPCION'!D109="X",1,0)</f>
        <v>0</v>
      </c>
      <c r="C131" s="194"/>
    </row>
    <row r="132" spans="1:3" ht="15.75" customHeight="1" x14ac:dyDescent="0.25">
      <c r="A132">
        <v>6</v>
      </c>
      <c r="B132">
        <f>IF(' IMPACTO RIESGOS CORRUPCION'!D110="X",1,0)</f>
        <v>0</v>
      </c>
      <c r="C132" s="194"/>
    </row>
    <row r="133" spans="1:3" ht="15.75" customHeight="1" x14ac:dyDescent="0.25">
      <c r="A133">
        <v>7</v>
      </c>
      <c r="B133">
        <f>IF(' IMPACTO RIESGOS CORRUPCION'!D111="X",1,0)</f>
        <v>0</v>
      </c>
      <c r="C133" s="194"/>
    </row>
    <row r="134" spans="1:3" ht="15.75" customHeight="1" x14ac:dyDescent="0.25">
      <c r="A134">
        <v>8</v>
      </c>
      <c r="B134">
        <f>IF(' IMPACTO RIESGOS CORRUPCION'!D112="X",1,0)</f>
        <v>0</v>
      </c>
      <c r="C134" s="194"/>
    </row>
    <row r="135" spans="1:3" ht="15.75" customHeight="1" x14ac:dyDescent="0.25">
      <c r="A135">
        <v>9</v>
      </c>
      <c r="B135">
        <f>IF(' IMPACTO RIESGOS CORRUPCION'!D113="X",1,0)</f>
        <v>0</v>
      </c>
      <c r="C135" s="194"/>
    </row>
    <row r="136" spans="1:3" ht="15.75" customHeight="1" x14ac:dyDescent="0.25">
      <c r="A136">
        <v>10</v>
      </c>
      <c r="B136">
        <f>IF(' IMPACTO RIESGOS CORRUPCION'!D114="X",1,0)</f>
        <v>0</v>
      </c>
      <c r="C136" s="194"/>
    </row>
    <row r="137" spans="1:3" ht="15.75" customHeight="1" x14ac:dyDescent="0.25">
      <c r="A137">
        <v>11</v>
      </c>
      <c r="B137">
        <f>IF(' IMPACTO RIESGOS CORRUPCION'!D115="X",1,0)</f>
        <v>0</v>
      </c>
      <c r="C137" s="194"/>
    </row>
    <row r="138" spans="1:3" ht="15.75" customHeight="1" x14ac:dyDescent="0.25">
      <c r="A138">
        <v>12</v>
      </c>
      <c r="B138">
        <f>IF(' IMPACTO RIESGOS CORRUPCION'!D116="X",1,0)</f>
        <v>0</v>
      </c>
      <c r="C138" s="194"/>
    </row>
    <row r="139" spans="1:3" ht="15.75" customHeight="1" x14ac:dyDescent="0.25">
      <c r="A139">
        <v>13</v>
      </c>
      <c r="B139">
        <f>IF(' IMPACTO RIESGOS CORRUPCION'!D117="X",1,0)</f>
        <v>0</v>
      </c>
      <c r="C139" s="194"/>
    </row>
    <row r="140" spans="1:3" ht="15.75" customHeight="1" x14ac:dyDescent="0.25">
      <c r="A140">
        <v>14</v>
      </c>
      <c r="B140">
        <f>IF(' IMPACTO RIESGOS CORRUPCION'!D118="X",1,0)</f>
        <v>0</v>
      </c>
      <c r="C140" s="194"/>
    </row>
    <row r="141" spans="1:3" ht="15.75" customHeight="1" x14ac:dyDescent="0.25">
      <c r="A141">
        <v>15</v>
      </c>
      <c r="B141">
        <f>IF(' IMPACTO RIESGOS CORRUPCION'!D119="X",1,0)</f>
        <v>0</v>
      </c>
      <c r="C141" s="194"/>
    </row>
    <row r="142" spans="1:3" ht="15.75" customHeight="1" x14ac:dyDescent="0.25">
      <c r="A142">
        <v>16</v>
      </c>
      <c r="B142">
        <f>IF(' IMPACTO RIESGOS CORRUPCION'!D120="X",1,0)</f>
        <v>0</v>
      </c>
      <c r="C142" s="194"/>
    </row>
    <row r="143" spans="1:3" ht="15.75" customHeight="1" x14ac:dyDescent="0.25">
      <c r="A143">
        <v>17</v>
      </c>
      <c r="B143">
        <f>IF(' IMPACTO RIESGOS CORRUPCION'!D121="X",1,0)</f>
        <v>0</v>
      </c>
      <c r="C143" s="194"/>
    </row>
    <row r="144" spans="1:3" ht="15.75" customHeight="1" x14ac:dyDescent="0.25">
      <c r="A144">
        <v>18</v>
      </c>
      <c r="B144">
        <f>IF(' IMPACTO RIESGOS CORRUPCION'!D122="X",1,0)</f>
        <v>0</v>
      </c>
      <c r="C144" s="194"/>
    </row>
    <row r="145" spans="1:3" ht="15.75" customHeight="1" x14ac:dyDescent="0.25">
      <c r="A145">
        <v>19</v>
      </c>
      <c r="B145">
        <f>IF(' IMPACTO RIESGOS CORRUPCION'!D123="X",1,0)</f>
        <v>0</v>
      </c>
      <c r="C145" s="194"/>
    </row>
    <row r="146" spans="1:3" ht="15.75" customHeight="1" x14ac:dyDescent="0.25">
      <c r="A146" t="s">
        <v>315</v>
      </c>
      <c r="B146">
        <f>SUM(B127:B145)</f>
        <v>0</v>
      </c>
      <c r="C146" s="194"/>
    </row>
    <row r="147" spans="1:3" ht="15.75" customHeight="1" x14ac:dyDescent="0.25">
      <c r="C147" s="194"/>
    </row>
    <row r="148" spans="1:3" ht="15.75" customHeight="1" x14ac:dyDescent="0.25">
      <c r="C148" s="194"/>
    </row>
    <row r="149" spans="1:3" ht="15.75" customHeight="1" x14ac:dyDescent="0.25">
      <c r="C149" s="194"/>
    </row>
    <row r="150" spans="1:3" ht="15.75" customHeight="1" x14ac:dyDescent="0.25">
      <c r="A150" t="s">
        <v>319</v>
      </c>
      <c r="C150" s="194"/>
    </row>
    <row r="151" spans="1:3" ht="15.75" customHeight="1" x14ac:dyDescent="0.25">
      <c r="A151" s="202" t="s">
        <v>320</v>
      </c>
      <c r="C151" s="194"/>
    </row>
    <row r="152" spans="1:3" ht="15.75" customHeight="1" x14ac:dyDescent="0.25">
      <c r="A152" t="s">
        <v>321</v>
      </c>
      <c r="C152" s="194"/>
    </row>
    <row r="153" spans="1:3" ht="15.75" customHeight="1" x14ac:dyDescent="0.25">
      <c r="A153" t="s">
        <v>322</v>
      </c>
      <c r="C153" s="194"/>
    </row>
    <row r="154" spans="1:3" ht="15.75" customHeight="1" x14ac:dyDescent="0.25">
      <c r="A154" t="s">
        <v>323</v>
      </c>
      <c r="C154" s="194"/>
    </row>
    <row r="155" spans="1:3" ht="15.75" customHeight="1" x14ac:dyDescent="0.25">
      <c r="A155" t="s">
        <v>321</v>
      </c>
      <c r="C155" s="194"/>
    </row>
    <row r="156" spans="1:3" ht="15.75" customHeight="1" x14ac:dyDescent="0.25">
      <c r="A156" t="s">
        <v>324</v>
      </c>
      <c r="C156" s="194"/>
    </row>
    <row r="157" spans="1:3" ht="15.75" customHeight="1" x14ac:dyDescent="0.25">
      <c r="A157" t="s">
        <v>325</v>
      </c>
      <c r="C157" s="194"/>
    </row>
    <row r="158" spans="1:3" ht="15.75" customHeight="1" x14ac:dyDescent="0.25">
      <c r="C158" s="194"/>
    </row>
    <row r="159" spans="1:3" ht="15.75" customHeight="1" x14ac:dyDescent="0.25">
      <c r="A159" s="202" t="s">
        <v>326</v>
      </c>
      <c r="B159" t="s">
        <v>216</v>
      </c>
      <c r="C159" s="194"/>
    </row>
    <row r="160" spans="1:3" ht="15.75" customHeight="1" x14ac:dyDescent="0.25">
      <c r="A160" t="s">
        <v>321</v>
      </c>
      <c r="C160" s="194"/>
    </row>
    <row r="161" spans="1:3" ht="15.75" customHeight="1" x14ac:dyDescent="0.25">
      <c r="A161" t="s">
        <v>327</v>
      </c>
      <c r="C161" s="194"/>
    </row>
    <row r="162" spans="1:3" ht="15.75" customHeight="1" x14ac:dyDescent="0.25">
      <c r="A162" t="s">
        <v>328</v>
      </c>
      <c r="C162" s="194"/>
    </row>
    <row r="163" spans="1:3" ht="15.75" customHeight="1" x14ac:dyDescent="0.25">
      <c r="C163" s="194"/>
    </row>
    <row r="164" spans="1:3" ht="15.75" customHeight="1" x14ac:dyDescent="0.25">
      <c r="A164" s="202" t="s">
        <v>329</v>
      </c>
      <c r="C164" s="194"/>
    </row>
    <row r="165" spans="1:3" ht="15.75" customHeight="1" x14ac:dyDescent="0.25">
      <c r="A165" t="s">
        <v>321</v>
      </c>
      <c r="C165" s="194"/>
    </row>
    <row r="166" spans="1:3" ht="15.75" customHeight="1" x14ac:dyDescent="0.25">
      <c r="A166" t="s">
        <v>330</v>
      </c>
      <c r="C166" s="194"/>
    </row>
    <row r="167" spans="1:3" ht="15.75" customHeight="1" x14ac:dyDescent="0.25">
      <c r="A167" t="s">
        <v>331</v>
      </c>
      <c r="C167" s="194"/>
    </row>
    <row r="168" spans="1:3" ht="15.75" customHeight="1" x14ac:dyDescent="0.25">
      <c r="A168" t="s">
        <v>332</v>
      </c>
      <c r="C168" s="194"/>
    </row>
    <row r="169" spans="1:3" ht="15.75" customHeight="1" x14ac:dyDescent="0.25">
      <c r="C169" s="194"/>
    </row>
    <row r="170" spans="1:3" ht="15.75" customHeight="1" x14ac:dyDescent="0.25">
      <c r="A170" s="202" t="s">
        <v>333</v>
      </c>
      <c r="C170" s="194"/>
    </row>
    <row r="171" spans="1:3" ht="15.75" customHeight="1" x14ac:dyDescent="0.25">
      <c r="A171" t="s">
        <v>321</v>
      </c>
      <c r="C171" s="194"/>
    </row>
    <row r="172" spans="1:3" ht="15.75" customHeight="1" x14ac:dyDescent="0.25">
      <c r="A172" t="s">
        <v>334</v>
      </c>
      <c r="C172" s="194"/>
    </row>
    <row r="173" spans="1:3" ht="15.75" customHeight="1" x14ac:dyDescent="0.25">
      <c r="A173" t="s">
        <v>335</v>
      </c>
      <c r="C173" s="194"/>
    </row>
    <row r="174" spans="1:3" ht="15.75" customHeight="1" x14ac:dyDescent="0.25">
      <c r="C174" s="194"/>
    </row>
    <row r="175" spans="1:3" ht="15.75" customHeight="1" x14ac:dyDescent="0.25">
      <c r="A175" s="202" t="s">
        <v>336</v>
      </c>
      <c r="C175" s="194"/>
    </row>
    <row r="176" spans="1:3" ht="15.75" customHeight="1" x14ac:dyDescent="0.25">
      <c r="A176" t="s">
        <v>321</v>
      </c>
      <c r="C176" s="194"/>
    </row>
    <row r="177" spans="1:3" ht="15.75" customHeight="1" x14ac:dyDescent="0.25">
      <c r="A177" t="s">
        <v>337</v>
      </c>
      <c r="C177" s="194"/>
    </row>
    <row r="178" spans="1:3" ht="15.75" customHeight="1" x14ac:dyDescent="0.25">
      <c r="A178" t="s">
        <v>338</v>
      </c>
      <c r="C178" s="194"/>
    </row>
    <row r="179" spans="1:3" ht="15.75" customHeight="1" x14ac:dyDescent="0.25">
      <c r="C179" s="194"/>
    </row>
    <row r="180" spans="1:3" ht="15.75" customHeight="1" x14ac:dyDescent="0.25">
      <c r="A180" s="202" t="s">
        <v>339</v>
      </c>
      <c r="C180" s="194"/>
    </row>
    <row r="181" spans="1:3" ht="15.75" customHeight="1" x14ac:dyDescent="0.25">
      <c r="A181" t="s">
        <v>321</v>
      </c>
      <c r="C181" s="194"/>
    </row>
    <row r="182" spans="1:3" ht="15.75" customHeight="1" x14ac:dyDescent="0.25">
      <c r="A182" t="s">
        <v>340</v>
      </c>
      <c r="C182" s="194"/>
    </row>
    <row r="183" spans="1:3" ht="15.75" customHeight="1" x14ac:dyDescent="0.25">
      <c r="A183" t="s">
        <v>341</v>
      </c>
      <c r="C183" s="194"/>
    </row>
    <row r="184" spans="1:3" ht="15.75" customHeight="1" x14ac:dyDescent="0.25">
      <c r="A184" t="s">
        <v>342</v>
      </c>
      <c r="C184" s="194"/>
    </row>
    <row r="185" spans="1:3" ht="15.75" customHeight="1" x14ac:dyDescent="0.25">
      <c r="C185" s="194"/>
    </row>
    <row r="186" spans="1:3" ht="15.75" customHeight="1" x14ac:dyDescent="0.25">
      <c r="A186" s="202" t="s">
        <v>343</v>
      </c>
      <c r="C186" s="194"/>
    </row>
    <row r="187" spans="1:3" ht="15.75" customHeight="1" x14ac:dyDescent="0.25">
      <c r="A187" t="s">
        <v>321</v>
      </c>
      <c r="C187" s="194"/>
    </row>
    <row r="188" spans="1:3" ht="15.75" customHeight="1" x14ac:dyDescent="0.25">
      <c r="A188" t="s">
        <v>344</v>
      </c>
      <c r="C188" s="194"/>
    </row>
    <row r="189" spans="1:3" ht="15.75" customHeight="1" x14ac:dyDescent="0.25">
      <c r="A189" t="s">
        <v>345</v>
      </c>
      <c r="C189" s="194"/>
    </row>
    <row r="190" spans="1:3" ht="15.75" customHeight="1" x14ac:dyDescent="0.25">
      <c r="A190" t="s">
        <v>346</v>
      </c>
      <c r="C190" s="194"/>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heetViews>
  <sheetFormatPr baseColWidth="10" defaultColWidth="14.42578125" defaultRowHeight="15" customHeight="1" x14ac:dyDescent="0.25"/>
  <cols>
    <col min="1" max="11" width="10.7109375" customWidth="1"/>
  </cols>
  <sheetData>
    <row r="1" spans="1:3" x14ac:dyDescent="0.25">
      <c r="A1" t="s">
        <v>347</v>
      </c>
      <c r="C1" t="s">
        <v>275</v>
      </c>
    </row>
    <row r="2" spans="1:3" x14ac:dyDescent="0.25">
      <c r="A2" t="s">
        <v>273</v>
      </c>
      <c r="C2" t="s">
        <v>276</v>
      </c>
    </row>
    <row r="3" spans="1:3" x14ac:dyDescent="0.25">
      <c r="A3" t="s">
        <v>272</v>
      </c>
      <c r="C3" t="s">
        <v>277</v>
      </c>
    </row>
    <row r="4" spans="1:3" x14ac:dyDescent="0.25">
      <c r="A4" t="s">
        <v>271</v>
      </c>
      <c r="C4" t="s">
        <v>278</v>
      </c>
    </row>
    <row r="5" spans="1:3" x14ac:dyDescent="0.25">
      <c r="A5" t="s">
        <v>348</v>
      </c>
      <c r="C5" t="s">
        <v>279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337"/>
  <sheetViews>
    <sheetView topLeftCell="F1" zoomScale="50" zoomScaleNormal="50" workbookViewId="0">
      <selection activeCell="I4" sqref="I4:J4"/>
    </sheetView>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12" width="23.28515625" customWidth="1"/>
    <col min="13" max="31" width="11.42578125" customWidth="1"/>
  </cols>
  <sheetData>
    <row r="1" spans="1:31" ht="15.75" customHeight="1" x14ac:dyDescent="0.25">
      <c r="A1" s="570"/>
      <c r="B1" s="577" t="str">
        <f>CONTEXTO!B1</f>
        <v xml:space="preserve">PROCESO: </v>
      </c>
      <c r="C1" s="298"/>
      <c r="D1" s="298"/>
      <c r="E1" s="298"/>
      <c r="F1" s="298"/>
      <c r="G1" s="298"/>
      <c r="H1" s="299"/>
      <c r="I1" s="305" t="s">
        <v>470</v>
      </c>
      <c r="J1" s="372"/>
      <c r="K1" s="576"/>
      <c r="L1" s="2"/>
      <c r="M1" s="2"/>
      <c r="N1" s="2"/>
      <c r="O1" s="2"/>
      <c r="P1" s="2"/>
      <c r="Q1" s="2"/>
      <c r="R1" s="2"/>
      <c r="S1" s="2"/>
      <c r="T1" s="2"/>
      <c r="U1" s="2"/>
      <c r="V1" s="2"/>
      <c r="W1" s="2"/>
      <c r="X1" s="2"/>
      <c r="Y1" s="2"/>
      <c r="Z1" s="2"/>
      <c r="AA1" s="2"/>
      <c r="AB1" s="2"/>
      <c r="AC1" s="2"/>
      <c r="AD1" s="2"/>
      <c r="AE1" s="2"/>
    </row>
    <row r="2" spans="1:31" ht="15.75" customHeight="1" x14ac:dyDescent="0.25">
      <c r="A2" s="289"/>
      <c r="B2" s="300"/>
      <c r="C2" s="283"/>
      <c r="D2" s="283"/>
      <c r="E2" s="283"/>
      <c r="F2" s="283"/>
      <c r="G2" s="283"/>
      <c r="H2" s="301"/>
      <c r="I2" s="353" t="s">
        <v>467</v>
      </c>
      <c r="J2" s="366"/>
      <c r="K2" s="442"/>
      <c r="L2" s="2"/>
      <c r="M2" s="2"/>
      <c r="N2" s="2"/>
      <c r="O2" s="2"/>
      <c r="P2" s="2"/>
      <c r="Q2" s="2"/>
      <c r="R2" s="2"/>
      <c r="S2" s="2"/>
      <c r="T2" s="2"/>
      <c r="U2" s="2"/>
      <c r="V2" s="2"/>
      <c r="W2" s="2"/>
      <c r="X2" s="2"/>
      <c r="Y2" s="2"/>
      <c r="Z2" s="2"/>
      <c r="AA2" s="2"/>
      <c r="AB2" s="2"/>
      <c r="AC2" s="2"/>
      <c r="AD2" s="2"/>
      <c r="AE2" s="2"/>
    </row>
    <row r="3" spans="1:31" ht="36" customHeight="1" x14ac:dyDescent="0.25">
      <c r="A3" s="289"/>
      <c r="B3" s="578" t="s">
        <v>349</v>
      </c>
      <c r="C3" s="314"/>
      <c r="D3" s="314"/>
      <c r="E3" s="314"/>
      <c r="F3" s="314"/>
      <c r="G3" s="314"/>
      <c r="H3" s="347"/>
      <c r="I3" s="353" t="s">
        <v>468</v>
      </c>
      <c r="J3" s="366"/>
      <c r="K3" s="442"/>
      <c r="L3" s="2"/>
      <c r="M3" s="2"/>
      <c r="N3" s="2"/>
      <c r="O3" s="2"/>
      <c r="P3" s="2"/>
      <c r="Q3" s="2"/>
      <c r="R3" s="2"/>
      <c r="S3" s="2"/>
      <c r="T3" s="2"/>
      <c r="U3" s="2"/>
      <c r="V3" s="2"/>
      <c r="W3" s="2"/>
      <c r="X3" s="2"/>
      <c r="Y3" s="2"/>
      <c r="Z3" s="2"/>
      <c r="AA3" s="2"/>
      <c r="AB3" s="2"/>
      <c r="AC3" s="2"/>
      <c r="AD3" s="2"/>
      <c r="AE3" s="2"/>
    </row>
    <row r="4" spans="1:31" ht="15.75" customHeight="1" x14ac:dyDescent="0.25">
      <c r="A4" s="290"/>
      <c r="B4" s="302"/>
      <c r="C4" s="303"/>
      <c r="D4" s="303"/>
      <c r="E4" s="303"/>
      <c r="F4" s="303"/>
      <c r="G4" s="303"/>
      <c r="H4" s="304"/>
      <c r="I4" s="306" t="s">
        <v>471</v>
      </c>
      <c r="J4" s="349"/>
      <c r="K4" s="311"/>
      <c r="L4" s="2"/>
      <c r="M4" s="2"/>
      <c r="N4" s="2"/>
      <c r="O4" s="2"/>
      <c r="P4" s="2"/>
      <c r="Q4" s="2"/>
      <c r="R4" s="2"/>
      <c r="S4" s="2"/>
      <c r="T4" s="2"/>
      <c r="U4" s="2"/>
      <c r="V4" s="2"/>
      <c r="W4" s="2"/>
      <c r="X4" s="2"/>
      <c r="Y4" s="2"/>
      <c r="Z4" s="2"/>
      <c r="AA4" s="2"/>
      <c r="AB4" s="2"/>
      <c r="AC4" s="2"/>
      <c r="AD4" s="2"/>
      <c r="AE4" s="2"/>
    </row>
    <row r="5" spans="1:31" ht="14.25" customHeight="1" x14ac:dyDescent="0.25">
      <c r="A5" s="2"/>
      <c r="B5" s="316"/>
      <c r="C5" s="283"/>
      <c r="D5" s="283"/>
      <c r="E5" s="283"/>
      <c r="F5" s="283"/>
      <c r="G5" s="283"/>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74" t="str">
        <f>CONTEXTO!A8</f>
        <v>PROCESO: GESTIÓN Y CONTROL DISCIPLINARIO</v>
      </c>
      <c r="B6" s="295"/>
      <c r="C6" s="295"/>
      <c r="D6" s="295"/>
      <c r="E6" s="295"/>
      <c r="F6" s="295"/>
      <c r="G6" s="295"/>
      <c r="H6" s="295"/>
      <c r="I6" s="295"/>
      <c r="J6" s="295"/>
      <c r="K6" s="296"/>
      <c r="L6" s="2"/>
      <c r="M6" s="2"/>
      <c r="N6" s="2"/>
      <c r="O6" s="2"/>
      <c r="P6" s="2"/>
      <c r="Q6" s="2"/>
      <c r="R6" s="2"/>
      <c r="S6" s="2"/>
      <c r="T6" s="2"/>
      <c r="U6" s="2"/>
      <c r="V6" s="2"/>
      <c r="W6" s="2"/>
      <c r="X6" s="2"/>
      <c r="Y6" s="2"/>
      <c r="Z6" s="2"/>
      <c r="AA6" s="2"/>
      <c r="AB6" s="2"/>
      <c r="AC6" s="2"/>
      <c r="AD6" s="2"/>
      <c r="AE6" s="2"/>
    </row>
    <row r="7" spans="1:31" ht="54.75" customHeight="1" x14ac:dyDescent="0.25">
      <c r="A7" s="575"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86"/>
      <c r="C7" s="286"/>
      <c r="D7" s="286"/>
      <c r="E7" s="286"/>
      <c r="F7" s="286"/>
      <c r="G7" s="286"/>
      <c r="H7" s="286"/>
      <c r="I7" s="286"/>
      <c r="J7" s="286"/>
      <c r="K7" s="287"/>
      <c r="L7" s="40"/>
      <c r="M7" s="40"/>
      <c r="N7" s="40"/>
      <c r="O7" s="40"/>
      <c r="P7" s="40"/>
      <c r="Q7" s="40"/>
      <c r="R7" s="40"/>
      <c r="S7" s="40"/>
      <c r="T7" s="40"/>
      <c r="U7" s="40"/>
      <c r="V7" s="40"/>
      <c r="W7" s="40"/>
      <c r="X7" s="40"/>
      <c r="Y7" s="40"/>
      <c r="Z7" s="40"/>
      <c r="AA7" s="40"/>
      <c r="AB7" s="40"/>
      <c r="AC7" s="40"/>
      <c r="AD7" s="40"/>
      <c r="AE7" s="40"/>
    </row>
    <row r="8" spans="1:31" ht="14.25" customHeight="1" x14ac:dyDescent="0.25">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25">
      <c r="A9" s="564" t="s">
        <v>233</v>
      </c>
      <c r="B9" s="565" t="s">
        <v>350</v>
      </c>
      <c r="C9" s="566" t="s">
        <v>351</v>
      </c>
      <c r="D9" s="562" t="s">
        <v>352</v>
      </c>
      <c r="E9" s="295"/>
      <c r="F9" s="295"/>
      <c r="G9" s="295"/>
      <c r="H9" s="372"/>
      <c r="I9" s="203" t="s">
        <v>353</v>
      </c>
      <c r="J9" s="569" t="s">
        <v>354</v>
      </c>
      <c r="K9" s="568" t="s">
        <v>355</v>
      </c>
      <c r="L9" s="204" t="s">
        <v>444</v>
      </c>
      <c r="M9" s="204"/>
      <c r="N9" s="204"/>
      <c r="O9" s="204"/>
      <c r="P9" s="204"/>
      <c r="Q9" s="204"/>
      <c r="R9" s="204"/>
      <c r="S9" s="204"/>
      <c r="T9" s="204"/>
      <c r="U9" s="204"/>
      <c r="V9" s="204"/>
      <c r="W9" s="204"/>
      <c r="X9" s="204"/>
      <c r="Y9" s="204"/>
      <c r="Z9" s="204"/>
      <c r="AA9" s="204"/>
      <c r="AB9" s="204"/>
      <c r="AC9" s="204"/>
      <c r="AD9" s="204"/>
      <c r="AE9" s="204"/>
    </row>
    <row r="10" spans="1:31" ht="14.25" customHeight="1" x14ac:dyDescent="0.25">
      <c r="A10" s="290"/>
      <c r="B10" s="387"/>
      <c r="C10" s="387"/>
      <c r="D10" s="205" t="s">
        <v>356</v>
      </c>
      <c r="E10" s="206" t="s">
        <v>357</v>
      </c>
      <c r="F10" s="207" t="s">
        <v>358</v>
      </c>
      <c r="G10" s="207" t="s">
        <v>359</v>
      </c>
      <c r="H10" s="205" t="s">
        <v>360</v>
      </c>
      <c r="I10" s="208" t="s">
        <v>361</v>
      </c>
      <c r="J10" s="387"/>
      <c r="K10" s="293"/>
      <c r="L10" s="204"/>
      <c r="M10" s="204"/>
      <c r="N10" s="204"/>
      <c r="O10" s="204"/>
      <c r="P10" s="204"/>
      <c r="Q10" s="204"/>
      <c r="R10" s="204"/>
      <c r="S10" s="204"/>
      <c r="T10" s="204"/>
      <c r="U10" s="204"/>
      <c r="V10" s="204"/>
      <c r="W10" s="204"/>
      <c r="X10" s="204"/>
      <c r="Y10" s="204"/>
      <c r="Z10" s="204"/>
      <c r="AA10" s="204"/>
      <c r="AB10" s="204"/>
      <c r="AC10" s="204"/>
      <c r="AD10" s="204"/>
      <c r="AE10" s="204"/>
    </row>
    <row r="11" spans="1:31" ht="20.25" customHeight="1" x14ac:dyDescent="0.25">
      <c r="A11" s="571" t="str">
        <f>DESCRIPCION!A10</f>
        <v>posibilidad de demora en el tramite o incumplimiento de las etapas del proceso disciplinario para beneficio del sujeto procesal</v>
      </c>
      <c r="B11" s="572" t="str">
        <f>DESCRIPCION!D10</f>
        <v>El personal sustanciador no cuenta con conocimientos idoneos para realizar la labor de impulso y tramite de los procesos</v>
      </c>
      <c r="C11" s="581" t="s">
        <v>414</v>
      </c>
      <c r="D11" s="579" t="s">
        <v>362</v>
      </c>
      <c r="E11" s="210" t="s">
        <v>363</v>
      </c>
      <c r="F11" s="211" t="s">
        <v>322</v>
      </c>
      <c r="G11" s="211">
        <f>IF(F11="Asignado",15,0)</f>
        <v>15</v>
      </c>
      <c r="H11" s="580" t="str">
        <f>IF(AND(G18&gt;0,G18&lt;=85),"Débil",IF(AND(G18&gt;85,G18&lt;=95),"Moderado",IF(G18&gt;96,"Fuerte"," ")))</f>
        <v>Fuerte</v>
      </c>
      <c r="I11" s="572" t="s">
        <v>344</v>
      </c>
      <c r="J11" s="57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73" t="str">
        <f>IF(J11="Fuerte","NO",IF(J11=" "," ","SI"))</f>
        <v>NO</v>
      </c>
      <c r="L11" s="212"/>
      <c r="M11" s="2"/>
      <c r="N11" s="2"/>
      <c r="O11" s="2"/>
      <c r="P11" s="2"/>
      <c r="Q11" s="2"/>
      <c r="R11" s="2"/>
      <c r="S11" s="2"/>
      <c r="T11" s="2"/>
      <c r="U11" s="2"/>
      <c r="V11" s="2"/>
      <c r="W11" s="2"/>
      <c r="X11" s="2"/>
      <c r="Y11" s="2"/>
      <c r="Z11" s="2"/>
      <c r="AA11" s="2"/>
      <c r="AB11" s="2"/>
      <c r="AC11" s="2"/>
      <c r="AD11" s="2"/>
      <c r="AE11" s="2"/>
    </row>
    <row r="12" spans="1:31" ht="29.25" customHeight="1" x14ac:dyDescent="0.25">
      <c r="A12" s="289"/>
      <c r="B12" s="370"/>
      <c r="C12" s="301"/>
      <c r="D12" s="370"/>
      <c r="E12" s="23" t="s">
        <v>364</v>
      </c>
      <c r="F12" s="53" t="s">
        <v>324</v>
      </c>
      <c r="G12" s="53">
        <f>IF(F12="Adecuado",15,0)</f>
        <v>15</v>
      </c>
      <c r="H12" s="300"/>
      <c r="I12" s="370"/>
      <c r="J12" s="370"/>
      <c r="K12" s="292"/>
      <c r="L12" s="2"/>
      <c r="M12" s="2"/>
      <c r="N12" s="2"/>
      <c r="O12" s="2"/>
      <c r="P12" s="2"/>
      <c r="Q12" s="2"/>
      <c r="R12" s="2"/>
      <c r="S12" s="2"/>
      <c r="T12" s="2"/>
      <c r="U12" s="2"/>
      <c r="V12" s="2"/>
      <c r="W12" s="2"/>
      <c r="X12" s="2"/>
      <c r="Y12" s="2"/>
      <c r="Z12" s="2"/>
      <c r="AA12" s="2"/>
      <c r="AB12" s="2"/>
      <c r="AC12" s="2"/>
      <c r="AD12" s="2"/>
      <c r="AE12" s="2"/>
    </row>
    <row r="13" spans="1:31" ht="43.5" customHeight="1" x14ac:dyDescent="0.25">
      <c r="A13" s="289"/>
      <c r="B13" s="370"/>
      <c r="C13" s="301"/>
      <c r="D13" s="209" t="s">
        <v>365</v>
      </c>
      <c r="E13" s="23" t="s">
        <v>366</v>
      </c>
      <c r="F13" s="53" t="s">
        <v>327</v>
      </c>
      <c r="G13" s="53">
        <f>IF(F13="Oportuna",15,0)</f>
        <v>15</v>
      </c>
      <c r="H13" s="300"/>
      <c r="I13" s="370"/>
      <c r="J13" s="370"/>
      <c r="K13" s="292"/>
      <c r="L13" s="2"/>
      <c r="M13" s="2"/>
      <c r="N13" s="2"/>
      <c r="O13" s="2"/>
      <c r="P13" s="2"/>
      <c r="Q13" s="2"/>
      <c r="R13" s="2"/>
      <c r="S13" s="2"/>
      <c r="T13" s="2"/>
      <c r="U13" s="2"/>
      <c r="V13" s="2"/>
      <c r="W13" s="2"/>
      <c r="X13" s="2"/>
      <c r="Y13" s="2"/>
      <c r="Z13" s="2"/>
      <c r="AA13" s="2"/>
      <c r="AB13" s="2"/>
      <c r="AC13" s="2"/>
      <c r="AD13" s="2"/>
      <c r="AE13" s="2"/>
    </row>
    <row r="14" spans="1:31" ht="43.5" customHeight="1" x14ac:dyDescent="0.25">
      <c r="A14" s="289"/>
      <c r="B14" s="370"/>
      <c r="C14" s="301"/>
      <c r="D14" s="209" t="s">
        <v>367</v>
      </c>
      <c r="E14" s="23" t="s">
        <v>368</v>
      </c>
      <c r="F14" s="18" t="s">
        <v>330</v>
      </c>
      <c r="G14" s="53">
        <f>IF(F14="Prevenir",15,IF(F14="Detectar",10,0))</f>
        <v>15</v>
      </c>
      <c r="H14" s="300"/>
      <c r="I14" s="370"/>
      <c r="J14" s="370"/>
      <c r="K14" s="292"/>
      <c r="L14" s="2"/>
      <c r="M14" s="2"/>
      <c r="N14" s="2"/>
      <c r="O14" s="2"/>
      <c r="P14" s="2"/>
      <c r="Q14" s="2"/>
      <c r="R14" s="2"/>
      <c r="S14" s="2"/>
      <c r="T14" s="2"/>
      <c r="U14" s="2"/>
      <c r="V14" s="2"/>
      <c r="W14" s="2"/>
      <c r="X14" s="2"/>
      <c r="Y14" s="2"/>
      <c r="Z14" s="2"/>
      <c r="AA14" s="2"/>
      <c r="AB14" s="2"/>
      <c r="AC14" s="2"/>
      <c r="AD14" s="2"/>
      <c r="AE14" s="2"/>
    </row>
    <row r="15" spans="1:31" ht="29.25" customHeight="1" x14ac:dyDescent="0.25">
      <c r="A15" s="289"/>
      <c r="B15" s="370"/>
      <c r="C15" s="301"/>
      <c r="D15" s="209" t="s">
        <v>369</v>
      </c>
      <c r="E15" s="23" t="s">
        <v>370</v>
      </c>
      <c r="F15" s="53" t="s">
        <v>334</v>
      </c>
      <c r="G15" s="53">
        <f>IF(F15="Confiable",15,0)</f>
        <v>15</v>
      </c>
      <c r="H15" s="300"/>
      <c r="I15" s="370"/>
      <c r="J15" s="370"/>
      <c r="K15" s="292"/>
      <c r="L15" s="2"/>
      <c r="M15" s="2"/>
      <c r="N15" s="2"/>
      <c r="O15" s="2"/>
      <c r="P15" s="2"/>
      <c r="Q15" s="2"/>
      <c r="R15" s="2"/>
      <c r="S15" s="2"/>
      <c r="T15" s="2"/>
      <c r="U15" s="2"/>
      <c r="V15" s="2"/>
      <c r="W15" s="2"/>
      <c r="X15" s="2"/>
      <c r="Y15" s="2"/>
      <c r="Z15" s="2"/>
      <c r="AA15" s="2"/>
      <c r="AB15" s="2"/>
      <c r="AC15" s="2"/>
      <c r="AD15" s="2"/>
      <c r="AE15" s="2"/>
    </row>
    <row r="16" spans="1:31" ht="43.5" customHeight="1" x14ac:dyDescent="0.25">
      <c r="A16" s="289"/>
      <c r="B16" s="370"/>
      <c r="C16" s="301"/>
      <c r="D16" s="209" t="s">
        <v>371</v>
      </c>
      <c r="E16" s="23" t="s">
        <v>372</v>
      </c>
      <c r="F16" s="18" t="s">
        <v>337</v>
      </c>
      <c r="G16" s="53">
        <f>IF(F16="Se investigan y se resuelven oportunamente",15,0)</f>
        <v>15</v>
      </c>
      <c r="H16" s="300"/>
      <c r="I16" s="370"/>
      <c r="J16" s="370"/>
      <c r="K16" s="292"/>
      <c r="L16" s="2"/>
      <c r="M16" s="2"/>
      <c r="N16" s="2"/>
      <c r="O16" s="2"/>
      <c r="P16" s="2"/>
      <c r="Q16" s="2"/>
      <c r="R16" s="2"/>
      <c r="S16" s="2"/>
      <c r="T16" s="2"/>
      <c r="U16" s="2"/>
      <c r="V16" s="2"/>
      <c r="W16" s="2"/>
      <c r="X16" s="2"/>
      <c r="Y16" s="2"/>
      <c r="Z16" s="2"/>
      <c r="AA16" s="2"/>
      <c r="AB16" s="2"/>
      <c r="AC16" s="2"/>
      <c r="AD16" s="2"/>
      <c r="AE16" s="2"/>
    </row>
    <row r="17" spans="1:31" ht="29.25" customHeight="1" x14ac:dyDescent="0.25">
      <c r="A17" s="343"/>
      <c r="B17" s="370"/>
      <c r="C17" s="345"/>
      <c r="D17" s="213" t="s">
        <v>373</v>
      </c>
      <c r="E17" s="23" t="s">
        <v>374</v>
      </c>
      <c r="F17" s="53" t="s">
        <v>340</v>
      </c>
      <c r="G17" s="53">
        <f>IF(F17="Completa",10,IF(F17="Incompleta",5,0))</f>
        <v>10</v>
      </c>
      <c r="H17" s="344"/>
      <c r="I17" s="371"/>
      <c r="J17" s="371"/>
      <c r="K17" s="342"/>
      <c r="L17" s="2"/>
      <c r="M17" s="2"/>
      <c r="N17" s="2"/>
      <c r="O17" s="2"/>
      <c r="P17" s="2"/>
      <c r="Q17" s="2"/>
      <c r="R17" s="2"/>
      <c r="S17" s="2"/>
      <c r="T17" s="2"/>
      <c r="U17" s="2"/>
      <c r="V17" s="2"/>
      <c r="W17" s="2"/>
      <c r="X17" s="2"/>
      <c r="Y17" s="2"/>
      <c r="Z17" s="2"/>
      <c r="AA17" s="2"/>
      <c r="AB17" s="2"/>
      <c r="AC17" s="2"/>
      <c r="AD17" s="2"/>
      <c r="AE17" s="2"/>
    </row>
    <row r="18" spans="1:31" ht="14.25" customHeight="1" x14ac:dyDescent="0.25">
      <c r="A18" s="214"/>
      <c r="B18" s="215"/>
      <c r="C18" s="216"/>
      <c r="D18" s="217"/>
      <c r="E18" s="218" t="s">
        <v>375</v>
      </c>
      <c r="F18" s="219"/>
      <c r="G18" s="220">
        <f>SUM(G11:G17)</f>
        <v>100</v>
      </c>
      <c r="H18" s="221"/>
      <c r="I18" s="222"/>
      <c r="J18" s="222"/>
      <c r="K18" s="223"/>
      <c r="L18" s="2"/>
      <c r="M18" s="2"/>
      <c r="N18" s="2"/>
      <c r="O18" s="2"/>
      <c r="P18" s="2"/>
      <c r="Q18" s="2"/>
      <c r="R18" s="2"/>
      <c r="S18" s="2"/>
      <c r="T18" s="2"/>
      <c r="U18" s="2"/>
      <c r="V18" s="2"/>
      <c r="W18" s="2"/>
      <c r="X18" s="2"/>
      <c r="Y18" s="2"/>
      <c r="Z18" s="2"/>
      <c r="AA18" s="2"/>
      <c r="AB18" s="2"/>
      <c r="AC18" s="2"/>
      <c r="AD18" s="2"/>
      <c r="AE18" s="2"/>
    </row>
    <row r="19" spans="1:31" ht="14.25" customHeight="1" x14ac:dyDescent="0.25">
      <c r="A19" s="224"/>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564" t="s">
        <v>233</v>
      </c>
      <c r="B20" s="565" t="s">
        <v>350</v>
      </c>
      <c r="C20" s="566" t="s">
        <v>376</v>
      </c>
      <c r="D20" s="562" t="s">
        <v>352</v>
      </c>
      <c r="E20" s="295"/>
      <c r="F20" s="295"/>
      <c r="G20" s="295"/>
      <c r="H20" s="372"/>
      <c r="I20" s="203" t="s">
        <v>353</v>
      </c>
      <c r="J20" s="569" t="s">
        <v>354</v>
      </c>
      <c r="K20" s="568" t="s">
        <v>355</v>
      </c>
      <c r="L20" s="204"/>
      <c r="M20" s="204"/>
      <c r="N20" s="204"/>
      <c r="O20" s="204"/>
      <c r="P20" s="204"/>
      <c r="Q20" s="204"/>
      <c r="R20" s="204"/>
      <c r="S20" s="204"/>
      <c r="T20" s="204"/>
      <c r="U20" s="204"/>
      <c r="V20" s="204"/>
      <c r="W20" s="204"/>
      <c r="X20" s="204"/>
      <c r="Y20" s="204"/>
      <c r="Z20" s="204"/>
      <c r="AA20" s="204"/>
      <c r="AB20" s="204"/>
      <c r="AC20" s="204"/>
      <c r="AD20" s="204"/>
      <c r="AE20" s="204"/>
    </row>
    <row r="21" spans="1:31" ht="14.25" customHeight="1" x14ac:dyDescent="0.25">
      <c r="A21" s="290"/>
      <c r="B21" s="583"/>
      <c r="C21" s="387"/>
      <c r="D21" s="205" t="s">
        <v>356</v>
      </c>
      <c r="E21" s="206" t="s">
        <v>357</v>
      </c>
      <c r="F21" s="205" t="s">
        <v>358</v>
      </c>
      <c r="G21" s="205" t="s">
        <v>359</v>
      </c>
      <c r="H21" s="205" t="s">
        <v>377</v>
      </c>
      <c r="I21" s="208" t="s">
        <v>361</v>
      </c>
      <c r="J21" s="387"/>
      <c r="K21" s="293"/>
      <c r="L21" s="204"/>
      <c r="M21" s="204"/>
      <c r="N21" s="204"/>
      <c r="O21" s="204"/>
      <c r="P21" s="204"/>
      <c r="Q21" s="204"/>
      <c r="R21" s="204"/>
      <c r="S21" s="204"/>
      <c r="T21" s="204"/>
      <c r="U21" s="204"/>
      <c r="V21" s="204"/>
      <c r="W21" s="204"/>
      <c r="X21" s="204"/>
      <c r="Y21" s="204"/>
      <c r="Z21" s="204"/>
      <c r="AA21" s="204"/>
      <c r="AB21" s="204"/>
      <c r="AC21" s="204"/>
      <c r="AD21" s="204"/>
      <c r="AE21" s="204"/>
    </row>
    <row r="22" spans="1:31" ht="20.25" customHeight="1" x14ac:dyDescent="0.25">
      <c r="A22" s="584" t="str">
        <f>DESCRIPCION!A10</f>
        <v>posibilidad de demora en el tramite o incumplimiento de las etapas del proceso disciplinario para beneficio del sujeto procesal</v>
      </c>
      <c r="B22" s="584" t="str">
        <f>DESCRIPCION!D11</f>
        <v>Falta de etica del personal encargado de impulsar los procesos disciplinarios</v>
      </c>
      <c r="C22" s="582" t="s">
        <v>415</v>
      </c>
      <c r="D22" s="567" t="s">
        <v>362</v>
      </c>
      <c r="E22" s="16" t="s">
        <v>363</v>
      </c>
      <c r="F22" s="225" t="s">
        <v>322</v>
      </c>
      <c r="G22" s="225">
        <f>IF(F22="Asignado",15,0)</f>
        <v>15</v>
      </c>
      <c r="H22" s="580" t="str">
        <f>IF(AND(G29&gt;0,G29&lt;=85),"Débil",IF(AND(G29&gt;85,G29&lt;=95),"Moderado",IF(G29&gt;96,"Fuerte"," ")))</f>
        <v>Fuerte</v>
      </c>
      <c r="I22" s="572" t="s">
        <v>344</v>
      </c>
      <c r="J22" s="57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73"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25">
      <c r="A23" s="585"/>
      <c r="B23" s="585"/>
      <c r="C23" s="289"/>
      <c r="D23" s="370"/>
      <c r="E23" s="23" t="s">
        <v>364</v>
      </c>
      <c r="F23" s="53" t="s">
        <v>324</v>
      </c>
      <c r="G23" s="53">
        <f>IF(F23="Adecuado",15,0)</f>
        <v>15</v>
      </c>
      <c r="H23" s="300"/>
      <c r="I23" s="370"/>
      <c r="J23" s="370"/>
      <c r="K23" s="292"/>
      <c r="L23" s="2"/>
      <c r="M23" s="2"/>
      <c r="N23" s="2"/>
      <c r="O23" s="2"/>
      <c r="P23" s="2"/>
      <c r="Q23" s="2"/>
      <c r="R23" s="2"/>
      <c r="S23" s="2"/>
      <c r="T23" s="2"/>
      <c r="U23" s="2"/>
      <c r="V23" s="2"/>
      <c r="W23" s="2"/>
      <c r="X23" s="2"/>
      <c r="Y23" s="2"/>
      <c r="Z23" s="2"/>
      <c r="AA23" s="2"/>
      <c r="AB23" s="2"/>
      <c r="AC23" s="2"/>
      <c r="AD23" s="2"/>
      <c r="AE23" s="2"/>
    </row>
    <row r="24" spans="1:31" ht="43.5" customHeight="1" x14ac:dyDescent="0.25">
      <c r="A24" s="585"/>
      <c r="B24" s="585"/>
      <c r="C24" s="289"/>
      <c r="D24" s="209" t="s">
        <v>365</v>
      </c>
      <c r="E24" s="23" t="s">
        <v>366</v>
      </c>
      <c r="F24" s="53" t="s">
        <v>327</v>
      </c>
      <c r="G24" s="53">
        <f>IF(F24="Oportuna",15,0)</f>
        <v>15</v>
      </c>
      <c r="H24" s="300"/>
      <c r="I24" s="370"/>
      <c r="J24" s="370"/>
      <c r="K24" s="292"/>
      <c r="L24" s="2"/>
      <c r="M24" s="2"/>
      <c r="N24" s="2"/>
      <c r="O24" s="2"/>
      <c r="P24" s="2"/>
      <c r="Q24" s="2"/>
      <c r="R24" s="2"/>
      <c r="S24" s="2"/>
      <c r="T24" s="2"/>
      <c r="U24" s="2"/>
      <c r="V24" s="2"/>
      <c r="W24" s="2"/>
      <c r="X24" s="2"/>
      <c r="Y24" s="2"/>
      <c r="Z24" s="2"/>
      <c r="AA24" s="2"/>
      <c r="AB24" s="2"/>
      <c r="AC24" s="2"/>
      <c r="AD24" s="2"/>
      <c r="AE24" s="2"/>
    </row>
    <row r="25" spans="1:31" ht="43.5" customHeight="1" x14ac:dyDescent="0.25">
      <c r="A25" s="585"/>
      <c r="B25" s="585"/>
      <c r="C25" s="289"/>
      <c r="D25" s="209" t="s">
        <v>367</v>
      </c>
      <c r="E25" s="23" t="s">
        <v>368</v>
      </c>
      <c r="F25" s="18" t="s">
        <v>330</v>
      </c>
      <c r="G25" s="53">
        <f>IF(F25="Prevenir",15,IF(F25="Detectar",10,0))</f>
        <v>15</v>
      </c>
      <c r="H25" s="300"/>
      <c r="I25" s="370"/>
      <c r="J25" s="370"/>
      <c r="K25" s="292"/>
      <c r="L25" s="2"/>
      <c r="M25" s="2"/>
      <c r="N25" s="2"/>
      <c r="O25" s="2"/>
      <c r="P25" s="2"/>
      <c r="Q25" s="2"/>
      <c r="R25" s="2"/>
      <c r="S25" s="2"/>
      <c r="T25" s="2"/>
      <c r="U25" s="2"/>
      <c r="V25" s="2"/>
      <c r="W25" s="2"/>
      <c r="X25" s="2"/>
      <c r="Y25" s="2"/>
      <c r="Z25" s="2"/>
      <c r="AA25" s="2"/>
      <c r="AB25" s="2"/>
      <c r="AC25" s="2"/>
      <c r="AD25" s="2"/>
      <c r="AE25" s="2"/>
    </row>
    <row r="26" spans="1:31" ht="29.25" customHeight="1" x14ac:dyDescent="0.25">
      <c r="A26" s="585"/>
      <c r="B26" s="585"/>
      <c r="C26" s="289"/>
      <c r="D26" s="209" t="s">
        <v>378</v>
      </c>
      <c r="E26" s="23" t="s">
        <v>370</v>
      </c>
      <c r="F26" s="53" t="s">
        <v>334</v>
      </c>
      <c r="G26" s="53">
        <f>IF(F26="Confiable",15,0)</f>
        <v>15</v>
      </c>
      <c r="H26" s="300"/>
      <c r="I26" s="370"/>
      <c r="J26" s="370"/>
      <c r="K26" s="292"/>
      <c r="L26" s="2"/>
      <c r="M26" s="2"/>
      <c r="N26" s="2"/>
      <c r="O26" s="2"/>
      <c r="P26" s="2"/>
      <c r="Q26" s="2"/>
      <c r="R26" s="2"/>
      <c r="S26" s="2"/>
      <c r="T26" s="2"/>
      <c r="U26" s="2"/>
      <c r="V26" s="2"/>
      <c r="W26" s="2"/>
      <c r="X26" s="2"/>
      <c r="Y26" s="2"/>
      <c r="Z26" s="2"/>
      <c r="AA26" s="2"/>
      <c r="AB26" s="2"/>
      <c r="AC26" s="2"/>
      <c r="AD26" s="2"/>
      <c r="AE26" s="2"/>
    </row>
    <row r="27" spans="1:31" ht="43.5" customHeight="1" x14ac:dyDescent="0.25">
      <c r="A27" s="585"/>
      <c r="B27" s="585"/>
      <c r="C27" s="289"/>
      <c r="D27" s="209" t="s">
        <v>379</v>
      </c>
      <c r="E27" s="23" t="s">
        <v>372</v>
      </c>
      <c r="F27" s="18" t="s">
        <v>337</v>
      </c>
      <c r="G27" s="53">
        <f>IF(F27="Se investigan y se resuelven oportunamente",15,0)</f>
        <v>15</v>
      </c>
      <c r="H27" s="300"/>
      <c r="I27" s="370"/>
      <c r="J27" s="370"/>
      <c r="K27" s="292"/>
      <c r="L27" s="2"/>
      <c r="M27" s="2"/>
      <c r="N27" s="2"/>
      <c r="O27" s="2"/>
      <c r="P27" s="2"/>
      <c r="Q27" s="2"/>
      <c r="R27" s="2"/>
      <c r="S27" s="2"/>
      <c r="T27" s="2"/>
      <c r="U27" s="2"/>
      <c r="V27" s="2"/>
      <c r="W27" s="2"/>
      <c r="X27" s="2"/>
      <c r="Y27" s="2"/>
      <c r="Z27" s="2"/>
      <c r="AA27" s="2"/>
      <c r="AB27" s="2"/>
      <c r="AC27" s="2"/>
      <c r="AD27" s="2"/>
      <c r="AE27" s="2"/>
    </row>
    <row r="28" spans="1:31" ht="29.25" customHeight="1" x14ac:dyDescent="0.25">
      <c r="A28" s="586"/>
      <c r="B28" s="585"/>
      <c r="C28" s="343"/>
      <c r="D28" s="213" t="s">
        <v>373</v>
      </c>
      <c r="E28" s="23" t="s">
        <v>374</v>
      </c>
      <c r="F28" s="53" t="s">
        <v>340</v>
      </c>
      <c r="G28" s="53">
        <f>IF(F28="Completa",10,IF(F28="Incompleta",5,0))</f>
        <v>10</v>
      </c>
      <c r="H28" s="344"/>
      <c r="I28" s="371"/>
      <c r="J28" s="371"/>
      <c r="K28" s="342"/>
      <c r="L28" s="2"/>
      <c r="M28" s="2"/>
      <c r="N28" s="2"/>
      <c r="O28" s="2"/>
      <c r="P28" s="2"/>
      <c r="Q28" s="2"/>
      <c r="R28" s="2"/>
      <c r="S28" s="2"/>
      <c r="T28" s="2"/>
      <c r="U28" s="2"/>
      <c r="V28" s="2"/>
      <c r="W28" s="2"/>
      <c r="X28" s="2"/>
      <c r="Y28" s="2"/>
      <c r="Z28" s="2"/>
      <c r="AA28" s="2"/>
      <c r="AB28" s="2"/>
      <c r="AC28" s="2"/>
      <c r="AD28" s="2"/>
      <c r="AE28" s="2"/>
    </row>
    <row r="29" spans="1:31" ht="14.25" customHeight="1" x14ac:dyDescent="0.25">
      <c r="A29" s="214"/>
      <c r="B29" s="226"/>
      <c r="C29" s="227"/>
      <c r="D29" s="217"/>
      <c r="E29" s="228" t="s">
        <v>375</v>
      </c>
      <c r="F29" s="220"/>
      <c r="G29" s="220">
        <f>SUM(G22:G28)</f>
        <v>100</v>
      </c>
      <c r="H29" s="221"/>
      <c r="I29" s="222"/>
      <c r="J29" s="222"/>
      <c r="K29" s="223"/>
      <c r="L29" s="2"/>
      <c r="M29" s="2"/>
      <c r="N29" s="2"/>
      <c r="O29" s="2"/>
      <c r="P29" s="2"/>
      <c r="Q29" s="2"/>
      <c r="R29" s="2"/>
      <c r="S29" s="2"/>
      <c r="T29" s="2"/>
      <c r="U29" s="2"/>
      <c r="V29" s="2"/>
      <c r="W29" s="2"/>
      <c r="X29" s="2"/>
      <c r="Y29" s="2"/>
      <c r="Z29" s="2"/>
      <c r="AA29" s="2"/>
      <c r="AB29" s="2"/>
      <c r="AC29" s="2"/>
      <c r="AD29" s="2"/>
      <c r="AE29" s="2"/>
    </row>
    <row r="30" spans="1:31"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564" t="s">
        <v>233</v>
      </c>
      <c r="B31" s="565" t="s">
        <v>350</v>
      </c>
      <c r="C31" s="566" t="s">
        <v>376</v>
      </c>
      <c r="D31" s="562" t="s">
        <v>352</v>
      </c>
      <c r="E31" s="295"/>
      <c r="F31" s="295"/>
      <c r="G31" s="295"/>
      <c r="H31" s="372"/>
      <c r="I31" s="203" t="s">
        <v>353</v>
      </c>
      <c r="J31" s="569" t="s">
        <v>354</v>
      </c>
      <c r="K31" s="568" t="s">
        <v>355</v>
      </c>
      <c r="L31" s="204"/>
      <c r="M31" s="204"/>
      <c r="N31" s="204"/>
      <c r="O31" s="204"/>
      <c r="P31" s="204"/>
      <c r="Q31" s="204"/>
      <c r="R31" s="204"/>
      <c r="S31" s="204"/>
      <c r="T31" s="204"/>
      <c r="U31" s="204"/>
      <c r="V31" s="204"/>
      <c r="W31" s="204"/>
      <c r="X31" s="204"/>
      <c r="Y31" s="204"/>
      <c r="Z31" s="204"/>
      <c r="AA31" s="204"/>
      <c r="AB31" s="204"/>
      <c r="AC31" s="204"/>
      <c r="AD31" s="204"/>
      <c r="AE31" s="204"/>
    </row>
    <row r="32" spans="1:31" ht="14.25" customHeight="1" x14ac:dyDescent="0.25">
      <c r="A32" s="290"/>
      <c r="B32" s="387"/>
      <c r="C32" s="387"/>
      <c r="D32" s="205" t="s">
        <v>356</v>
      </c>
      <c r="E32" s="206" t="s">
        <v>357</v>
      </c>
      <c r="F32" s="205" t="s">
        <v>358</v>
      </c>
      <c r="G32" s="205" t="s">
        <v>359</v>
      </c>
      <c r="H32" s="205" t="s">
        <v>377</v>
      </c>
      <c r="I32" s="208" t="s">
        <v>361</v>
      </c>
      <c r="J32" s="387"/>
      <c r="K32" s="293"/>
      <c r="L32" s="204"/>
      <c r="M32" s="204"/>
      <c r="N32" s="204"/>
      <c r="O32" s="204"/>
      <c r="P32" s="204"/>
      <c r="Q32" s="204"/>
      <c r="R32" s="204"/>
      <c r="S32" s="204"/>
      <c r="T32" s="204"/>
      <c r="U32" s="204"/>
      <c r="V32" s="204"/>
      <c r="W32" s="204"/>
      <c r="X32" s="204"/>
      <c r="Y32" s="204"/>
      <c r="Z32" s="204"/>
      <c r="AA32" s="204"/>
      <c r="AB32" s="204"/>
      <c r="AC32" s="204"/>
      <c r="AD32" s="204"/>
      <c r="AE32" s="204"/>
    </row>
    <row r="33" spans="1:31" ht="20.25" customHeight="1" x14ac:dyDescent="0.25">
      <c r="A33" s="563"/>
      <c r="B33" s="560"/>
      <c r="C33" s="581"/>
      <c r="D33" s="579" t="s">
        <v>362</v>
      </c>
      <c r="E33" s="210" t="s">
        <v>363</v>
      </c>
      <c r="F33" s="211" t="s">
        <v>321</v>
      </c>
      <c r="G33" s="211">
        <f>IF(F33="Asignado",15,0)</f>
        <v>0</v>
      </c>
      <c r="H33" s="580" t="str">
        <f>IF(AND(G40&gt;0,G40&lt;=85),"Débil",IF(AND(G40&gt;85,G40&lt;=95),"Moderado",IF(G40&gt;96,"Fuerte"," ")))</f>
        <v xml:space="preserve"> </v>
      </c>
      <c r="I33" s="572" t="s">
        <v>321</v>
      </c>
      <c r="J33" s="57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573" t="str">
        <f>IF(J33="Fuerte","NO",IF(J33=" "," ","SI"))</f>
        <v xml:space="preserve"> </v>
      </c>
      <c r="L33" s="2"/>
      <c r="M33" s="2"/>
      <c r="N33" s="2"/>
      <c r="O33" s="2"/>
      <c r="P33" s="2"/>
      <c r="Q33" s="2"/>
      <c r="R33" s="2"/>
      <c r="S33" s="2"/>
      <c r="T33" s="2"/>
      <c r="U33" s="2"/>
      <c r="V33" s="2"/>
      <c r="W33" s="2"/>
      <c r="X33" s="2"/>
      <c r="Y33" s="2"/>
      <c r="Z33" s="2"/>
      <c r="AA33" s="2"/>
      <c r="AB33" s="2"/>
      <c r="AC33" s="2"/>
      <c r="AD33" s="2"/>
      <c r="AE33" s="2"/>
    </row>
    <row r="34" spans="1:31" ht="14.25" customHeight="1" x14ac:dyDescent="0.25">
      <c r="A34" s="289"/>
      <c r="B34" s="370"/>
      <c r="C34" s="301"/>
      <c r="D34" s="370"/>
      <c r="E34" s="23" t="s">
        <v>364</v>
      </c>
      <c r="F34" s="53" t="s">
        <v>321</v>
      </c>
      <c r="G34" s="53">
        <f>IF(F34="Adecuado",15,0)</f>
        <v>0</v>
      </c>
      <c r="H34" s="300"/>
      <c r="I34" s="370"/>
      <c r="J34" s="370"/>
      <c r="K34" s="292"/>
      <c r="L34" s="2"/>
      <c r="M34" s="2"/>
      <c r="N34" s="2"/>
      <c r="O34" s="2"/>
      <c r="P34" s="2"/>
      <c r="Q34" s="2"/>
      <c r="R34" s="2"/>
      <c r="S34" s="2"/>
      <c r="T34" s="2"/>
      <c r="U34" s="2"/>
      <c r="V34" s="2"/>
      <c r="W34" s="2"/>
      <c r="X34" s="2"/>
      <c r="Y34" s="2"/>
      <c r="Z34" s="2"/>
      <c r="AA34" s="2"/>
      <c r="AB34" s="2"/>
      <c r="AC34" s="2"/>
      <c r="AD34" s="2"/>
      <c r="AE34" s="2"/>
    </row>
    <row r="35" spans="1:31" ht="14.25" customHeight="1" x14ac:dyDescent="0.25">
      <c r="A35" s="289"/>
      <c r="B35" s="370"/>
      <c r="C35" s="301"/>
      <c r="D35" s="209" t="s">
        <v>365</v>
      </c>
      <c r="E35" s="23" t="s">
        <v>366</v>
      </c>
      <c r="F35" s="53" t="s">
        <v>321</v>
      </c>
      <c r="G35" s="53">
        <f>IF(F35="Oportuna",15,0)</f>
        <v>0</v>
      </c>
      <c r="H35" s="300"/>
      <c r="I35" s="370"/>
      <c r="J35" s="370"/>
      <c r="K35" s="292"/>
      <c r="L35" s="2"/>
      <c r="M35" s="2"/>
      <c r="N35" s="2"/>
      <c r="O35" s="2"/>
      <c r="P35" s="2"/>
      <c r="Q35" s="2"/>
      <c r="R35" s="2"/>
      <c r="S35" s="2"/>
      <c r="T35" s="2"/>
      <c r="U35" s="2"/>
      <c r="V35" s="2"/>
      <c r="W35" s="2"/>
      <c r="X35" s="2"/>
      <c r="Y35" s="2"/>
      <c r="Z35" s="2"/>
      <c r="AA35" s="2"/>
      <c r="AB35" s="2"/>
      <c r="AC35" s="2"/>
      <c r="AD35" s="2"/>
      <c r="AE35" s="2"/>
    </row>
    <row r="36" spans="1:31" ht="14.25" customHeight="1" x14ac:dyDescent="0.25">
      <c r="A36" s="289"/>
      <c r="B36" s="370"/>
      <c r="C36" s="301"/>
      <c r="D36" s="209" t="s">
        <v>367</v>
      </c>
      <c r="E36" s="23" t="s">
        <v>368</v>
      </c>
      <c r="F36" s="18" t="s">
        <v>321</v>
      </c>
      <c r="G36" s="53">
        <f>IF(F36="Prevenir",15,IF(F36="Detectar",10,0))</f>
        <v>0</v>
      </c>
      <c r="H36" s="300"/>
      <c r="I36" s="370"/>
      <c r="J36" s="370"/>
      <c r="K36" s="292"/>
      <c r="L36" s="2"/>
      <c r="M36" s="2"/>
      <c r="N36" s="2"/>
      <c r="O36" s="2"/>
      <c r="P36" s="2"/>
      <c r="Q36" s="2"/>
      <c r="R36" s="2"/>
      <c r="S36" s="2"/>
      <c r="T36" s="2"/>
      <c r="U36" s="2"/>
      <c r="V36" s="2"/>
      <c r="W36" s="2"/>
      <c r="X36" s="2"/>
      <c r="Y36" s="2"/>
      <c r="Z36" s="2"/>
      <c r="AA36" s="2"/>
      <c r="AB36" s="2"/>
      <c r="AC36" s="2"/>
      <c r="AD36" s="2"/>
      <c r="AE36" s="2"/>
    </row>
    <row r="37" spans="1:31" ht="14.25" customHeight="1" x14ac:dyDescent="0.25">
      <c r="A37" s="289"/>
      <c r="B37" s="370"/>
      <c r="C37" s="301"/>
      <c r="D37" s="209" t="s">
        <v>378</v>
      </c>
      <c r="E37" s="23" t="s">
        <v>370</v>
      </c>
      <c r="F37" s="53" t="s">
        <v>321</v>
      </c>
      <c r="G37" s="53">
        <f>IF(F37="Confiable",15,0)</f>
        <v>0</v>
      </c>
      <c r="H37" s="300"/>
      <c r="I37" s="370"/>
      <c r="J37" s="370"/>
      <c r="K37" s="292"/>
      <c r="L37" s="2"/>
      <c r="M37" s="2"/>
      <c r="N37" s="2"/>
      <c r="O37" s="2"/>
      <c r="P37" s="2"/>
      <c r="Q37" s="2"/>
      <c r="R37" s="2"/>
      <c r="S37" s="2"/>
      <c r="T37" s="2"/>
      <c r="U37" s="2"/>
      <c r="V37" s="2"/>
      <c r="W37" s="2"/>
      <c r="X37" s="2"/>
      <c r="Y37" s="2"/>
      <c r="Z37" s="2"/>
      <c r="AA37" s="2"/>
      <c r="AB37" s="2"/>
      <c r="AC37" s="2"/>
      <c r="AD37" s="2"/>
      <c r="AE37" s="2"/>
    </row>
    <row r="38" spans="1:31" ht="14.25" customHeight="1" x14ac:dyDescent="0.25">
      <c r="A38" s="289"/>
      <c r="B38" s="370"/>
      <c r="C38" s="301"/>
      <c r="D38" s="209" t="s">
        <v>379</v>
      </c>
      <c r="E38" s="23" t="s">
        <v>372</v>
      </c>
      <c r="F38" s="18" t="s">
        <v>321</v>
      </c>
      <c r="G38" s="53">
        <f>IF(F38="Se investigan y se resuelven oportunamente",15,0)</f>
        <v>0</v>
      </c>
      <c r="H38" s="300"/>
      <c r="I38" s="370"/>
      <c r="J38" s="370"/>
      <c r="K38" s="292"/>
      <c r="L38" s="2"/>
      <c r="M38" s="2"/>
      <c r="N38" s="2"/>
      <c r="O38" s="2"/>
      <c r="P38" s="2"/>
      <c r="Q38" s="2"/>
      <c r="R38" s="2"/>
      <c r="S38" s="2"/>
      <c r="T38" s="2"/>
      <c r="U38" s="2"/>
      <c r="V38" s="2"/>
      <c r="W38" s="2"/>
      <c r="X38" s="2"/>
      <c r="Y38" s="2"/>
      <c r="Z38" s="2"/>
      <c r="AA38" s="2"/>
      <c r="AB38" s="2"/>
      <c r="AC38" s="2"/>
      <c r="AD38" s="2"/>
      <c r="AE38" s="2"/>
    </row>
    <row r="39" spans="1:31" ht="14.25" customHeight="1" x14ac:dyDescent="0.25">
      <c r="A39" s="343"/>
      <c r="B39" s="371"/>
      <c r="C39" s="345"/>
      <c r="D39" s="213" t="s">
        <v>373</v>
      </c>
      <c r="E39" s="23" t="s">
        <v>374</v>
      </c>
      <c r="F39" s="53" t="s">
        <v>321</v>
      </c>
      <c r="G39" s="53">
        <f>IF(F39="Completa",10,IF(F39="Incompleta",5,0))</f>
        <v>0</v>
      </c>
      <c r="H39" s="344"/>
      <c r="I39" s="371"/>
      <c r="J39" s="371"/>
      <c r="K39" s="342"/>
      <c r="L39" s="2"/>
      <c r="M39" s="2"/>
      <c r="N39" s="2"/>
      <c r="O39" s="2"/>
      <c r="P39" s="2"/>
      <c r="Q39" s="2"/>
      <c r="R39" s="2"/>
      <c r="S39" s="2"/>
      <c r="T39" s="2"/>
      <c r="U39" s="2"/>
      <c r="V39" s="2"/>
      <c r="W39" s="2"/>
      <c r="X39" s="2"/>
      <c r="Y39" s="2"/>
      <c r="Z39" s="2"/>
      <c r="AA39" s="2"/>
      <c r="AB39" s="2"/>
      <c r="AC39" s="2"/>
      <c r="AD39" s="2"/>
      <c r="AE39" s="2"/>
    </row>
    <row r="40" spans="1:31" ht="14.25" customHeight="1" x14ac:dyDescent="0.25">
      <c r="A40" s="229"/>
      <c r="B40" s="230"/>
      <c r="C40" s="216"/>
      <c r="D40" s="217"/>
      <c r="E40" s="231" t="s">
        <v>375</v>
      </c>
      <c r="F40" s="220"/>
      <c r="G40" s="220">
        <f>SUM(G33:G39)</f>
        <v>0</v>
      </c>
      <c r="H40" s="221"/>
      <c r="I40" s="222"/>
      <c r="J40" s="222"/>
      <c r="K40" s="223"/>
      <c r="L40" s="2"/>
      <c r="M40" s="2"/>
      <c r="N40" s="2"/>
      <c r="O40" s="2"/>
      <c r="P40" s="2"/>
      <c r="Q40" s="2"/>
      <c r="R40" s="2"/>
      <c r="S40" s="2"/>
      <c r="T40" s="2"/>
      <c r="U40" s="2"/>
      <c r="V40" s="2"/>
      <c r="W40" s="2"/>
      <c r="X40" s="2"/>
      <c r="Y40" s="2"/>
      <c r="Z40" s="2"/>
      <c r="AA40" s="2"/>
      <c r="AB40" s="2"/>
      <c r="AC40" s="2"/>
      <c r="AD40" s="2"/>
      <c r="AE40" s="2"/>
    </row>
    <row r="41" spans="1:31" ht="14.25" customHeight="1" x14ac:dyDescent="0.25">
      <c r="A41" s="224"/>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25">
      <c r="A42" s="564" t="s">
        <v>233</v>
      </c>
      <c r="B42" s="565" t="s">
        <v>350</v>
      </c>
      <c r="C42" s="566" t="s">
        <v>376</v>
      </c>
      <c r="D42" s="562" t="s">
        <v>352</v>
      </c>
      <c r="E42" s="295"/>
      <c r="F42" s="295"/>
      <c r="G42" s="295"/>
      <c r="H42" s="372"/>
      <c r="I42" s="203" t="s">
        <v>353</v>
      </c>
      <c r="J42" s="569" t="s">
        <v>354</v>
      </c>
      <c r="K42" s="568" t="s">
        <v>355</v>
      </c>
      <c r="L42" s="204"/>
      <c r="M42" s="204"/>
      <c r="N42" s="204"/>
      <c r="O42" s="204"/>
      <c r="P42" s="204"/>
      <c r="Q42" s="204"/>
      <c r="R42" s="204"/>
      <c r="S42" s="204"/>
      <c r="T42" s="204"/>
      <c r="U42" s="204"/>
      <c r="V42" s="204"/>
      <c r="W42" s="204"/>
      <c r="X42" s="204"/>
      <c r="Y42" s="204"/>
      <c r="Z42" s="204"/>
      <c r="AA42" s="204"/>
      <c r="AB42" s="204"/>
      <c r="AC42" s="204"/>
      <c r="AD42" s="204"/>
      <c r="AE42" s="204"/>
    </row>
    <row r="43" spans="1:31" ht="14.25" customHeight="1" x14ac:dyDescent="0.25">
      <c r="A43" s="290"/>
      <c r="B43" s="387"/>
      <c r="C43" s="387"/>
      <c r="D43" s="205" t="s">
        <v>356</v>
      </c>
      <c r="E43" s="206" t="s">
        <v>357</v>
      </c>
      <c r="F43" s="205" t="s">
        <v>358</v>
      </c>
      <c r="G43" s="205" t="s">
        <v>359</v>
      </c>
      <c r="H43" s="205" t="s">
        <v>377</v>
      </c>
      <c r="I43" s="208" t="s">
        <v>361</v>
      </c>
      <c r="J43" s="387"/>
      <c r="K43" s="293"/>
      <c r="L43" s="204"/>
      <c r="M43" s="204"/>
      <c r="N43" s="204"/>
      <c r="O43" s="204"/>
      <c r="P43" s="204"/>
      <c r="Q43" s="204"/>
      <c r="R43" s="204"/>
      <c r="S43" s="204"/>
      <c r="T43" s="204"/>
      <c r="U43" s="204"/>
      <c r="V43" s="204"/>
      <c r="W43" s="204"/>
      <c r="X43" s="204"/>
      <c r="Y43" s="204"/>
      <c r="Z43" s="204"/>
      <c r="AA43" s="204"/>
      <c r="AB43" s="204"/>
      <c r="AC43" s="204"/>
      <c r="AD43" s="204"/>
      <c r="AE43" s="204"/>
    </row>
    <row r="44" spans="1:31" ht="20.25" customHeight="1" x14ac:dyDescent="0.25">
      <c r="A44" s="563" t="str">
        <f>DESCRIPCION!A13</f>
        <v xml:space="preserve">probabilidad de  perdida de informacion de los expedientes disciplinarios </v>
      </c>
      <c r="B44" s="423" t="str">
        <f>DESCRIPCION!D13</f>
        <v>La falta de una herramienta o sistema de información que permita registrar las etapas del proceso,  genere alertas y salvaguarde la información(vencimiento de terminos).</v>
      </c>
      <c r="C44" s="587" t="s">
        <v>416</v>
      </c>
      <c r="D44" s="579" t="s">
        <v>362</v>
      </c>
      <c r="E44" s="210" t="s">
        <v>363</v>
      </c>
      <c r="F44" s="211" t="s">
        <v>322</v>
      </c>
      <c r="G44" s="211">
        <f>IF(F44="Asignado",15,0)</f>
        <v>15</v>
      </c>
      <c r="H44" s="580" t="str">
        <f>IF(AND(G51&gt;0,G51&lt;=85),"Débil",IF(AND(G51&gt;85,G51&lt;=95),"Moderado",IF(G51&gt;96,"Fuerte"," ")))</f>
        <v>Moderado</v>
      </c>
      <c r="I44" s="572" t="s">
        <v>345</v>
      </c>
      <c r="J44" s="57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573" t="str">
        <f>IF(J44="Fuerte","NO",IF(J44=" "," ","SI"))</f>
        <v>SI</v>
      </c>
      <c r="L44" s="2"/>
      <c r="M44" s="2"/>
      <c r="N44" s="2"/>
      <c r="O44" s="2"/>
      <c r="P44" s="2"/>
      <c r="Q44" s="2"/>
      <c r="R44" s="2"/>
      <c r="S44" s="2"/>
      <c r="T44" s="2"/>
      <c r="U44" s="2"/>
      <c r="V44" s="2"/>
      <c r="W44" s="2"/>
      <c r="X44" s="2"/>
      <c r="Y44" s="2"/>
      <c r="Z44" s="2"/>
      <c r="AA44" s="2"/>
      <c r="AB44" s="2"/>
      <c r="AC44" s="2"/>
      <c r="AD44" s="2"/>
      <c r="AE44" s="2"/>
    </row>
    <row r="45" spans="1:31" ht="14.25" customHeight="1" x14ac:dyDescent="0.25">
      <c r="A45" s="289"/>
      <c r="B45" s="292"/>
      <c r="C45" s="289"/>
      <c r="D45" s="370"/>
      <c r="E45" s="23" t="s">
        <v>364</v>
      </c>
      <c r="F45" s="53" t="s">
        <v>324</v>
      </c>
      <c r="G45" s="53">
        <f>IF(F45="Adecuado",15,0)</f>
        <v>15</v>
      </c>
      <c r="H45" s="300"/>
      <c r="I45" s="370"/>
      <c r="J45" s="370"/>
      <c r="K45" s="292"/>
      <c r="L45" s="2"/>
      <c r="M45" s="2"/>
      <c r="N45" s="2"/>
      <c r="O45" s="2"/>
      <c r="P45" s="2"/>
      <c r="Q45" s="2"/>
      <c r="R45" s="2"/>
      <c r="S45" s="2"/>
      <c r="T45" s="2"/>
      <c r="U45" s="2"/>
      <c r="V45" s="2"/>
      <c r="W45" s="2"/>
      <c r="X45" s="2"/>
      <c r="Y45" s="2"/>
      <c r="Z45" s="2"/>
      <c r="AA45" s="2"/>
      <c r="AB45" s="2"/>
      <c r="AC45" s="2"/>
      <c r="AD45" s="2"/>
      <c r="AE45" s="2"/>
    </row>
    <row r="46" spans="1:31" ht="14.25" customHeight="1" x14ac:dyDescent="0.25">
      <c r="A46" s="289"/>
      <c r="B46" s="292"/>
      <c r="C46" s="289"/>
      <c r="D46" s="209" t="s">
        <v>365</v>
      </c>
      <c r="E46" s="23" t="s">
        <v>366</v>
      </c>
      <c r="F46" s="53" t="s">
        <v>327</v>
      </c>
      <c r="G46" s="53">
        <f>IF(F46="Oportuna",15,0)</f>
        <v>15</v>
      </c>
      <c r="H46" s="300"/>
      <c r="I46" s="370"/>
      <c r="J46" s="370"/>
      <c r="K46" s="292"/>
      <c r="L46" s="2"/>
      <c r="M46" s="2"/>
      <c r="N46" s="2"/>
      <c r="O46" s="2"/>
      <c r="P46" s="2"/>
      <c r="Q46" s="2"/>
      <c r="R46" s="2"/>
      <c r="S46" s="2"/>
      <c r="T46" s="2"/>
      <c r="U46" s="2"/>
      <c r="V46" s="2"/>
      <c r="W46" s="2"/>
      <c r="X46" s="2"/>
      <c r="Y46" s="2"/>
      <c r="Z46" s="2"/>
      <c r="AA46" s="2"/>
      <c r="AB46" s="2"/>
      <c r="AC46" s="2"/>
      <c r="AD46" s="2"/>
      <c r="AE46" s="2"/>
    </row>
    <row r="47" spans="1:31" ht="14.25" customHeight="1" x14ac:dyDescent="0.25">
      <c r="A47" s="289"/>
      <c r="B47" s="292"/>
      <c r="C47" s="289"/>
      <c r="D47" s="209" t="s">
        <v>367</v>
      </c>
      <c r="E47" s="23" t="s">
        <v>368</v>
      </c>
      <c r="F47" s="18" t="s">
        <v>331</v>
      </c>
      <c r="G47" s="53">
        <f>IF(F47="Prevenir",15,IF(F47="Detectar",10,0))</f>
        <v>10</v>
      </c>
      <c r="H47" s="300"/>
      <c r="I47" s="370"/>
      <c r="J47" s="370"/>
      <c r="K47" s="292"/>
      <c r="L47" s="2"/>
      <c r="M47" s="2"/>
      <c r="N47" s="2"/>
      <c r="O47" s="2"/>
      <c r="P47" s="2"/>
      <c r="Q47" s="2"/>
      <c r="R47" s="2"/>
      <c r="S47" s="2"/>
      <c r="T47" s="2"/>
      <c r="U47" s="2"/>
      <c r="V47" s="2"/>
      <c r="W47" s="2"/>
      <c r="X47" s="2"/>
      <c r="Y47" s="2"/>
      <c r="Z47" s="2"/>
      <c r="AA47" s="2"/>
      <c r="AB47" s="2"/>
      <c r="AC47" s="2"/>
      <c r="AD47" s="2"/>
      <c r="AE47" s="2"/>
    </row>
    <row r="48" spans="1:31" ht="14.25" customHeight="1" x14ac:dyDescent="0.25">
      <c r="A48" s="289"/>
      <c r="B48" s="292"/>
      <c r="C48" s="289"/>
      <c r="D48" s="209" t="s">
        <v>378</v>
      </c>
      <c r="E48" s="23" t="s">
        <v>370</v>
      </c>
      <c r="F48" s="53" t="s">
        <v>334</v>
      </c>
      <c r="G48" s="53">
        <f>IF(F48="Confiable",15,0)</f>
        <v>15</v>
      </c>
      <c r="H48" s="300"/>
      <c r="I48" s="370"/>
      <c r="J48" s="370"/>
      <c r="K48" s="292"/>
      <c r="L48" s="2"/>
      <c r="M48" s="2"/>
      <c r="N48" s="2"/>
      <c r="O48" s="2"/>
      <c r="P48" s="2"/>
      <c r="Q48" s="2"/>
      <c r="R48" s="2"/>
      <c r="S48" s="2"/>
      <c r="T48" s="2"/>
      <c r="U48" s="2"/>
      <c r="V48" s="2"/>
      <c r="W48" s="2"/>
      <c r="X48" s="2"/>
      <c r="Y48" s="2"/>
      <c r="Z48" s="2"/>
      <c r="AA48" s="2"/>
      <c r="AB48" s="2"/>
      <c r="AC48" s="2"/>
      <c r="AD48" s="2"/>
      <c r="AE48" s="2"/>
    </row>
    <row r="49" spans="1:31" ht="14.25" customHeight="1" x14ac:dyDescent="0.25">
      <c r="A49" s="289"/>
      <c r="B49" s="292"/>
      <c r="C49" s="289"/>
      <c r="D49" s="209" t="s">
        <v>379</v>
      </c>
      <c r="E49" s="23" t="s">
        <v>372</v>
      </c>
      <c r="F49" s="18" t="s">
        <v>337</v>
      </c>
      <c r="G49" s="53">
        <f>IF(F49="Se investigan y se resuelven oportunamente",15,0)</f>
        <v>15</v>
      </c>
      <c r="H49" s="300"/>
      <c r="I49" s="370"/>
      <c r="J49" s="370"/>
      <c r="K49" s="292"/>
      <c r="L49" s="2"/>
      <c r="M49" s="2"/>
      <c r="N49" s="2"/>
      <c r="O49" s="2"/>
      <c r="P49" s="2"/>
      <c r="Q49" s="2"/>
      <c r="R49" s="2"/>
      <c r="S49" s="2"/>
      <c r="T49" s="2"/>
      <c r="U49" s="2"/>
      <c r="V49" s="2"/>
      <c r="W49" s="2"/>
      <c r="X49" s="2"/>
      <c r="Y49" s="2"/>
      <c r="Z49" s="2"/>
      <c r="AA49" s="2"/>
      <c r="AB49" s="2"/>
      <c r="AC49" s="2"/>
      <c r="AD49" s="2"/>
      <c r="AE49" s="2"/>
    </row>
    <row r="50" spans="1:31" ht="14.25" customHeight="1" x14ac:dyDescent="0.25">
      <c r="A50" s="343"/>
      <c r="B50" s="292"/>
      <c r="C50" s="343"/>
      <c r="D50" s="213" t="s">
        <v>373</v>
      </c>
      <c r="E50" s="23" t="s">
        <v>374</v>
      </c>
      <c r="F50" s="53" t="s">
        <v>340</v>
      </c>
      <c r="G50" s="53">
        <f>IF(F50="Completa",10,IF(F50="Incompleta",5,0))</f>
        <v>10</v>
      </c>
      <c r="H50" s="344"/>
      <c r="I50" s="371"/>
      <c r="J50" s="371"/>
      <c r="K50" s="342"/>
      <c r="L50" s="2"/>
      <c r="M50" s="2"/>
      <c r="N50" s="2"/>
      <c r="O50" s="2"/>
      <c r="P50" s="2"/>
      <c r="Q50" s="2"/>
      <c r="R50" s="2"/>
      <c r="S50" s="2"/>
      <c r="T50" s="2"/>
      <c r="U50" s="2"/>
      <c r="V50" s="2"/>
      <c r="W50" s="2"/>
      <c r="X50" s="2"/>
      <c r="Y50" s="2"/>
      <c r="Z50" s="2"/>
      <c r="AA50" s="2"/>
      <c r="AB50" s="2"/>
      <c r="AC50" s="2"/>
      <c r="AD50" s="2"/>
      <c r="AE50" s="2"/>
    </row>
    <row r="51" spans="1:31" ht="14.25" customHeight="1" x14ac:dyDescent="0.25">
      <c r="A51" s="229"/>
      <c r="B51" s="232"/>
      <c r="C51" s="227"/>
      <c r="D51" s="217"/>
      <c r="E51" s="231" t="s">
        <v>375</v>
      </c>
      <c r="F51" s="220"/>
      <c r="G51" s="220">
        <f>SUM(G44:G50)</f>
        <v>95</v>
      </c>
      <c r="H51" s="221"/>
      <c r="I51" s="222"/>
      <c r="J51" s="222"/>
      <c r="K51" s="223"/>
      <c r="L51" s="2"/>
      <c r="M51" s="2"/>
      <c r="N51" s="2"/>
      <c r="O51" s="2"/>
      <c r="P51" s="2"/>
      <c r="Q51" s="2"/>
      <c r="R51" s="2"/>
      <c r="S51" s="2"/>
      <c r="T51" s="2"/>
      <c r="U51" s="2"/>
      <c r="V51" s="2"/>
      <c r="W51" s="2"/>
      <c r="X51" s="2"/>
      <c r="Y51" s="2"/>
      <c r="Z51" s="2"/>
      <c r="AA51" s="2"/>
      <c r="AB51" s="2"/>
      <c r="AC51" s="2"/>
      <c r="AD51" s="2"/>
      <c r="AE51" s="2"/>
    </row>
    <row r="52" spans="1:31"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25">
      <c r="A53" s="564" t="s">
        <v>233</v>
      </c>
      <c r="B53" s="565" t="s">
        <v>350</v>
      </c>
      <c r="C53" s="566" t="s">
        <v>376</v>
      </c>
      <c r="D53" s="562" t="s">
        <v>352</v>
      </c>
      <c r="E53" s="295"/>
      <c r="F53" s="295"/>
      <c r="G53" s="295"/>
      <c r="H53" s="372"/>
      <c r="I53" s="203" t="s">
        <v>353</v>
      </c>
      <c r="J53" s="569" t="s">
        <v>354</v>
      </c>
      <c r="K53" s="568" t="s">
        <v>355</v>
      </c>
      <c r="L53" s="204"/>
      <c r="M53" s="204"/>
      <c r="N53" s="204"/>
      <c r="O53" s="204"/>
      <c r="P53" s="204"/>
      <c r="Q53" s="204"/>
      <c r="R53" s="204"/>
      <c r="S53" s="204"/>
      <c r="T53" s="204"/>
      <c r="U53" s="204"/>
      <c r="V53" s="204"/>
      <c r="W53" s="204"/>
      <c r="X53" s="204"/>
      <c r="Y53" s="204"/>
      <c r="Z53" s="204"/>
      <c r="AA53" s="204"/>
      <c r="AB53" s="204"/>
      <c r="AC53" s="204"/>
      <c r="AD53" s="204"/>
      <c r="AE53" s="204"/>
    </row>
    <row r="54" spans="1:31" ht="14.25" customHeight="1" x14ac:dyDescent="0.25">
      <c r="A54" s="290"/>
      <c r="B54" s="387"/>
      <c r="C54" s="387"/>
      <c r="D54" s="205" t="s">
        <v>356</v>
      </c>
      <c r="E54" s="206" t="s">
        <v>357</v>
      </c>
      <c r="F54" s="205" t="s">
        <v>358</v>
      </c>
      <c r="G54" s="205" t="s">
        <v>359</v>
      </c>
      <c r="H54" s="205" t="s">
        <v>377</v>
      </c>
      <c r="I54" s="208" t="s">
        <v>361</v>
      </c>
      <c r="J54" s="387"/>
      <c r="K54" s="293"/>
      <c r="L54" s="204"/>
      <c r="M54" s="204"/>
      <c r="N54" s="204"/>
      <c r="O54" s="204"/>
      <c r="P54" s="204"/>
      <c r="Q54" s="204"/>
      <c r="R54" s="204"/>
      <c r="S54" s="204"/>
      <c r="T54" s="204"/>
      <c r="U54" s="204"/>
      <c r="V54" s="204"/>
      <c r="W54" s="204"/>
      <c r="X54" s="204"/>
      <c r="Y54" s="204"/>
      <c r="Z54" s="204"/>
      <c r="AA54" s="204"/>
      <c r="AB54" s="204"/>
      <c r="AC54" s="204"/>
      <c r="AD54" s="204"/>
      <c r="AE54" s="204"/>
    </row>
    <row r="55" spans="1:31" ht="20.25" customHeight="1" x14ac:dyDescent="0.25">
      <c r="A55" s="563" t="str">
        <f>DESCRIPCION!A13</f>
        <v xml:space="preserve">probabilidad de  perdida de informacion de los expedientes disciplinarios </v>
      </c>
      <c r="B55" s="423" t="str">
        <f>DESCRIPCION!D14</f>
        <v>Falta de continuidad del personal encargado del proceso</v>
      </c>
      <c r="C55" s="582" t="s">
        <v>417</v>
      </c>
      <c r="D55" s="579" t="s">
        <v>362</v>
      </c>
      <c r="E55" s="210" t="s">
        <v>363</v>
      </c>
      <c r="F55" s="211" t="s">
        <v>322</v>
      </c>
      <c r="G55" s="211">
        <f>IF(F55="Asignado",15,0)</f>
        <v>15</v>
      </c>
      <c r="H55" s="580" t="str">
        <f>IF(AND(G62&gt;0,G62&lt;=85),"Débil",IF(AND(G62&gt;85,G62&lt;=95),"Moderado",IF(G62&gt;96,"Fuerte"," ")))</f>
        <v>Débil</v>
      </c>
      <c r="I55" s="572" t="s">
        <v>345</v>
      </c>
      <c r="J55" s="57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573" t="str">
        <f>IF(J55="Fuerte","NO",IF(J55=" "," ","SI"))</f>
        <v>SI</v>
      </c>
      <c r="L55" s="2"/>
      <c r="M55" s="2"/>
      <c r="N55" s="2"/>
      <c r="O55" s="2"/>
      <c r="P55" s="2"/>
      <c r="Q55" s="2"/>
      <c r="R55" s="2"/>
      <c r="S55" s="2"/>
      <c r="T55" s="2"/>
      <c r="U55" s="2"/>
      <c r="V55" s="2"/>
      <c r="W55" s="2"/>
      <c r="X55" s="2"/>
      <c r="Y55" s="2"/>
      <c r="Z55" s="2"/>
      <c r="AA55" s="2"/>
      <c r="AB55" s="2"/>
      <c r="AC55" s="2"/>
      <c r="AD55" s="2"/>
      <c r="AE55" s="2"/>
    </row>
    <row r="56" spans="1:31" ht="14.25" customHeight="1" x14ac:dyDescent="0.25">
      <c r="A56" s="289"/>
      <c r="B56" s="292"/>
      <c r="C56" s="289"/>
      <c r="D56" s="370"/>
      <c r="E56" s="23" t="s">
        <v>364</v>
      </c>
      <c r="F56" s="53" t="s">
        <v>324</v>
      </c>
      <c r="G56" s="53">
        <f>IF(F56="Adecuado",15,0)</f>
        <v>15</v>
      </c>
      <c r="H56" s="300"/>
      <c r="I56" s="370"/>
      <c r="J56" s="370"/>
      <c r="K56" s="292"/>
      <c r="L56" s="2"/>
      <c r="M56" s="2"/>
      <c r="N56" s="2"/>
      <c r="O56" s="2"/>
      <c r="P56" s="2"/>
      <c r="Q56" s="2"/>
      <c r="R56" s="2"/>
      <c r="S56" s="2"/>
      <c r="T56" s="2"/>
      <c r="U56" s="2"/>
      <c r="V56" s="2"/>
      <c r="W56" s="2"/>
      <c r="X56" s="2"/>
      <c r="Y56" s="2"/>
      <c r="Z56" s="2"/>
      <c r="AA56" s="2"/>
      <c r="AB56" s="2"/>
      <c r="AC56" s="2"/>
      <c r="AD56" s="2"/>
      <c r="AE56" s="2"/>
    </row>
    <row r="57" spans="1:31" ht="14.25" customHeight="1" x14ac:dyDescent="0.25">
      <c r="A57" s="289"/>
      <c r="B57" s="292"/>
      <c r="C57" s="289"/>
      <c r="D57" s="209" t="s">
        <v>365</v>
      </c>
      <c r="E57" s="23" t="s">
        <v>366</v>
      </c>
      <c r="F57" s="53" t="s">
        <v>328</v>
      </c>
      <c r="G57" s="53">
        <f>IF(F57="Oportuna",15,0)</f>
        <v>0</v>
      </c>
      <c r="H57" s="300"/>
      <c r="I57" s="370"/>
      <c r="J57" s="370"/>
      <c r="K57" s="292"/>
      <c r="L57" s="2"/>
      <c r="M57" s="2"/>
      <c r="N57" s="2"/>
      <c r="O57" s="2"/>
      <c r="P57" s="2"/>
      <c r="Q57" s="2"/>
      <c r="R57" s="2"/>
      <c r="S57" s="2"/>
      <c r="T57" s="2"/>
      <c r="U57" s="2"/>
      <c r="V57" s="2"/>
      <c r="W57" s="2"/>
      <c r="X57" s="2"/>
      <c r="Y57" s="2"/>
      <c r="Z57" s="2"/>
      <c r="AA57" s="2"/>
      <c r="AB57" s="2"/>
      <c r="AC57" s="2"/>
      <c r="AD57" s="2"/>
      <c r="AE57" s="2"/>
    </row>
    <row r="58" spans="1:31" ht="14.25" customHeight="1" x14ac:dyDescent="0.25">
      <c r="A58" s="289"/>
      <c r="B58" s="292"/>
      <c r="C58" s="289"/>
      <c r="D58" s="209" t="s">
        <v>367</v>
      </c>
      <c r="E58" s="23" t="s">
        <v>368</v>
      </c>
      <c r="F58" s="18" t="s">
        <v>330</v>
      </c>
      <c r="G58" s="53">
        <f>IF(F58="Prevenir",15,IF(F58="Detectar",10,0))</f>
        <v>15</v>
      </c>
      <c r="H58" s="300"/>
      <c r="I58" s="370"/>
      <c r="J58" s="370"/>
      <c r="K58" s="292"/>
      <c r="L58" s="2"/>
      <c r="M58" s="2"/>
      <c r="N58" s="2"/>
      <c r="O58" s="2"/>
      <c r="P58" s="2"/>
      <c r="Q58" s="2"/>
      <c r="R58" s="2"/>
      <c r="S58" s="2"/>
      <c r="T58" s="2"/>
      <c r="U58" s="2"/>
      <c r="V58" s="2"/>
      <c r="W58" s="2"/>
      <c r="X58" s="2"/>
      <c r="Y58" s="2"/>
      <c r="Z58" s="2"/>
      <c r="AA58" s="2"/>
      <c r="AB58" s="2"/>
      <c r="AC58" s="2"/>
      <c r="AD58" s="2"/>
      <c r="AE58" s="2"/>
    </row>
    <row r="59" spans="1:31" ht="14.25" customHeight="1" x14ac:dyDescent="0.25">
      <c r="A59" s="289"/>
      <c r="B59" s="292"/>
      <c r="C59" s="289"/>
      <c r="D59" s="209" t="s">
        <v>378</v>
      </c>
      <c r="E59" s="23" t="s">
        <v>370</v>
      </c>
      <c r="F59" s="53" t="s">
        <v>334</v>
      </c>
      <c r="G59" s="53">
        <f>IF(F59="Confiable",15,0)</f>
        <v>15</v>
      </c>
      <c r="H59" s="300"/>
      <c r="I59" s="370"/>
      <c r="J59" s="370"/>
      <c r="K59" s="292"/>
      <c r="L59" s="2"/>
      <c r="M59" s="2"/>
      <c r="N59" s="2"/>
      <c r="O59" s="2"/>
      <c r="P59" s="2"/>
      <c r="Q59" s="2"/>
      <c r="R59" s="2"/>
      <c r="S59" s="2"/>
      <c r="T59" s="2"/>
      <c r="U59" s="2"/>
      <c r="V59" s="2"/>
      <c r="W59" s="2"/>
      <c r="X59" s="2"/>
      <c r="Y59" s="2"/>
      <c r="Z59" s="2"/>
      <c r="AA59" s="2"/>
      <c r="AB59" s="2"/>
      <c r="AC59" s="2"/>
      <c r="AD59" s="2"/>
      <c r="AE59" s="2"/>
    </row>
    <row r="60" spans="1:31" ht="14.25" customHeight="1" x14ac:dyDescent="0.25">
      <c r="A60" s="289"/>
      <c r="B60" s="292"/>
      <c r="C60" s="289"/>
      <c r="D60" s="209" t="s">
        <v>379</v>
      </c>
      <c r="E60" s="23" t="s">
        <v>372</v>
      </c>
      <c r="F60" s="18" t="s">
        <v>337</v>
      </c>
      <c r="G60" s="53">
        <f>IF(F60="Se investigan y se resuelven oportunamente",15,0)</f>
        <v>15</v>
      </c>
      <c r="H60" s="300"/>
      <c r="I60" s="370"/>
      <c r="J60" s="370"/>
      <c r="K60" s="292"/>
      <c r="L60" s="2"/>
      <c r="M60" s="2"/>
      <c r="N60" s="2"/>
      <c r="O60" s="2"/>
      <c r="P60" s="2"/>
      <c r="Q60" s="2"/>
      <c r="R60" s="2"/>
      <c r="S60" s="2"/>
      <c r="T60" s="2"/>
      <c r="U60" s="2"/>
      <c r="V60" s="2"/>
      <c r="W60" s="2"/>
      <c r="X60" s="2"/>
      <c r="Y60" s="2"/>
      <c r="Z60" s="2"/>
      <c r="AA60" s="2"/>
      <c r="AB60" s="2"/>
      <c r="AC60" s="2"/>
      <c r="AD60" s="2"/>
      <c r="AE60" s="2"/>
    </row>
    <row r="61" spans="1:31" ht="14.25" customHeight="1" x14ac:dyDescent="0.25">
      <c r="A61" s="343"/>
      <c r="B61" s="342"/>
      <c r="C61" s="289"/>
      <c r="D61" s="213" t="s">
        <v>373</v>
      </c>
      <c r="E61" s="23" t="s">
        <v>374</v>
      </c>
      <c r="F61" s="53" t="s">
        <v>340</v>
      </c>
      <c r="G61" s="53">
        <f>IF(F61="Completa",10,IF(F61="Incompleta",5,0))</f>
        <v>10</v>
      </c>
      <c r="H61" s="344"/>
      <c r="I61" s="371"/>
      <c r="J61" s="371"/>
      <c r="K61" s="342"/>
      <c r="L61" s="2"/>
      <c r="M61" s="2"/>
      <c r="N61" s="2"/>
      <c r="O61" s="2"/>
      <c r="P61" s="2"/>
      <c r="Q61" s="2"/>
      <c r="R61" s="2"/>
      <c r="S61" s="2"/>
      <c r="T61" s="2"/>
      <c r="U61" s="2"/>
      <c r="V61" s="2"/>
      <c r="W61" s="2"/>
      <c r="X61" s="2"/>
      <c r="Y61" s="2"/>
      <c r="Z61" s="2"/>
      <c r="AA61" s="2"/>
      <c r="AB61" s="2"/>
      <c r="AC61" s="2"/>
      <c r="AD61" s="2"/>
      <c r="AE61" s="2"/>
    </row>
    <row r="62" spans="1:31" ht="14.25" customHeight="1" x14ac:dyDescent="0.25">
      <c r="A62" s="229"/>
      <c r="B62" s="230"/>
      <c r="C62" s="233"/>
      <c r="D62" s="217"/>
      <c r="E62" s="218" t="s">
        <v>375</v>
      </c>
      <c r="F62" s="219"/>
      <c r="G62" s="219">
        <f>SUM(G55:G61)</f>
        <v>85</v>
      </c>
      <c r="H62" s="221"/>
      <c r="I62" s="222"/>
      <c r="J62" s="222"/>
      <c r="K62" s="223"/>
      <c r="L62" s="2"/>
      <c r="M62" s="2"/>
      <c r="N62" s="2"/>
      <c r="O62" s="2"/>
      <c r="P62" s="2"/>
      <c r="Q62" s="2"/>
      <c r="R62" s="2"/>
      <c r="S62" s="2"/>
      <c r="T62" s="2"/>
      <c r="U62" s="2"/>
      <c r="V62" s="2"/>
      <c r="W62" s="2"/>
      <c r="X62" s="2"/>
      <c r="Y62" s="2"/>
      <c r="Z62" s="2"/>
      <c r="AA62" s="2"/>
      <c r="AB62" s="2"/>
      <c r="AC62" s="2"/>
      <c r="AD62" s="2"/>
      <c r="AE62" s="2"/>
    </row>
    <row r="63" spans="1:31" ht="14.25" customHeight="1" x14ac:dyDescent="0.25">
      <c r="A63" s="224"/>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25">
      <c r="A64" s="564" t="s">
        <v>233</v>
      </c>
      <c r="B64" s="565" t="s">
        <v>350</v>
      </c>
      <c r="C64" s="566" t="s">
        <v>376</v>
      </c>
      <c r="D64" s="562" t="s">
        <v>352</v>
      </c>
      <c r="E64" s="295"/>
      <c r="F64" s="295"/>
      <c r="G64" s="295"/>
      <c r="H64" s="372"/>
      <c r="I64" s="203" t="s">
        <v>353</v>
      </c>
      <c r="J64" s="569" t="s">
        <v>354</v>
      </c>
      <c r="K64" s="568" t="s">
        <v>355</v>
      </c>
      <c r="L64" s="2"/>
      <c r="M64" s="2"/>
      <c r="N64" s="2"/>
      <c r="O64" s="2"/>
      <c r="P64" s="2"/>
      <c r="Q64" s="2"/>
      <c r="R64" s="2"/>
      <c r="S64" s="2"/>
      <c r="T64" s="2"/>
      <c r="U64" s="2"/>
      <c r="V64" s="2"/>
      <c r="W64" s="2"/>
      <c r="X64" s="2"/>
      <c r="Y64" s="2"/>
      <c r="Z64" s="2"/>
      <c r="AA64" s="2"/>
      <c r="AB64" s="2"/>
      <c r="AC64" s="2"/>
      <c r="AD64" s="2"/>
      <c r="AE64" s="2"/>
    </row>
    <row r="65" spans="1:31" ht="37.5" customHeight="1" x14ac:dyDescent="0.25">
      <c r="A65" s="290"/>
      <c r="B65" s="387"/>
      <c r="C65" s="387"/>
      <c r="D65" s="205" t="s">
        <v>356</v>
      </c>
      <c r="E65" s="206" t="s">
        <v>357</v>
      </c>
      <c r="F65" s="205" t="s">
        <v>358</v>
      </c>
      <c r="G65" s="205" t="s">
        <v>359</v>
      </c>
      <c r="H65" s="205" t="s">
        <v>377</v>
      </c>
      <c r="I65" s="208" t="s">
        <v>361</v>
      </c>
      <c r="J65" s="387"/>
      <c r="K65" s="293"/>
      <c r="L65" s="2"/>
      <c r="M65" s="2"/>
      <c r="N65" s="2"/>
      <c r="O65" s="2"/>
      <c r="P65" s="2"/>
      <c r="Q65" s="2"/>
      <c r="R65" s="2"/>
      <c r="S65" s="2"/>
      <c r="T65" s="2"/>
      <c r="U65" s="2"/>
      <c r="V65" s="2"/>
      <c r="W65" s="2"/>
      <c r="X65" s="2"/>
      <c r="Y65" s="2"/>
      <c r="Z65" s="2"/>
      <c r="AA65" s="2"/>
      <c r="AB65" s="2"/>
      <c r="AC65" s="2"/>
      <c r="AD65" s="2"/>
      <c r="AE65" s="2"/>
    </row>
    <row r="66" spans="1:31" ht="28.5" customHeight="1" x14ac:dyDescent="0.25">
      <c r="A66" s="563"/>
      <c r="B66" s="423"/>
      <c r="C66" s="582"/>
      <c r="D66" s="579" t="s">
        <v>362</v>
      </c>
      <c r="E66" s="210" t="s">
        <v>363</v>
      </c>
      <c r="F66" s="211" t="s">
        <v>322</v>
      </c>
      <c r="G66" s="211">
        <f>IF(F66="Asignado",15,0)</f>
        <v>15</v>
      </c>
      <c r="H66" s="580" t="str">
        <f>IF(AND(G73&gt;0,G73&lt;=85),"Débil",IF(AND(G73&gt;85,G73&lt;=95),"Moderado",IF(G73&gt;96,"Fuerte"," ")))</f>
        <v>Fuerte</v>
      </c>
      <c r="I66" s="572" t="s">
        <v>344</v>
      </c>
      <c r="J66" s="57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73"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25">
      <c r="A67" s="289"/>
      <c r="B67" s="292"/>
      <c r="C67" s="289"/>
      <c r="D67" s="370"/>
      <c r="E67" s="23" t="s">
        <v>364</v>
      </c>
      <c r="F67" s="53" t="s">
        <v>324</v>
      </c>
      <c r="G67" s="53">
        <f>IF(F67="Adecuado",15,0)</f>
        <v>15</v>
      </c>
      <c r="H67" s="300"/>
      <c r="I67" s="370"/>
      <c r="J67" s="370"/>
      <c r="K67" s="292"/>
      <c r="L67" s="2"/>
      <c r="M67" s="2"/>
      <c r="N67" s="2"/>
      <c r="O67" s="2"/>
      <c r="P67" s="2"/>
      <c r="Q67" s="2"/>
      <c r="R67" s="2"/>
      <c r="S67" s="2"/>
      <c r="T67" s="2"/>
      <c r="U67" s="2"/>
      <c r="V67" s="2"/>
      <c r="W67" s="2"/>
      <c r="X67" s="2"/>
      <c r="Y67" s="2"/>
      <c r="Z67" s="2"/>
      <c r="AA67" s="2"/>
      <c r="AB67" s="2"/>
      <c r="AC67" s="2"/>
      <c r="AD67" s="2"/>
      <c r="AE67" s="2"/>
    </row>
    <row r="68" spans="1:31" ht="34.5" customHeight="1" x14ac:dyDescent="0.25">
      <c r="A68" s="289"/>
      <c r="B68" s="292"/>
      <c r="C68" s="289"/>
      <c r="D68" s="209" t="s">
        <v>365</v>
      </c>
      <c r="E68" s="23" t="s">
        <v>366</v>
      </c>
      <c r="F68" s="53" t="s">
        <v>327</v>
      </c>
      <c r="G68" s="53">
        <f>IF(F68="Oportuna",15,0)</f>
        <v>15</v>
      </c>
      <c r="H68" s="300"/>
      <c r="I68" s="370"/>
      <c r="J68" s="370"/>
      <c r="K68" s="292"/>
      <c r="L68" s="2"/>
      <c r="M68" s="2"/>
      <c r="N68" s="2"/>
      <c r="O68" s="2"/>
      <c r="P68" s="2"/>
      <c r="Q68" s="2"/>
      <c r="R68" s="2"/>
      <c r="S68" s="2"/>
      <c r="T68" s="2"/>
      <c r="U68" s="2"/>
      <c r="V68" s="2"/>
      <c r="W68" s="2"/>
      <c r="X68" s="2"/>
      <c r="Y68" s="2"/>
      <c r="Z68" s="2"/>
      <c r="AA68" s="2"/>
      <c r="AB68" s="2"/>
      <c r="AC68" s="2"/>
      <c r="AD68" s="2"/>
      <c r="AE68" s="2"/>
    </row>
    <row r="69" spans="1:31" ht="46.5" customHeight="1" x14ac:dyDescent="0.25">
      <c r="A69" s="289"/>
      <c r="B69" s="292"/>
      <c r="C69" s="289"/>
      <c r="D69" s="209" t="s">
        <v>367</v>
      </c>
      <c r="E69" s="23" t="s">
        <v>368</v>
      </c>
      <c r="F69" s="18" t="s">
        <v>330</v>
      </c>
      <c r="G69" s="53">
        <f>IF(F69="Prevenir",15,IF(F69="Detectar",10,0))</f>
        <v>15</v>
      </c>
      <c r="H69" s="300"/>
      <c r="I69" s="370"/>
      <c r="J69" s="370"/>
      <c r="K69" s="292"/>
      <c r="L69" s="2"/>
      <c r="M69" s="2"/>
      <c r="N69" s="2"/>
      <c r="O69" s="2"/>
      <c r="P69" s="2"/>
      <c r="Q69" s="2"/>
      <c r="R69" s="2"/>
      <c r="S69" s="2"/>
      <c r="T69" s="2"/>
      <c r="U69" s="2"/>
      <c r="V69" s="2"/>
      <c r="W69" s="2"/>
      <c r="X69" s="2"/>
      <c r="Y69" s="2"/>
      <c r="Z69" s="2"/>
      <c r="AA69" s="2"/>
      <c r="AB69" s="2"/>
      <c r="AC69" s="2"/>
      <c r="AD69" s="2"/>
      <c r="AE69" s="2"/>
    </row>
    <row r="70" spans="1:31" ht="42.75" customHeight="1" x14ac:dyDescent="0.25">
      <c r="A70" s="289"/>
      <c r="B70" s="292"/>
      <c r="C70" s="289"/>
      <c r="D70" s="209" t="s">
        <v>378</v>
      </c>
      <c r="E70" s="23" t="s">
        <v>370</v>
      </c>
      <c r="F70" s="53" t="s">
        <v>334</v>
      </c>
      <c r="G70" s="53">
        <f>IF(F70="Confiable",15,0)</f>
        <v>15</v>
      </c>
      <c r="H70" s="300"/>
      <c r="I70" s="370"/>
      <c r="J70" s="370"/>
      <c r="K70" s="292"/>
      <c r="L70" s="2"/>
      <c r="M70" s="2"/>
      <c r="N70" s="2"/>
      <c r="O70" s="2"/>
      <c r="P70" s="2"/>
      <c r="Q70" s="2"/>
      <c r="R70" s="2"/>
      <c r="S70" s="2"/>
      <c r="T70" s="2"/>
      <c r="U70" s="2"/>
      <c r="V70" s="2"/>
      <c r="W70" s="2"/>
      <c r="X70" s="2"/>
      <c r="Y70" s="2"/>
      <c r="Z70" s="2"/>
      <c r="AA70" s="2"/>
      <c r="AB70" s="2"/>
      <c r="AC70" s="2"/>
      <c r="AD70" s="2"/>
      <c r="AE70" s="2"/>
    </row>
    <row r="71" spans="1:31" ht="47.25" customHeight="1" x14ac:dyDescent="0.25">
      <c r="A71" s="289"/>
      <c r="B71" s="292"/>
      <c r="C71" s="289"/>
      <c r="D71" s="209" t="s">
        <v>379</v>
      </c>
      <c r="E71" s="23" t="s">
        <v>372</v>
      </c>
      <c r="F71" s="18" t="s">
        <v>337</v>
      </c>
      <c r="G71" s="53">
        <f>IF(F71="Se investigan y se resuelven oportunamente",15,0)</f>
        <v>15</v>
      </c>
      <c r="H71" s="300"/>
      <c r="I71" s="370"/>
      <c r="J71" s="370"/>
      <c r="K71" s="292"/>
      <c r="L71" s="2"/>
      <c r="M71" s="2"/>
      <c r="N71" s="2"/>
      <c r="O71" s="2"/>
      <c r="P71" s="2"/>
      <c r="Q71" s="2"/>
      <c r="R71" s="2"/>
      <c r="S71" s="2"/>
      <c r="T71" s="2"/>
      <c r="U71" s="2"/>
      <c r="V71" s="2"/>
      <c r="W71" s="2"/>
      <c r="X71" s="2"/>
      <c r="Y71" s="2"/>
      <c r="Z71" s="2"/>
      <c r="AA71" s="2"/>
      <c r="AB71" s="2"/>
      <c r="AC71" s="2"/>
      <c r="AD71" s="2"/>
      <c r="AE71" s="2"/>
    </row>
    <row r="72" spans="1:31" ht="48" customHeight="1" x14ac:dyDescent="0.25">
      <c r="A72" s="343"/>
      <c r="B72" s="342"/>
      <c r="C72" s="289"/>
      <c r="D72" s="213" t="s">
        <v>373</v>
      </c>
      <c r="E72" s="23" t="s">
        <v>374</v>
      </c>
      <c r="F72" s="53" t="s">
        <v>340</v>
      </c>
      <c r="G72" s="53">
        <f>IF(F72="Completa",10,IF(F72="Incompleta",5,0))</f>
        <v>10</v>
      </c>
      <c r="H72" s="344"/>
      <c r="I72" s="371"/>
      <c r="J72" s="371"/>
      <c r="K72" s="342"/>
      <c r="L72" s="2"/>
      <c r="M72" s="2"/>
      <c r="N72" s="2"/>
      <c r="O72" s="2"/>
      <c r="P72" s="2"/>
      <c r="Q72" s="2"/>
      <c r="R72" s="2"/>
      <c r="S72" s="2"/>
      <c r="T72" s="2"/>
      <c r="U72" s="2"/>
      <c r="V72" s="2"/>
      <c r="W72" s="2"/>
      <c r="X72" s="2"/>
      <c r="Y72" s="2"/>
      <c r="Z72" s="2"/>
      <c r="AA72" s="2"/>
      <c r="AB72" s="2"/>
      <c r="AC72" s="2"/>
      <c r="AD72" s="2"/>
      <c r="AE72" s="2"/>
    </row>
    <row r="73" spans="1:31" ht="29.25" customHeight="1" x14ac:dyDescent="0.25">
      <c r="A73" s="229"/>
      <c r="B73" s="230"/>
      <c r="C73" s="233"/>
      <c r="D73" s="217"/>
      <c r="E73" s="231" t="s">
        <v>375</v>
      </c>
      <c r="F73" s="220"/>
      <c r="G73" s="220">
        <f>SUM(G66:G72)</f>
        <v>100</v>
      </c>
      <c r="H73" s="221"/>
      <c r="I73" s="222"/>
      <c r="J73" s="222"/>
      <c r="K73" s="223"/>
      <c r="L73" s="2"/>
      <c r="M73" s="2"/>
      <c r="N73" s="2"/>
      <c r="O73" s="2"/>
      <c r="P73" s="2"/>
      <c r="Q73" s="2"/>
      <c r="R73" s="2"/>
      <c r="S73" s="2"/>
      <c r="T73" s="2"/>
      <c r="U73" s="2"/>
      <c r="V73" s="2"/>
      <c r="W73" s="2"/>
      <c r="X73" s="2"/>
      <c r="Y73" s="2"/>
      <c r="Z73" s="2"/>
      <c r="AA73" s="2"/>
      <c r="AB73" s="2"/>
      <c r="AC73" s="2"/>
      <c r="AD73" s="2"/>
      <c r="AE73" s="2"/>
    </row>
    <row r="74" spans="1:31" ht="18.75" customHeight="1" x14ac:dyDescent="0.25">
      <c r="A74" s="224"/>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25">
      <c r="A75" s="564" t="s">
        <v>233</v>
      </c>
      <c r="B75" s="565" t="s">
        <v>350</v>
      </c>
      <c r="C75" s="566" t="s">
        <v>376</v>
      </c>
      <c r="D75" s="562" t="s">
        <v>352</v>
      </c>
      <c r="E75" s="295"/>
      <c r="F75" s="295"/>
      <c r="G75" s="295"/>
      <c r="H75" s="372"/>
      <c r="I75" s="203" t="s">
        <v>353</v>
      </c>
      <c r="J75" s="569" t="s">
        <v>354</v>
      </c>
      <c r="K75" s="568" t="s">
        <v>355</v>
      </c>
      <c r="L75" s="204"/>
      <c r="M75" s="204"/>
      <c r="N75" s="204"/>
      <c r="O75" s="204"/>
      <c r="P75" s="204"/>
      <c r="Q75" s="204"/>
      <c r="R75" s="204"/>
      <c r="S75" s="204"/>
      <c r="T75" s="204"/>
      <c r="U75" s="204"/>
      <c r="V75" s="204"/>
      <c r="W75" s="204"/>
      <c r="X75" s="204"/>
      <c r="Y75" s="204"/>
      <c r="Z75" s="204"/>
      <c r="AA75" s="204"/>
      <c r="AB75" s="204"/>
      <c r="AC75" s="204"/>
      <c r="AD75" s="204"/>
      <c r="AE75" s="204"/>
    </row>
    <row r="76" spans="1:31" ht="14.25" customHeight="1" x14ac:dyDescent="0.25">
      <c r="A76" s="290"/>
      <c r="B76" s="387"/>
      <c r="C76" s="387"/>
      <c r="D76" s="205" t="s">
        <v>356</v>
      </c>
      <c r="E76" s="206" t="s">
        <v>357</v>
      </c>
      <c r="F76" s="205" t="s">
        <v>358</v>
      </c>
      <c r="G76" s="205" t="s">
        <v>359</v>
      </c>
      <c r="H76" s="205" t="s">
        <v>377</v>
      </c>
      <c r="I76" s="208" t="s">
        <v>361</v>
      </c>
      <c r="J76" s="387"/>
      <c r="K76" s="293"/>
      <c r="L76" s="204"/>
      <c r="M76" s="204"/>
      <c r="N76" s="204"/>
      <c r="O76" s="204"/>
      <c r="P76" s="204"/>
      <c r="Q76" s="204"/>
      <c r="R76" s="204"/>
      <c r="S76" s="204"/>
      <c r="T76" s="204"/>
      <c r="U76" s="204"/>
      <c r="V76" s="204"/>
      <c r="W76" s="204"/>
      <c r="X76" s="204"/>
      <c r="Y76" s="204"/>
      <c r="Z76" s="204"/>
      <c r="AA76" s="204"/>
      <c r="AB76" s="204"/>
      <c r="AC76" s="204"/>
      <c r="AD76" s="204"/>
      <c r="AE76" s="204"/>
    </row>
    <row r="77" spans="1:31" ht="20.25" customHeight="1" x14ac:dyDescent="0.25">
      <c r="A77" s="563"/>
      <c r="B77" s="423"/>
      <c r="C77" s="587"/>
      <c r="D77" s="579" t="s">
        <v>362</v>
      </c>
      <c r="E77" s="210" t="s">
        <v>363</v>
      </c>
      <c r="F77" s="211" t="s">
        <v>322</v>
      </c>
      <c r="G77" s="211">
        <f>IF(F77="Asignado",15,0)</f>
        <v>15</v>
      </c>
      <c r="H77" s="580" t="str">
        <f>IF(AND(G84&gt;0,G84&lt;=85),"Débil",IF(AND(G84&gt;85,G84&lt;=95),"Moderado",IF(G84&gt;96,"Fuerte"," ")))</f>
        <v>Fuerte</v>
      </c>
      <c r="I77" s="572" t="s">
        <v>344</v>
      </c>
      <c r="J77" s="57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73"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25">
      <c r="A78" s="289"/>
      <c r="B78" s="292"/>
      <c r="C78" s="289"/>
      <c r="D78" s="370"/>
      <c r="E78" s="23" t="s">
        <v>364</v>
      </c>
      <c r="F78" s="53" t="s">
        <v>324</v>
      </c>
      <c r="G78" s="53">
        <f>IF(F78="Adecuado",15,0)</f>
        <v>15</v>
      </c>
      <c r="H78" s="300"/>
      <c r="I78" s="370"/>
      <c r="J78" s="370"/>
      <c r="K78" s="292"/>
      <c r="L78" s="2"/>
      <c r="M78" s="2"/>
      <c r="N78" s="2"/>
      <c r="O78" s="2"/>
      <c r="P78" s="2"/>
      <c r="Q78" s="2"/>
      <c r="R78" s="2"/>
      <c r="S78" s="2"/>
      <c r="T78" s="2"/>
      <c r="U78" s="2"/>
      <c r="V78" s="2"/>
      <c r="W78" s="2"/>
      <c r="X78" s="2"/>
      <c r="Y78" s="2"/>
      <c r="Z78" s="2"/>
      <c r="AA78" s="2"/>
      <c r="AB78" s="2"/>
      <c r="AC78" s="2"/>
      <c r="AD78" s="2"/>
      <c r="AE78" s="2"/>
    </row>
    <row r="79" spans="1:31" ht="14.25" customHeight="1" x14ac:dyDescent="0.25">
      <c r="A79" s="289"/>
      <c r="B79" s="292"/>
      <c r="C79" s="289"/>
      <c r="D79" s="209" t="s">
        <v>365</v>
      </c>
      <c r="E79" s="23" t="s">
        <v>366</v>
      </c>
      <c r="F79" s="53" t="s">
        <v>327</v>
      </c>
      <c r="G79" s="53">
        <f>IF(F79="Oportuna",15,0)</f>
        <v>15</v>
      </c>
      <c r="H79" s="300"/>
      <c r="I79" s="370"/>
      <c r="J79" s="370"/>
      <c r="K79" s="292"/>
      <c r="L79" s="2"/>
      <c r="M79" s="2"/>
      <c r="N79" s="2"/>
      <c r="O79" s="2"/>
      <c r="P79" s="2"/>
      <c r="Q79" s="2"/>
      <c r="R79" s="2"/>
      <c r="S79" s="2"/>
      <c r="T79" s="2"/>
      <c r="U79" s="2"/>
      <c r="V79" s="2"/>
      <c r="W79" s="2"/>
      <c r="X79" s="2"/>
      <c r="Y79" s="2"/>
      <c r="Z79" s="2"/>
      <c r="AA79" s="2"/>
      <c r="AB79" s="2"/>
      <c r="AC79" s="2"/>
      <c r="AD79" s="2"/>
      <c r="AE79" s="2"/>
    </row>
    <row r="80" spans="1:31" ht="14.25" customHeight="1" x14ac:dyDescent="0.25">
      <c r="A80" s="289"/>
      <c r="B80" s="292"/>
      <c r="C80" s="289"/>
      <c r="D80" s="209" t="s">
        <v>367</v>
      </c>
      <c r="E80" s="23" t="s">
        <v>368</v>
      </c>
      <c r="F80" s="18" t="s">
        <v>330</v>
      </c>
      <c r="G80" s="53">
        <f>IF(F80="Prevenir",15,IF(F80="Detectar",10,0))</f>
        <v>15</v>
      </c>
      <c r="H80" s="300"/>
      <c r="I80" s="370"/>
      <c r="J80" s="370"/>
      <c r="K80" s="292"/>
      <c r="L80" s="2"/>
      <c r="M80" s="2"/>
      <c r="N80" s="2"/>
      <c r="O80" s="2"/>
      <c r="P80" s="2"/>
      <c r="Q80" s="2"/>
      <c r="R80" s="2"/>
      <c r="S80" s="2"/>
      <c r="T80" s="2"/>
      <c r="U80" s="2"/>
      <c r="V80" s="2"/>
      <c r="W80" s="2"/>
      <c r="X80" s="2"/>
      <c r="Y80" s="2"/>
      <c r="Z80" s="2"/>
      <c r="AA80" s="2"/>
      <c r="AB80" s="2"/>
      <c r="AC80" s="2"/>
      <c r="AD80" s="2"/>
      <c r="AE80" s="2"/>
    </row>
    <row r="81" spans="1:31" ht="14.25" customHeight="1" x14ac:dyDescent="0.25">
      <c r="A81" s="289"/>
      <c r="B81" s="292"/>
      <c r="C81" s="289"/>
      <c r="D81" s="209" t="s">
        <v>378</v>
      </c>
      <c r="E81" s="23" t="s">
        <v>370</v>
      </c>
      <c r="F81" s="53" t="s">
        <v>334</v>
      </c>
      <c r="G81" s="53">
        <f>IF(F81="Confiable",15,0)</f>
        <v>15</v>
      </c>
      <c r="H81" s="300"/>
      <c r="I81" s="370"/>
      <c r="J81" s="370"/>
      <c r="K81" s="292"/>
      <c r="L81" s="2"/>
      <c r="M81" s="2"/>
      <c r="N81" s="2"/>
      <c r="O81" s="2"/>
      <c r="P81" s="2"/>
      <c r="Q81" s="2"/>
      <c r="R81" s="2"/>
      <c r="S81" s="2"/>
      <c r="T81" s="2"/>
      <c r="U81" s="2"/>
      <c r="V81" s="2"/>
      <c r="W81" s="2"/>
      <c r="X81" s="2"/>
      <c r="Y81" s="2"/>
      <c r="Z81" s="2"/>
      <c r="AA81" s="2"/>
      <c r="AB81" s="2"/>
      <c r="AC81" s="2"/>
      <c r="AD81" s="2"/>
      <c r="AE81" s="2"/>
    </row>
    <row r="82" spans="1:31" ht="14.25" customHeight="1" x14ac:dyDescent="0.25">
      <c r="A82" s="289"/>
      <c r="B82" s="292"/>
      <c r="C82" s="289"/>
      <c r="D82" s="209" t="s">
        <v>379</v>
      </c>
      <c r="E82" s="23" t="s">
        <v>372</v>
      </c>
      <c r="F82" s="18" t="s">
        <v>337</v>
      </c>
      <c r="G82" s="53">
        <f>IF(F82="Se investigan y se resuelven oportunamente",15,0)</f>
        <v>15</v>
      </c>
      <c r="H82" s="300"/>
      <c r="I82" s="370"/>
      <c r="J82" s="370"/>
      <c r="K82" s="292"/>
      <c r="L82" s="2"/>
      <c r="M82" s="2"/>
      <c r="N82" s="2"/>
      <c r="O82" s="2"/>
      <c r="P82" s="2"/>
      <c r="Q82" s="2"/>
      <c r="R82" s="2"/>
      <c r="S82" s="2"/>
      <c r="T82" s="2"/>
      <c r="U82" s="2"/>
      <c r="V82" s="2"/>
      <c r="W82" s="2"/>
      <c r="X82" s="2"/>
      <c r="Y82" s="2"/>
      <c r="Z82" s="2"/>
      <c r="AA82" s="2"/>
      <c r="AB82" s="2"/>
      <c r="AC82" s="2"/>
      <c r="AD82" s="2"/>
      <c r="AE82" s="2"/>
    </row>
    <row r="83" spans="1:31" ht="14.25" customHeight="1" x14ac:dyDescent="0.25">
      <c r="A83" s="343"/>
      <c r="B83" s="342"/>
      <c r="C83" s="343"/>
      <c r="D83" s="213" t="s">
        <v>373</v>
      </c>
      <c r="E83" s="23" t="s">
        <v>374</v>
      </c>
      <c r="F83" s="53" t="s">
        <v>340</v>
      </c>
      <c r="G83" s="53">
        <f>IF(F83="Completa",10,IF(F83="Incompleta",5,0))</f>
        <v>10</v>
      </c>
      <c r="H83" s="344"/>
      <c r="I83" s="371"/>
      <c r="J83" s="371"/>
      <c r="K83" s="342"/>
      <c r="L83" s="2"/>
      <c r="M83" s="2"/>
      <c r="N83" s="2"/>
      <c r="O83" s="2"/>
      <c r="P83" s="2"/>
      <c r="Q83" s="2"/>
      <c r="R83" s="2"/>
      <c r="S83" s="2"/>
      <c r="T83" s="2"/>
      <c r="U83" s="2"/>
      <c r="V83" s="2"/>
      <c r="W83" s="2"/>
      <c r="X83" s="2"/>
      <c r="Y83" s="2"/>
      <c r="Z83" s="2"/>
      <c r="AA83" s="2"/>
      <c r="AB83" s="2"/>
      <c r="AC83" s="2"/>
      <c r="AD83" s="2"/>
      <c r="AE83" s="2"/>
    </row>
    <row r="84" spans="1:31" ht="14.25" customHeight="1" x14ac:dyDescent="0.25">
      <c r="A84" s="229"/>
      <c r="B84" s="230"/>
      <c r="C84" s="227" t="s">
        <v>220</v>
      </c>
      <c r="D84" s="217"/>
      <c r="E84" s="231" t="s">
        <v>375</v>
      </c>
      <c r="F84" s="220"/>
      <c r="G84" s="220">
        <f>SUM(G77:G83)</f>
        <v>100</v>
      </c>
      <c r="H84" s="221"/>
      <c r="I84" s="222"/>
      <c r="J84" s="222"/>
      <c r="K84" s="223"/>
      <c r="L84" s="2"/>
      <c r="M84" s="2"/>
      <c r="N84" s="2"/>
      <c r="O84" s="2"/>
      <c r="P84" s="2"/>
      <c r="Q84" s="2"/>
      <c r="R84" s="2"/>
      <c r="S84" s="2"/>
      <c r="T84" s="2"/>
      <c r="U84" s="2"/>
      <c r="V84" s="2"/>
      <c r="W84" s="2"/>
      <c r="X84" s="2"/>
      <c r="Y84" s="2"/>
      <c r="Z84" s="2"/>
      <c r="AA84" s="2"/>
      <c r="AB84" s="2"/>
      <c r="AC84" s="2"/>
      <c r="AD84" s="2"/>
      <c r="AE84" s="2"/>
    </row>
    <row r="85" spans="1:31"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25">
      <c r="A86" s="564" t="s">
        <v>233</v>
      </c>
      <c r="B86" s="565" t="s">
        <v>350</v>
      </c>
      <c r="C86" s="566" t="s">
        <v>376</v>
      </c>
      <c r="D86" s="562" t="s">
        <v>352</v>
      </c>
      <c r="E86" s="295"/>
      <c r="F86" s="295"/>
      <c r="G86" s="295"/>
      <c r="H86" s="372"/>
      <c r="I86" s="203" t="s">
        <v>353</v>
      </c>
      <c r="J86" s="569" t="s">
        <v>354</v>
      </c>
      <c r="K86" s="568" t="s">
        <v>355</v>
      </c>
      <c r="L86" s="204"/>
      <c r="M86" s="204"/>
      <c r="N86" s="204"/>
      <c r="O86" s="204"/>
      <c r="P86" s="204"/>
      <c r="Q86" s="204"/>
      <c r="R86" s="204"/>
      <c r="S86" s="204"/>
      <c r="T86" s="204"/>
      <c r="U86" s="204"/>
      <c r="V86" s="204"/>
      <c r="W86" s="204"/>
      <c r="X86" s="204"/>
      <c r="Y86" s="204"/>
      <c r="Z86" s="204"/>
      <c r="AA86" s="204"/>
      <c r="AB86" s="204"/>
      <c r="AC86" s="204"/>
      <c r="AD86" s="204"/>
      <c r="AE86" s="204"/>
    </row>
    <row r="87" spans="1:31" ht="14.25" customHeight="1" x14ac:dyDescent="0.25">
      <c r="A87" s="290"/>
      <c r="B87" s="387"/>
      <c r="C87" s="387"/>
      <c r="D87" s="205" t="s">
        <v>356</v>
      </c>
      <c r="E87" s="206" t="s">
        <v>357</v>
      </c>
      <c r="F87" s="205" t="s">
        <v>358</v>
      </c>
      <c r="G87" s="205" t="s">
        <v>359</v>
      </c>
      <c r="H87" s="205" t="s">
        <v>377</v>
      </c>
      <c r="I87" s="208" t="s">
        <v>361</v>
      </c>
      <c r="J87" s="387"/>
      <c r="K87" s="293"/>
      <c r="L87" s="204"/>
      <c r="M87" s="204"/>
      <c r="N87" s="204"/>
      <c r="O87" s="204"/>
      <c r="P87" s="204"/>
      <c r="Q87" s="204"/>
      <c r="R87" s="204"/>
      <c r="S87" s="204"/>
      <c r="T87" s="204"/>
      <c r="U87" s="204"/>
      <c r="V87" s="204"/>
      <c r="W87" s="204"/>
      <c r="X87" s="204"/>
      <c r="Y87" s="204"/>
      <c r="Z87" s="204"/>
      <c r="AA87" s="204"/>
      <c r="AB87" s="204"/>
      <c r="AC87" s="204"/>
      <c r="AD87" s="204"/>
      <c r="AE87" s="204"/>
    </row>
    <row r="88" spans="1:31" ht="20.25" customHeight="1" x14ac:dyDescent="0.25">
      <c r="A88" s="563" t="str">
        <f>DESCRIPCION!A16</f>
        <v>c</v>
      </c>
      <c r="B88" s="423">
        <f>DESCRIPCION!D17</f>
        <v>0</v>
      </c>
      <c r="C88" s="587" t="s">
        <v>380</v>
      </c>
      <c r="D88" s="579" t="s">
        <v>362</v>
      </c>
      <c r="E88" s="210" t="s">
        <v>363</v>
      </c>
      <c r="F88" s="211" t="s">
        <v>321</v>
      </c>
      <c r="G88" s="211">
        <f>IF(F88="Asignado",15,0)</f>
        <v>0</v>
      </c>
      <c r="H88" s="580" t="str">
        <f>IF(AND(G95&gt;0,G95&lt;=85),"Débil",IF(AND(G95&gt;85,G95&lt;=95),"Moderado",IF(G95&gt;96,"Fuerte"," ")))</f>
        <v xml:space="preserve"> </v>
      </c>
      <c r="I88" s="572" t="s">
        <v>321</v>
      </c>
      <c r="J88" s="57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73"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25">
      <c r="A89" s="289"/>
      <c r="B89" s="292"/>
      <c r="C89" s="289"/>
      <c r="D89" s="370"/>
      <c r="E89" s="23" t="s">
        <v>364</v>
      </c>
      <c r="F89" s="53" t="s">
        <v>321</v>
      </c>
      <c r="G89" s="53">
        <f>IF(F89="Adecuado",15,0)</f>
        <v>0</v>
      </c>
      <c r="H89" s="300"/>
      <c r="I89" s="370"/>
      <c r="J89" s="370"/>
      <c r="K89" s="292"/>
      <c r="L89" s="2"/>
      <c r="M89" s="2"/>
      <c r="N89" s="2"/>
      <c r="O89" s="2"/>
      <c r="P89" s="2"/>
      <c r="Q89" s="2"/>
      <c r="R89" s="2"/>
      <c r="S89" s="2"/>
      <c r="T89" s="2"/>
      <c r="U89" s="2"/>
      <c r="V89" s="2"/>
      <c r="W89" s="2"/>
      <c r="X89" s="2"/>
      <c r="Y89" s="2"/>
      <c r="Z89" s="2"/>
      <c r="AA89" s="2"/>
      <c r="AB89" s="2"/>
      <c r="AC89" s="2"/>
      <c r="AD89" s="2"/>
      <c r="AE89" s="2"/>
    </row>
    <row r="90" spans="1:31" ht="14.25" customHeight="1" x14ac:dyDescent="0.25">
      <c r="A90" s="289"/>
      <c r="B90" s="292"/>
      <c r="C90" s="289"/>
      <c r="D90" s="209" t="s">
        <v>365</v>
      </c>
      <c r="E90" s="23" t="s">
        <v>366</v>
      </c>
      <c r="F90" s="53" t="s">
        <v>321</v>
      </c>
      <c r="G90" s="53">
        <f>IF(F90="Oportuna",15,0)</f>
        <v>0</v>
      </c>
      <c r="H90" s="300"/>
      <c r="I90" s="370"/>
      <c r="J90" s="370"/>
      <c r="K90" s="292"/>
      <c r="L90" s="2"/>
      <c r="M90" s="2"/>
      <c r="N90" s="2"/>
      <c r="O90" s="2"/>
      <c r="P90" s="2"/>
      <c r="Q90" s="2"/>
      <c r="R90" s="2"/>
      <c r="S90" s="2"/>
      <c r="T90" s="2"/>
      <c r="U90" s="2"/>
      <c r="V90" s="2"/>
      <c r="W90" s="2"/>
      <c r="X90" s="2"/>
      <c r="Y90" s="2"/>
      <c r="Z90" s="2"/>
      <c r="AA90" s="2"/>
      <c r="AB90" s="2"/>
      <c r="AC90" s="2"/>
      <c r="AD90" s="2"/>
      <c r="AE90" s="2"/>
    </row>
    <row r="91" spans="1:31" ht="14.25" customHeight="1" x14ac:dyDescent="0.25">
      <c r="A91" s="289"/>
      <c r="B91" s="292"/>
      <c r="C91" s="289"/>
      <c r="D91" s="209" t="s">
        <v>367</v>
      </c>
      <c r="E91" s="23" t="s">
        <v>368</v>
      </c>
      <c r="F91" s="18" t="s">
        <v>321</v>
      </c>
      <c r="G91" s="53">
        <f>IF(F91="Prevenir",15,IF(F91="Detectar",10,0))</f>
        <v>0</v>
      </c>
      <c r="H91" s="300"/>
      <c r="I91" s="370"/>
      <c r="J91" s="370"/>
      <c r="K91" s="292"/>
      <c r="L91" s="2"/>
      <c r="M91" s="2"/>
      <c r="N91" s="2"/>
      <c r="O91" s="2"/>
      <c r="P91" s="2"/>
      <c r="Q91" s="2"/>
      <c r="R91" s="2"/>
      <c r="S91" s="2"/>
      <c r="T91" s="2"/>
      <c r="U91" s="2"/>
      <c r="V91" s="2"/>
      <c r="W91" s="2"/>
      <c r="X91" s="2"/>
      <c r="Y91" s="2"/>
      <c r="Z91" s="2"/>
      <c r="AA91" s="2"/>
      <c r="AB91" s="2"/>
      <c r="AC91" s="2"/>
      <c r="AD91" s="2"/>
      <c r="AE91" s="2"/>
    </row>
    <row r="92" spans="1:31" ht="14.25" customHeight="1" x14ac:dyDescent="0.25">
      <c r="A92" s="289"/>
      <c r="B92" s="292"/>
      <c r="C92" s="289"/>
      <c r="D92" s="209" t="s">
        <v>378</v>
      </c>
      <c r="E92" s="23" t="s">
        <v>370</v>
      </c>
      <c r="F92" s="53" t="s">
        <v>321</v>
      </c>
      <c r="G92" s="53">
        <f>IF(F92="Confiable",15,0)</f>
        <v>0</v>
      </c>
      <c r="H92" s="300"/>
      <c r="I92" s="370"/>
      <c r="J92" s="370"/>
      <c r="K92" s="292"/>
      <c r="L92" s="2"/>
      <c r="M92" s="2"/>
      <c r="N92" s="2"/>
      <c r="O92" s="2"/>
      <c r="P92" s="2"/>
      <c r="Q92" s="2"/>
      <c r="R92" s="2"/>
      <c r="S92" s="2"/>
      <c r="T92" s="2"/>
      <c r="U92" s="2"/>
      <c r="V92" s="2"/>
      <c r="W92" s="2"/>
      <c r="X92" s="2"/>
      <c r="Y92" s="2"/>
      <c r="Z92" s="2"/>
      <c r="AA92" s="2"/>
      <c r="AB92" s="2"/>
      <c r="AC92" s="2"/>
      <c r="AD92" s="2"/>
      <c r="AE92" s="2"/>
    </row>
    <row r="93" spans="1:31" ht="14.25" customHeight="1" x14ac:dyDescent="0.25">
      <c r="A93" s="289"/>
      <c r="B93" s="292"/>
      <c r="C93" s="289"/>
      <c r="D93" s="209" t="s">
        <v>379</v>
      </c>
      <c r="E93" s="23" t="s">
        <v>372</v>
      </c>
      <c r="F93" s="18" t="s">
        <v>321</v>
      </c>
      <c r="G93" s="53">
        <f>IF(F93="Se investigan y se resuelven oportunamente",15,0)</f>
        <v>0</v>
      </c>
      <c r="H93" s="300"/>
      <c r="I93" s="370"/>
      <c r="J93" s="370"/>
      <c r="K93" s="292"/>
      <c r="L93" s="2"/>
      <c r="M93" s="2"/>
      <c r="N93" s="2"/>
      <c r="O93" s="2"/>
      <c r="P93" s="2"/>
      <c r="Q93" s="2"/>
      <c r="R93" s="2"/>
      <c r="S93" s="2"/>
      <c r="T93" s="2"/>
      <c r="U93" s="2"/>
      <c r="V93" s="2"/>
      <c r="W93" s="2"/>
      <c r="X93" s="2"/>
      <c r="Y93" s="2"/>
      <c r="Z93" s="2"/>
      <c r="AA93" s="2"/>
      <c r="AB93" s="2"/>
      <c r="AC93" s="2"/>
      <c r="AD93" s="2"/>
      <c r="AE93" s="2"/>
    </row>
    <row r="94" spans="1:31" ht="14.25" customHeight="1" x14ac:dyDescent="0.25">
      <c r="A94" s="343"/>
      <c r="B94" s="342"/>
      <c r="C94" s="343"/>
      <c r="D94" s="213" t="s">
        <v>373</v>
      </c>
      <c r="E94" s="23" t="s">
        <v>374</v>
      </c>
      <c r="F94" s="53" t="s">
        <v>321</v>
      </c>
      <c r="G94" s="53">
        <f>IF(F94="Completa",10,IF(F94="Incompleta",5,0))</f>
        <v>0</v>
      </c>
      <c r="H94" s="344"/>
      <c r="I94" s="371"/>
      <c r="J94" s="371"/>
      <c r="K94" s="342"/>
      <c r="L94" s="2"/>
      <c r="M94" s="2"/>
      <c r="N94" s="2"/>
      <c r="O94" s="2"/>
      <c r="P94" s="2"/>
      <c r="Q94" s="2"/>
      <c r="R94" s="2"/>
      <c r="S94" s="2"/>
      <c r="T94" s="2"/>
      <c r="U94" s="2"/>
      <c r="V94" s="2"/>
      <c r="W94" s="2"/>
      <c r="X94" s="2"/>
      <c r="Y94" s="2"/>
      <c r="Z94" s="2"/>
      <c r="AA94" s="2"/>
      <c r="AB94" s="2"/>
      <c r="AC94" s="2"/>
      <c r="AD94" s="2"/>
      <c r="AE94" s="2"/>
    </row>
    <row r="95" spans="1:31" ht="14.25" customHeight="1" x14ac:dyDescent="0.25">
      <c r="A95" s="229"/>
      <c r="B95" s="230"/>
      <c r="C95" s="227"/>
      <c r="D95" s="217"/>
      <c r="E95" s="218" t="s">
        <v>375</v>
      </c>
      <c r="F95" s="219"/>
      <c r="G95" s="219">
        <f>SUM(G88:G94)</f>
        <v>0</v>
      </c>
      <c r="H95" s="221"/>
      <c r="I95" s="222"/>
      <c r="J95" s="222"/>
      <c r="K95" s="223"/>
      <c r="L95" s="2"/>
      <c r="M95" s="2"/>
      <c r="N95" s="2"/>
      <c r="O95" s="2"/>
      <c r="P95" s="2"/>
      <c r="Q95" s="2"/>
      <c r="R95" s="2"/>
      <c r="S95" s="2"/>
      <c r="T95" s="2"/>
      <c r="U95" s="2"/>
      <c r="V95" s="2"/>
      <c r="W95" s="2"/>
      <c r="X95" s="2"/>
      <c r="Y95" s="2"/>
      <c r="Z95" s="2"/>
      <c r="AA95" s="2"/>
      <c r="AB95" s="2"/>
      <c r="AC95" s="2"/>
      <c r="AD95" s="2"/>
      <c r="AE95" s="2"/>
    </row>
    <row r="96" spans="1:31" ht="14.25" customHeight="1" x14ac:dyDescent="0.25">
      <c r="A96" s="224"/>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25">
      <c r="A97" s="564" t="s">
        <v>233</v>
      </c>
      <c r="B97" s="565" t="s">
        <v>350</v>
      </c>
      <c r="C97" s="566" t="s">
        <v>376</v>
      </c>
      <c r="D97" s="562" t="s">
        <v>352</v>
      </c>
      <c r="E97" s="295"/>
      <c r="F97" s="295"/>
      <c r="G97" s="295"/>
      <c r="H97" s="372"/>
      <c r="I97" s="203" t="s">
        <v>353</v>
      </c>
      <c r="J97" s="569" t="s">
        <v>354</v>
      </c>
      <c r="K97" s="568" t="s">
        <v>355</v>
      </c>
      <c r="L97" s="204"/>
      <c r="M97" s="204"/>
      <c r="N97" s="204"/>
      <c r="O97" s="204"/>
      <c r="P97" s="204"/>
      <c r="Q97" s="204"/>
      <c r="R97" s="204"/>
      <c r="S97" s="204"/>
      <c r="T97" s="204"/>
      <c r="U97" s="204"/>
      <c r="V97" s="204"/>
      <c r="W97" s="204"/>
      <c r="X97" s="204"/>
      <c r="Y97" s="204"/>
      <c r="Z97" s="204"/>
      <c r="AA97" s="204"/>
      <c r="AB97" s="204"/>
      <c r="AC97" s="204"/>
      <c r="AD97" s="204"/>
      <c r="AE97" s="204"/>
    </row>
    <row r="98" spans="1:31" ht="14.25" customHeight="1" x14ac:dyDescent="0.25">
      <c r="A98" s="290"/>
      <c r="B98" s="387"/>
      <c r="C98" s="387"/>
      <c r="D98" s="205" t="s">
        <v>356</v>
      </c>
      <c r="E98" s="206" t="s">
        <v>357</v>
      </c>
      <c r="F98" s="205" t="s">
        <v>358</v>
      </c>
      <c r="G98" s="205" t="s">
        <v>359</v>
      </c>
      <c r="H98" s="205" t="s">
        <v>377</v>
      </c>
      <c r="I98" s="208" t="s">
        <v>361</v>
      </c>
      <c r="J98" s="387"/>
      <c r="K98" s="293"/>
      <c r="L98" s="204"/>
      <c r="M98" s="204"/>
      <c r="N98" s="204"/>
      <c r="O98" s="204"/>
      <c r="P98" s="204"/>
      <c r="Q98" s="204"/>
      <c r="R98" s="204"/>
      <c r="S98" s="204"/>
      <c r="T98" s="204"/>
      <c r="U98" s="204"/>
      <c r="V98" s="204"/>
      <c r="W98" s="204"/>
      <c r="X98" s="204"/>
      <c r="Y98" s="204"/>
      <c r="Z98" s="204"/>
      <c r="AA98" s="204"/>
      <c r="AB98" s="204"/>
      <c r="AC98" s="204"/>
      <c r="AD98" s="204"/>
      <c r="AE98" s="204"/>
    </row>
    <row r="99" spans="1:31" ht="20.25" customHeight="1" x14ac:dyDescent="0.25">
      <c r="A99" s="563" t="str">
        <f>DESCRIPCION!A16</f>
        <v>c</v>
      </c>
      <c r="B99" s="423">
        <f>DESCRIPCION!D18</f>
        <v>0</v>
      </c>
      <c r="C99" s="587" t="s">
        <v>380</v>
      </c>
      <c r="D99" s="579" t="s">
        <v>362</v>
      </c>
      <c r="E99" s="210" t="s">
        <v>363</v>
      </c>
      <c r="F99" s="211" t="s">
        <v>321</v>
      </c>
      <c r="G99" s="211">
        <f>IF(F99="Asignado",15,0)</f>
        <v>0</v>
      </c>
      <c r="H99" s="580" t="str">
        <f>IF(AND(G106&gt;0,G106&lt;=85),"Débil",IF(AND(G106&gt;85,G106&lt;=95),"Moderado",IF(G106&gt;96,"Fuerte"," ")))</f>
        <v xml:space="preserve"> </v>
      </c>
      <c r="I99" s="572" t="s">
        <v>321</v>
      </c>
      <c r="J99" s="57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73"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25">
      <c r="A100" s="289"/>
      <c r="B100" s="292"/>
      <c r="C100" s="289"/>
      <c r="D100" s="370"/>
      <c r="E100" s="23" t="s">
        <v>364</v>
      </c>
      <c r="F100" s="53" t="s">
        <v>321</v>
      </c>
      <c r="G100" s="53">
        <f>IF(F100="Adecuado",15,0)</f>
        <v>0</v>
      </c>
      <c r="H100" s="300"/>
      <c r="I100" s="370"/>
      <c r="J100" s="370"/>
      <c r="K100" s="292"/>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25">
      <c r="A101" s="289"/>
      <c r="B101" s="292"/>
      <c r="C101" s="289"/>
      <c r="D101" s="209" t="s">
        <v>365</v>
      </c>
      <c r="E101" s="23" t="s">
        <v>366</v>
      </c>
      <c r="F101" s="53" t="s">
        <v>321</v>
      </c>
      <c r="G101" s="53">
        <f>IF(F101="Oportuna",15,0)</f>
        <v>0</v>
      </c>
      <c r="H101" s="300"/>
      <c r="I101" s="370"/>
      <c r="J101" s="370"/>
      <c r="K101" s="29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5">
      <c r="A102" s="289"/>
      <c r="B102" s="292"/>
      <c r="C102" s="289"/>
      <c r="D102" s="209" t="s">
        <v>367</v>
      </c>
      <c r="E102" s="23" t="s">
        <v>368</v>
      </c>
      <c r="F102" s="18" t="s">
        <v>321</v>
      </c>
      <c r="G102" s="53">
        <f>IF(F102="Prevenir",15,IF(F102="Detectar",10,0))</f>
        <v>0</v>
      </c>
      <c r="H102" s="300"/>
      <c r="I102" s="370"/>
      <c r="J102" s="370"/>
      <c r="K102" s="29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5">
      <c r="A103" s="289"/>
      <c r="B103" s="292"/>
      <c r="C103" s="289"/>
      <c r="D103" s="209" t="s">
        <v>378</v>
      </c>
      <c r="E103" s="23" t="s">
        <v>370</v>
      </c>
      <c r="F103" s="53" t="s">
        <v>321</v>
      </c>
      <c r="G103" s="53">
        <f>IF(F103="Confiable",15,0)</f>
        <v>0</v>
      </c>
      <c r="H103" s="300"/>
      <c r="I103" s="370"/>
      <c r="J103" s="370"/>
      <c r="K103" s="29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5">
      <c r="A104" s="289"/>
      <c r="B104" s="292"/>
      <c r="C104" s="289"/>
      <c r="D104" s="209" t="s">
        <v>379</v>
      </c>
      <c r="E104" s="23" t="s">
        <v>372</v>
      </c>
      <c r="F104" s="18" t="s">
        <v>321</v>
      </c>
      <c r="G104" s="53">
        <f>IF(F104="Se investigan y se resuelven oportunamente",15,0)</f>
        <v>0</v>
      </c>
      <c r="H104" s="300"/>
      <c r="I104" s="370"/>
      <c r="J104" s="370"/>
      <c r="K104" s="29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5">
      <c r="A105" s="343"/>
      <c r="B105" s="342"/>
      <c r="C105" s="343"/>
      <c r="D105" s="213" t="s">
        <v>373</v>
      </c>
      <c r="E105" s="23" t="s">
        <v>374</v>
      </c>
      <c r="F105" s="53" t="s">
        <v>321</v>
      </c>
      <c r="G105" s="53">
        <f>IF(F105="Completa",10,IF(F105="Incompleta",5,0))</f>
        <v>0</v>
      </c>
      <c r="H105" s="344"/>
      <c r="I105" s="371"/>
      <c r="J105" s="371"/>
      <c r="K105" s="34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5">
      <c r="A106" s="229"/>
      <c r="B106" s="230"/>
      <c r="C106" s="227"/>
      <c r="D106" s="217"/>
      <c r="E106" s="218" t="s">
        <v>375</v>
      </c>
      <c r="F106" s="219"/>
      <c r="G106" s="219">
        <f>SUM(G99:G105)</f>
        <v>0</v>
      </c>
      <c r="H106" s="221"/>
      <c r="I106" s="222"/>
      <c r="J106" s="222"/>
      <c r="K106" s="223"/>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25">
      <c r="A108" s="564" t="s">
        <v>233</v>
      </c>
      <c r="B108" s="565" t="s">
        <v>350</v>
      </c>
      <c r="C108" s="566" t="s">
        <v>376</v>
      </c>
      <c r="D108" s="562" t="s">
        <v>352</v>
      </c>
      <c r="E108" s="295"/>
      <c r="F108" s="295"/>
      <c r="G108" s="295"/>
      <c r="H108" s="372"/>
      <c r="I108" s="203" t="s">
        <v>353</v>
      </c>
      <c r="J108" s="569" t="s">
        <v>354</v>
      </c>
      <c r="K108" s="568" t="s">
        <v>355</v>
      </c>
      <c r="L108" s="204"/>
      <c r="M108" s="204"/>
      <c r="N108" s="204"/>
      <c r="O108" s="204"/>
      <c r="P108" s="204"/>
      <c r="Q108" s="204"/>
      <c r="R108" s="204"/>
      <c r="S108" s="204"/>
      <c r="T108" s="204"/>
      <c r="U108" s="204"/>
      <c r="V108" s="204"/>
      <c r="W108" s="204"/>
      <c r="X108" s="204"/>
      <c r="Y108" s="204"/>
      <c r="Z108" s="204"/>
      <c r="AA108" s="204"/>
      <c r="AB108" s="204"/>
      <c r="AC108" s="204"/>
      <c r="AD108" s="204"/>
      <c r="AE108" s="204"/>
    </row>
    <row r="109" spans="1:31" ht="14.25" customHeight="1" x14ac:dyDescent="0.25">
      <c r="A109" s="290"/>
      <c r="B109" s="387"/>
      <c r="C109" s="387"/>
      <c r="D109" s="205" t="s">
        <v>356</v>
      </c>
      <c r="E109" s="206" t="s">
        <v>357</v>
      </c>
      <c r="F109" s="205" t="s">
        <v>358</v>
      </c>
      <c r="G109" s="205" t="s">
        <v>359</v>
      </c>
      <c r="H109" s="205" t="s">
        <v>377</v>
      </c>
      <c r="I109" s="208" t="s">
        <v>361</v>
      </c>
      <c r="J109" s="387"/>
      <c r="K109" s="293"/>
      <c r="L109" s="204"/>
      <c r="M109" s="204"/>
      <c r="N109" s="204"/>
      <c r="O109" s="204"/>
      <c r="P109" s="204"/>
      <c r="Q109" s="204"/>
      <c r="R109" s="204"/>
      <c r="S109" s="204"/>
      <c r="T109" s="204"/>
      <c r="U109" s="204"/>
      <c r="V109" s="204"/>
      <c r="W109" s="204"/>
      <c r="X109" s="204"/>
      <c r="Y109" s="204"/>
      <c r="Z109" s="204"/>
      <c r="AA109" s="204"/>
      <c r="AB109" s="204"/>
      <c r="AC109" s="204"/>
      <c r="AD109" s="204"/>
      <c r="AE109" s="204"/>
    </row>
    <row r="110" spans="1:31" ht="20.25" customHeight="1" x14ac:dyDescent="0.25">
      <c r="A110" s="563" t="str">
        <f>DESCRIPCION!A19</f>
        <v>d</v>
      </c>
      <c r="B110" s="423">
        <f>DESCRIPCION!D19</f>
        <v>0</v>
      </c>
      <c r="C110" s="571"/>
      <c r="D110" s="579" t="s">
        <v>362</v>
      </c>
      <c r="E110" s="210" t="s">
        <v>363</v>
      </c>
      <c r="F110" s="211" t="s">
        <v>321</v>
      </c>
      <c r="G110" s="211">
        <f>IF(F110="Asignado",15,0)</f>
        <v>0</v>
      </c>
      <c r="H110" s="580" t="str">
        <f>IF(AND(G117&gt;0,G117&lt;=85),"Débil",IF(AND(G117&gt;85,G117&lt;=95),"Moderado",IF(G117&gt;96,"Fuerte"," ")))</f>
        <v xml:space="preserve"> </v>
      </c>
      <c r="I110" s="572" t="s">
        <v>321</v>
      </c>
      <c r="J110" s="57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73"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5">
      <c r="A111" s="289"/>
      <c r="B111" s="292"/>
      <c r="C111" s="289"/>
      <c r="D111" s="370"/>
      <c r="E111" s="23" t="s">
        <v>364</v>
      </c>
      <c r="F111" s="53" t="s">
        <v>321</v>
      </c>
      <c r="G111" s="53">
        <f>IF(F111="Adecuado",15,0)</f>
        <v>0</v>
      </c>
      <c r="H111" s="300"/>
      <c r="I111" s="370"/>
      <c r="J111" s="370"/>
      <c r="K111" s="292"/>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25">
      <c r="A112" s="289"/>
      <c r="B112" s="292"/>
      <c r="C112" s="289"/>
      <c r="D112" s="209" t="s">
        <v>365</v>
      </c>
      <c r="E112" s="23" t="s">
        <v>366</v>
      </c>
      <c r="F112" s="53" t="s">
        <v>321</v>
      </c>
      <c r="G112" s="53">
        <f>IF(F112="Oportuna",15,0)</f>
        <v>0</v>
      </c>
      <c r="H112" s="300"/>
      <c r="I112" s="370"/>
      <c r="J112" s="370"/>
      <c r="K112" s="29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5">
      <c r="A113" s="289"/>
      <c r="B113" s="292"/>
      <c r="C113" s="289"/>
      <c r="D113" s="209" t="s">
        <v>367</v>
      </c>
      <c r="E113" s="23" t="s">
        <v>368</v>
      </c>
      <c r="F113" s="18" t="s">
        <v>321</v>
      </c>
      <c r="G113" s="53">
        <f>IF(F113="Prevenir",15,IF(F113="Detectar",10,0))</f>
        <v>0</v>
      </c>
      <c r="H113" s="300"/>
      <c r="I113" s="370"/>
      <c r="J113" s="370"/>
      <c r="K113" s="29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5">
      <c r="A114" s="289"/>
      <c r="B114" s="292"/>
      <c r="C114" s="289"/>
      <c r="D114" s="209" t="s">
        <v>378</v>
      </c>
      <c r="E114" s="23" t="s">
        <v>370</v>
      </c>
      <c r="F114" s="53" t="s">
        <v>321</v>
      </c>
      <c r="G114" s="53">
        <f>IF(F114="Confiable",15,0)</f>
        <v>0</v>
      </c>
      <c r="H114" s="300"/>
      <c r="I114" s="370"/>
      <c r="J114" s="370"/>
      <c r="K114" s="29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5">
      <c r="A115" s="289"/>
      <c r="B115" s="292"/>
      <c r="C115" s="289"/>
      <c r="D115" s="209" t="s">
        <v>379</v>
      </c>
      <c r="E115" s="23" t="s">
        <v>372</v>
      </c>
      <c r="F115" s="18" t="s">
        <v>321</v>
      </c>
      <c r="G115" s="53">
        <f>IF(F115="Se investigan y se resuelven oportunamente",15,0)</f>
        <v>0</v>
      </c>
      <c r="H115" s="300"/>
      <c r="I115" s="370"/>
      <c r="J115" s="370"/>
      <c r="K115" s="29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5">
      <c r="A116" s="343"/>
      <c r="B116" s="342"/>
      <c r="C116" s="343"/>
      <c r="D116" s="213" t="s">
        <v>373</v>
      </c>
      <c r="E116" s="23" t="s">
        <v>374</v>
      </c>
      <c r="F116" s="53" t="s">
        <v>321</v>
      </c>
      <c r="G116" s="53">
        <f>IF(F116="Completa",10,IF(F116="Incompleta",5,0))</f>
        <v>0</v>
      </c>
      <c r="H116" s="344"/>
      <c r="I116" s="371"/>
      <c r="J116" s="371"/>
      <c r="K116" s="34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5">
      <c r="A117" s="229"/>
      <c r="B117" s="230"/>
      <c r="C117" s="227"/>
      <c r="D117" s="217"/>
      <c r="E117" s="218" t="s">
        <v>375</v>
      </c>
      <c r="F117" s="219"/>
      <c r="G117" s="219">
        <f>SUM(G110:G116)</f>
        <v>0</v>
      </c>
      <c r="H117" s="234"/>
      <c r="I117" s="235"/>
      <c r="J117" s="235"/>
      <c r="K117" s="236"/>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5">
      <c r="A118" s="224"/>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25">
      <c r="A119" s="564" t="s">
        <v>233</v>
      </c>
      <c r="B119" s="565" t="s">
        <v>350</v>
      </c>
      <c r="C119" s="566" t="s">
        <v>376</v>
      </c>
      <c r="D119" s="562" t="s">
        <v>352</v>
      </c>
      <c r="E119" s="295"/>
      <c r="F119" s="295"/>
      <c r="G119" s="295"/>
      <c r="H119" s="372"/>
      <c r="I119" s="203" t="s">
        <v>353</v>
      </c>
      <c r="J119" s="569" t="s">
        <v>354</v>
      </c>
      <c r="K119" s="568" t="s">
        <v>355</v>
      </c>
      <c r="L119" s="204"/>
      <c r="M119" s="204"/>
      <c r="N119" s="204"/>
      <c r="O119" s="204"/>
      <c r="P119" s="204"/>
      <c r="Q119" s="204"/>
      <c r="R119" s="204"/>
      <c r="S119" s="204"/>
      <c r="T119" s="204"/>
      <c r="U119" s="204"/>
      <c r="V119" s="204"/>
      <c r="W119" s="204"/>
      <c r="X119" s="204"/>
      <c r="Y119" s="204"/>
      <c r="Z119" s="204"/>
      <c r="AA119" s="204"/>
      <c r="AB119" s="204"/>
      <c r="AC119" s="204"/>
      <c r="AD119" s="204"/>
      <c r="AE119" s="204"/>
    </row>
    <row r="120" spans="1:31" ht="14.25" customHeight="1" x14ac:dyDescent="0.25">
      <c r="A120" s="290"/>
      <c r="B120" s="387"/>
      <c r="C120" s="387"/>
      <c r="D120" s="205" t="s">
        <v>356</v>
      </c>
      <c r="E120" s="206" t="s">
        <v>357</v>
      </c>
      <c r="F120" s="205" t="s">
        <v>358</v>
      </c>
      <c r="G120" s="205" t="s">
        <v>359</v>
      </c>
      <c r="H120" s="205" t="s">
        <v>377</v>
      </c>
      <c r="I120" s="208" t="s">
        <v>361</v>
      </c>
      <c r="J120" s="387"/>
      <c r="K120" s="293"/>
      <c r="L120" s="204"/>
      <c r="M120" s="204"/>
      <c r="N120" s="204"/>
      <c r="O120" s="204"/>
      <c r="P120" s="204"/>
      <c r="Q120" s="204"/>
      <c r="R120" s="204"/>
      <c r="S120" s="204"/>
      <c r="T120" s="204"/>
      <c r="U120" s="204"/>
      <c r="V120" s="204"/>
      <c r="W120" s="204"/>
      <c r="X120" s="204"/>
      <c r="Y120" s="204"/>
      <c r="Z120" s="204"/>
      <c r="AA120" s="204"/>
      <c r="AB120" s="204"/>
      <c r="AC120" s="204"/>
      <c r="AD120" s="204"/>
      <c r="AE120" s="204"/>
    </row>
    <row r="121" spans="1:31" ht="20.25" customHeight="1" x14ac:dyDescent="0.25">
      <c r="A121" s="563" t="str">
        <f>DESCRIPCION!A19</f>
        <v>d</v>
      </c>
      <c r="B121" s="423">
        <f>DESCRIPCION!D20</f>
        <v>0</v>
      </c>
      <c r="C121" s="563"/>
      <c r="D121" s="567" t="s">
        <v>362</v>
      </c>
      <c r="E121" s="210" t="s">
        <v>363</v>
      </c>
      <c r="F121" s="211" t="s">
        <v>321</v>
      </c>
      <c r="G121" s="211">
        <f>IF(F121="Asignado",15,0)</f>
        <v>0</v>
      </c>
      <c r="H121" s="560" t="str">
        <f>IF(AND(G128&gt;0,G128&lt;=85),"Débil",IF(AND(G128&gt;85,G128&lt;=95),"Moderado",IF(G128&gt;96,"Fuerte"," ")))</f>
        <v xml:space="preserve"> </v>
      </c>
      <c r="I121" s="560" t="s">
        <v>321</v>
      </c>
      <c r="J121" s="56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61"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5">
      <c r="A122" s="289"/>
      <c r="B122" s="292"/>
      <c r="C122" s="289"/>
      <c r="D122" s="370"/>
      <c r="E122" s="23" t="s">
        <v>364</v>
      </c>
      <c r="F122" s="53" t="s">
        <v>321</v>
      </c>
      <c r="G122" s="53">
        <f>IF(F122="Adecuado",15,0)</f>
        <v>0</v>
      </c>
      <c r="H122" s="370"/>
      <c r="I122" s="370"/>
      <c r="J122" s="370"/>
      <c r="K122" s="29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5">
      <c r="A123" s="289"/>
      <c r="B123" s="292"/>
      <c r="C123" s="289"/>
      <c r="D123" s="209" t="s">
        <v>365</v>
      </c>
      <c r="E123" s="23" t="s">
        <v>366</v>
      </c>
      <c r="F123" s="53" t="s">
        <v>321</v>
      </c>
      <c r="G123" s="53">
        <f>IF(F123="Oportuna",15,0)</f>
        <v>0</v>
      </c>
      <c r="H123" s="370"/>
      <c r="I123" s="370"/>
      <c r="J123" s="370"/>
      <c r="K123" s="29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5">
      <c r="A124" s="289"/>
      <c r="B124" s="292"/>
      <c r="C124" s="289"/>
      <c r="D124" s="209" t="s">
        <v>367</v>
      </c>
      <c r="E124" s="23" t="s">
        <v>368</v>
      </c>
      <c r="F124" s="18" t="s">
        <v>321</v>
      </c>
      <c r="G124" s="53">
        <f>IF(F124="Prevenir",15,IF(F124="Detectar",10,0))</f>
        <v>0</v>
      </c>
      <c r="H124" s="370"/>
      <c r="I124" s="370"/>
      <c r="J124" s="370"/>
      <c r="K124" s="29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5">
      <c r="A125" s="289"/>
      <c r="B125" s="292"/>
      <c r="C125" s="289"/>
      <c r="D125" s="209" t="s">
        <v>378</v>
      </c>
      <c r="E125" s="23" t="s">
        <v>370</v>
      </c>
      <c r="F125" s="53" t="s">
        <v>321</v>
      </c>
      <c r="G125" s="53">
        <f>IF(F125="Confiable",15,0)</f>
        <v>0</v>
      </c>
      <c r="H125" s="370"/>
      <c r="I125" s="370"/>
      <c r="J125" s="370"/>
      <c r="K125" s="29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5">
      <c r="A126" s="289"/>
      <c r="B126" s="292"/>
      <c r="C126" s="289"/>
      <c r="D126" s="209" t="s">
        <v>379</v>
      </c>
      <c r="E126" s="23" t="s">
        <v>372</v>
      </c>
      <c r="F126" s="18" t="s">
        <v>321</v>
      </c>
      <c r="G126" s="53">
        <f>IF(F126="Se investigan y se resuelven oportunamente",15,0)</f>
        <v>0</v>
      </c>
      <c r="H126" s="370"/>
      <c r="I126" s="370"/>
      <c r="J126" s="370"/>
      <c r="K126" s="29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5">
      <c r="A127" s="343"/>
      <c r="B127" s="342"/>
      <c r="C127" s="343"/>
      <c r="D127" s="213" t="s">
        <v>373</v>
      </c>
      <c r="E127" s="23" t="s">
        <v>374</v>
      </c>
      <c r="F127" s="53" t="s">
        <v>321</v>
      </c>
      <c r="G127" s="53">
        <f>IF(F127="Completa",10,IF(F127="Incompleta",5,0))</f>
        <v>0</v>
      </c>
      <c r="H127" s="371"/>
      <c r="I127" s="371"/>
      <c r="J127" s="371"/>
      <c r="K127" s="34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5">
      <c r="A128" s="229"/>
      <c r="B128" s="230"/>
      <c r="C128" s="227"/>
      <c r="D128" s="217"/>
      <c r="E128" s="218" t="s">
        <v>375</v>
      </c>
      <c r="F128" s="219"/>
      <c r="G128" s="219">
        <f>SUM(G121:G127)</f>
        <v>0</v>
      </c>
      <c r="H128" s="234"/>
      <c r="I128" s="235"/>
      <c r="J128" s="235"/>
      <c r="K128" s="236"/>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25">
      <c r="A130" s="564" t="s">
        <v>233</v>
      </c>
      <c r="B130" s="565" t="s">
        <v>350</v>
      </c>
      <c r="C130" s="566" t="s">
        <v>376</v>
      </c>
      <c r="D130" s="562" t="s">
        <v>352</v>
      </c>
      <c r="E130" s="295"/>
      <c r="F130" s="295"/>
      <c r="G130" s="295"/>
      <c r="H130" s="372"/>
      <c r="I130" s="203" t="s">
        <v>353</v>
      </c>
      <c r="J130" s="569" t="s">
        <v>354</v>
      </c>
      <c r="K130" s="568" t="s">
        <v>355</v>
      </c>
      <c r="L130" s="204"/>
      <c r="M130" s="204"/>
      <c r="N130" s="204"/>
      <c r="O130" s="204"/>
      <c r="P130" s="204"/>
      <c r="Q130" s="204"/>
      <c r="R130" s="204"/>
      <c r="S130" s="204"/>
      <c r="T130" s="204"/>
      <c r="U130" s="204"/>
      <c r="V130" s="204"/>
      <c r="W130" s="204"/>
      <c r="X130" s="204"/>
      <c r="Y130" s="204"/>
      <c r="Z130" s="204"/>
      <c r="AA130" s="204"/>
      <c r="AB130" s="204"/>
      <c r="AC130" s="204"/>
      <c r="AD130" s="204"/>
      <c r="AE130" s="204"/>
    </row>
    <row r="131" spans="1:31" ht="14.25" customHeight="1" x14ac:dyDescent="0.25">
      <c r="A131" s="290"/>
      <c r="B131" s="387"/>
      <c r="C131" s="387"/>
      <c r="D131" s="205" t="s">
        <v>356</v>
      </c>
      <c r="E131" s="206" t="s">
        <v>357</v>
      </c>
      <c r="F131" s="205" t="s">
        <v>358</v>
      </c>
      <c r="G131" s="205" t="s">
        <v>359</v>
      </c>
      <c r="H131" s="205" t="s">
        <v>377</v>
      </c>
      <c r="I131" s="208" t="s">
        <v>361</v>
      </c>
      <c r="J131" s="387"/>
      <c r="K131" s="293"/>
      <c r="L131" s="204"/>
      <c r="M131" s="204"/>
      <c r="N131" s="204"/>
      <c r="O131" s="204"/>
      <c r="P131" s="204"/>
      <c r="Q131" s="204"/>
      <c r="R131" s="204"/>
      <c r="S131" s="204"/>
      <c r="T131" s="204"/>
      <c r="U131" s="204"/>
      <c r="V131" s="204"/>
      <c r="W131" s="204"/>
      <c r="X131" s="204"/>
      <c r="Y131" s="204"/>
      <c r="Z131" s="204"/>
      <c r="AA131" s="204"/>
      <c r="AB131" s="204"/>
      <c r="AC131" s="204"/>
      <c r="AD131" s="204"/>
      <c r="AE131" s="204"/>
    </row>
    <row r="132" spans="1:31" ht="20.25" customHeight="1" x14ac:dyDescent="0.25">
      <c r="A132" s="563" t="str">
        <f>DESCRIPCION!A19</f>
        <v>d</v>
      </c>
      <c r="B132" s="423">
        <f>DESCRIPCION!D21</f>
        <v>0</v>
      </c>
      <c r="C132" s="563"/>
      <c r="D132" s="567" t="s">
        <v>362</v>
      </c>
      <c r="E132" s="210" t="s">
        <v>363</v>
      </c>
      <c r="F132" s="211" t="s">
        <v>321</v>
      </c>
      <c r="G132" s="211">
        <f>IF(F132="Asignado",15,0)</f>
        <v>0</v>
      </c>
      <c r="H132" s="560" t="str">
        <f>IF(AND(G139&gt;0,G139&lt;=85),"Débil",IF(AND(G139&gt;85,G139&lt;=95),"Moderado",IF(G139&gt;96,"Fuerte"," ")))</f>
        <v xml:space="preserve"> </v>
      </c>
      <c r="I132" s="560" t="s">
        <v>321</v>
      </c>
      <c r="J132" s="56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61"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5">
      <c r="A133" s="289"/>
      <c r="B133" s="292"/>
      <c r="C133" s="289"/>
      <c r="D133" s="370"/>
      <c r="E133" s="23" t="s">
        <v>364</v>
      </c>
      <c r="F133" s="53" t="s">
        <v>321</v>
      </c>
      <c r="G133" s="53">
        <f>IF(F133="Adecuado",15,0)</f>
        <v>0</v>
      </c>
      <c r="H133" s="370"/>
      <c r="I133" s="370"/>
      <c r="J133" s="370"/>
      <c r="K133" s="29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5">
      <c r="A134" s="289"/>
      <c r="B134" s="292"/>
      <c r="C134" s="289"/>
      <c r="D134" s="209" t="s">
        <v>365</v>
      </c>
      <c r="E134" s="23" t="s">
        <v>366</v>
      </c>
      <c r="F134" s="53" t="s">
        <v>321</v>
      </c>
      <c r="G134" s="53">
        <f>IF(F134="Oportuna",15,0)</f>
        <v>0</v>
      </c>
      <c r="H134" s="370"/>
      <c r="I134" s="370"/>
      <c r="J134" s="370"/>
      <c r="K134" s="29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5">
      <c r="A135" s="289"/>
      <c r="B135" s="292"/>
      <c r="C135" s="289"/>
      <c r="D135" s="209" t="s">
        <v>367</v>
      </c>
      <c r="E135" s="23" t="s">
        <v>368</v>
      </c>
      <c r="F135" s="18" t="s">
        <v>321</v>
      </c>
      <c r="G135" s="53">
        <f>IF(F135="Prevenir",15,IF(F135="Detectar",10,0))</f>
        <v>0</v>
      </c>
      <c r="H135" s="370"/>
      <c r="I135" s="370"/>
      <c r="J135" s="370"/>
      <c r="K135" s="29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5">
      <c r="A136" s="289"/>
      <c r="B136" s="292"/>
      <c r="C136" s="289"/>
      <c r="D136" s="209" t="s">
        <v>378</v>
      </c>
      <c r="E136" s="23" t="s">
        <v>370</v>
      </c>
      <c r="F136" s="53" t="s">
        <v>321</v>
      </c>
      <c r="G136" s="53">
        <f>IF(F136="Confiable",15,0)</f>
        <v>0</v>
      </c>
      <c r="H136" s="370"/>
      <c r="I136" s="370"/>
      <c r="J136" s="370"/>
      <c r="K136" s="29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5">
      <c r="A137" s="289"/>
      <c r="B137" s="292"/>
      <c r="C137" s="289"/>
      <c r="D137" s="209" t="s">
        <v>379</v>
      </c>
      <c r="E137" s="23" t="s">
        <v>372</v>
      </c>
      <c r="F137" s="18" t="s">
        <v>321</v>
      </c>
      <c r="G137" s="53">
        <f>IF(F137="Se investigan y se resuelven oportunamente",15,0)</f>
        <v>0</v>
      </c>
      <c r="H137" s="370"/>
      <c r="I137" s="370"/>
      <c r="J137" s="370"/>
      <c r="K137" s="29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5">
      <c r="A138" s="343"/>
      <c r="B138" s="342"/>
      <c r="C138" s="343"/>
      <c r="D138" s="213" t="s">
        <v>373</v>
      </c>
      <c r="E138" s="23" t="s">
        <v>374</v>
      </c>
      <c r="F138" s="53" t="s">
        <v>321</v>
      </c>
      <c r="G138" s="53">
        <f>IF(F138="Completa",10,IF(F138="Incompleta",5,0))</f>
        <v>0</v>
      </c>
      <c r="H138" s="371"/>
      <c r="I138" s="371"/>
      <c r="J138" s="371"/>
      <c r="K138" s="34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5">
      <c r="A139" s="229"/>
      <c r="B139" s="230"/>
      <c r="C139" s="227"/>
      <c r="D139" s="217"/>
      <c r="E139" s="218" t="s">
        <v>375</v>
      </c>
      <c r="F139" s="219"/>
      <c r="G139" s="219">
        <f>SUM(G132:G138)</f>
        <v>0</v>
      </c>
      <c r="H139" s="234"/>
      <c r="I139" s="235"/>
      <c r="J139" s="235"/>
      <c r="K139" s="236"/>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5">
      <c r="A140" s="224"/>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25">
      <c r="A141" s="564" t="s">
        <v>233</v>
      </c>
      <c r="B141" s="565" t="s">
        <v>350</v>
      </c>
      <c r="C141" s="566" t="s">
        <v>376</v>
      </c>
      <c r="D141" s="562" t="s">
        <v>352</v>
      </c>
      <c r="E141" s="295"/>
      <c r="F141" s="295"/>
      <c r="G141" s="295"/>
      <c r="H141" s="372"/>
      <c r="I141" s="203" t="s">
        <v>353</v>
      </c>
      <c r="J141" s="569" t="s">
        <v>354</v>
      </c>
      <c r="K141" s="568" t="s">
        <v>355</v>
      </c>
      <c r="L141" s="204"/>
      <c r="M141" s="204"/>
      <c r="N141" s="204"/>
      <c r="O141" s="204"/>
      <c r="P141" s="204"/>
      <c r="Q141" s="204"/>
      <c r="R141" s="204"/>
      <c r="S141" s="204"/>
      <c r="T141" s="204"/>
      <c r="U141" s="204"/>
      <c r="V141" s="204"/>
      <c r="W141" s="204"/>
      <c r="X141" s="204"/>
      <c r="Y141" s="204"/>
      <c r="Z141" s="204"/>
      <c r="AA141" s="204"/>
      <c r="AB141" s="204"/>
      <c r="AC141" s="204"/>
      <c r="AD141" s="204"/>
      <c r="AE141" s="204"/>
    </row>
    <row r="142" spans="1:31" ht="14.25" customHeight="1" x14ac:dyDescent="0.25">
      <c r="A142" s="290"/>
      <c r="B142" s="387"/>
      <c r="C142" s="387"/>
      <c r="D142" s="205" t="s">
        <v>356</v>
      </c>
      <c r="E142" s="206" t="s">
        <v>357</v>
      </c>
      <c r="F142" s="205" t="s">
        <v>358</v>
      </c>
      <c r="G142" s="205" t="s">
        <v>359</v>
      </c>
      <c r="H142" s="205" t="s">
        <v>377</v>
      </c>
      <c r="I142" s="208" t="s">
        <v>361</v>
      </c>
      <c r="J142" s="387"/>
      <c r="K142" s="293"/>
      <c r="L142" s="204"/>
      <c r="M142" s="204"/>
      <c r="N142" s="204"/>
      <c r="O142" s="204"/>
      <c r="P142" s="204"/>
      <c r="Q142" s="204"/>
      <c r="R142" s="204"/>
      <c r="S142" s="204"/>
      <c r="T142" s="204"/>
      <c r="U142" s="204"/>
      <c r="V142" s="204"/>
      <c r="W142" s="204"/>
      <c r="X142" s="204"/>
      <c r="Y142" s="204"/>
      <c r="Z142" s="204"/>
      <c r="AA142" s="204"/>
      <c r="AB142" s="204"/>
      <c r="AC142" s="204"/>
      <c r="AD142" s="204"/>
      <c r="AE142" s="204"/>
    </row>
    <row r="143" spans="1:31" ht="20.25" customHeight="1" x14ac:dyDescent="0.25">
      <c r="A143" s="563" t="str">
        <f>DESCRIPCION!A22</f>
        <v>e</v>
      </c>
      <c r="B143" s="423">
        <f>DESCRIPCION!D22</f>
        <v>0</v>
      </c>
      <c r="C143" s="563"/>
      <c r="D143" s="567" t="s">
        <v>362</v>
      </c>
      <c r="E143" s="210" t="s">
        <v>363</v>
      </c>
      <c r="F143" s="211" t="s">
        <v>321</v>
      </c>
      <c r="G143" s="211">
        <f>IF(F143="Asignado",15,0)</f>
        <v>0</v>
      </c>
      <c r="H143" s="560" t="str">
        <f>IF(AND(G150&gt;0,G150&lt;=85),"Débil",IF(AND(G150&gt;85,G150&lt;=95),"Moderado",IF(G150&gt;96,"Fuerte"," ")))</f>
        <v xml:space="preserve"> </v>
      </c>
      <c r="I143" s="560" t="s">
        <v>321</v>
      </c>
      <c r="J143" s="56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61"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5">
      <c r="A144" s="289"/>
      <c r="B144" s="292"/>
      <c r="C144" s="289"/>
      <c r="D144" s="370"/>
      <c r="E144" s="23" t="s">
        <v>364</v>
      </c>
      <c r="F144" s="53" t="s">
        <v>321</v>
      </c>
      <c r="G144" s="53">
        <f>IF(F144="Adecuado",15,0)</f>
        <v>0</v>
      </c>
      <c r="H144" s="370"/>
      <c r="I144" s="370"/>
      <c r="J144" s="370"/>
      <c r="K144" s="29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5">
      <c r="A145" s="289"/>
      <c r="B145" s="292"/>
      <c r="C145" s="289"/>
      <c r="D145" s="209" t="s">
        <v>365</v>
      </c>
      <c r="E145" s="23" t="s">
        <v>366</v>
      </c>
      <c r="F145" s="53" t="s">
        <v>321</v>
      </c>
      <c r="G145" s="53">
        <f>IF(F145="Oportuna",15,0)</f>
        <v>0</v>
      </c>
      <c r="H145" s="370"/>
      <c r="I145" s="370"/>
      <c r="J145" s="370"/>
      <c r="K145" s="29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5">
      <c r="A146" s="289"/>
      <c r="B146" s="292"/>
      <c r="C146" s="289"/>
      <c r="D146" s="209" t="s">
        <v>367</v>
      </c>
      <c r="E146" s="23" t="s">
        <v>368</v>
      </c>
      <c r="F146" s="18" t="s">
        <v>321</v>
      </c>
      <c r="G146" s="53">
        <f>IF(F146="Prevenir",15,IF(F146="Detectar",10,0))</f>
        <v>0</v>
      </c>
      <c r="H146" s="370"/>
      <c r="I146" s="370"/>
      <c r="J146" s="370"/>
      <c r="K146" s="29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5">
      <c r="A147" s="289"/>
      <c r="B147" s="292"/>
      <c r="C147" s="289"/>
      <c r="D147" s="209" t="s">
        <v>378</v>
      </c>
      <c r="E147" s="23" t="s">
        <v>370</v>
      </c>
      <c r="F147" s="53" t="s">
        <v>321</v>
      </c>
      <c r="G147" s="53">
        <f>IF(F147="Confiable",15,0)</f>
        <v>0</v>
      </c>
      <c r="H147" s="370"/>
      <c r="I147" s="370"/>
      <c r="J147" s="370"/>
      <c r="K147" s="29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5">
      <c r="A148" s="289"/>
      <c r="B148" s="292"/>
      <c r="C148" s="289"/>
      <c r="D148" s="209" t="s">
        <v>379</v>
      </c>
      <c r="E148" s="23" t="s">
        <v>372</v>
      </c>
      <c r="F148" s="18" t="s">
        <v>321</v>
      </c>
      <c r="G148" s="53">
        <f>IF(F148="Se investigan y se resuelven oportunamente",15,0)</f>
        <v>0</v>
      </c>
      <c r="H148" s="370"/>
      <c r="I148" s="370"/>
      <c r="J148" s="370"/>
      <c r="K148" s="29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5">
      <c r="A149" s="343"/>
      <c r="B149" s="342"/>
      <c r="C149" s="343"/>
      <c r="D149" s="213" t="s">
        <v>373</v>
      </c>
      <c r="E149" s="23" t="s">
        <v>374</v>
      </c>
      <c r="F149" s="53" t="s">
        <v>321</v>
      </c>
      <c r="G149" s="53">
        <f>IF(F149="Completa",10,IF(F149="Incompleta",5,0))</f>
        <v>0</v>
      </c>
      <c r="H149" s="371"/>
      <c r="I149" s="371"/>
      <c r="J149" s="371"/>
      <c r="K149" s="34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5">
      <c r="A150" s="229"/>
      <c r="B150" s="230"/>
      <c r="C150" s="227"/>
      <c r="D150" s="217"/>
      <c r="E150" s="218" t="s">
        <v>375</v>
      </c>
      <c r="F150" s="219"/>
      <c r="G150" s="219">
        <f>SUM(G143:G149)</f>
        <v>0</v>
      </c>
      <c r="H150" s="234"/>
      <c r="I150" s="235"/>
      <c r="J150" s="235"/>
      <c r="K150" s="236"/>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5">
      <c r="A152" s="564" t="s">
        <v>233</v>
      </c>
      <c r="B152" s="565" t="s">
        <v>350</v>
      </c>
      <c r="C152" s="566" t="s">
        <v>376</v>
      </c>
      <c r="D152" s="562" t="s">
        <v>352</v>
      </c>
      <c r="E152" s="295"/>
      <c r="F152" s="295"/>
      <c r="G152" s="295"/>
      <c r="H152" s="372"/>
      <c r="I152" s="203" t="s">
        <v>353</v>
      </c>
      <c r="J152" s="569" t="s">
        <v>354</v>
      </c>
      <c r="K152" s="568" t="s">
        <v>355</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5">
      <c r="A153" s="290"/>
      <c r="B153" s="387"/>
      <c r="C153" s="387"/>
      <c r="D153" s="205" t="s">
        <v>356</v>
      </c>
      <c r="E153" s="206" t="s">
        <v>357</v>
      </c>
      <c r="F153" s="205" t="s">
        <v>358</v>
      </c>
      <c r="G153" s="205" t="s">
        <v>359</v>
      </c>
      <c r="H153" s="205" t="s">
        <v>377</v>
      </c>
      <c r="I153" s="208" t="s">
        <v>361</v>
      </c>
      <c r="J153" s="387"/>
      <c r="K153" s="293"/>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5">
      <c r="A154" s="563" t="str">
        <f>DESCRIPCION!A22</f>
        <v>e</v>
      </c>
      <c r="B154" s="423">
        <f>DESCRIPCION!D23</f>
        <v>0</v>
      </c>
      <c r="C154" s="563"/>
      <c r="D154" s="567" t="s">
        <v>362</v>
      </c>
      <c r="E154" s="210" t="s">
        <v>363</v>
      </c>
      <c r="F154" s="211" t="s">
        <v>321</v>
      </c>
      <c r="G154" s="211">
        <f>IF(F154="Asignado",15,0)</f>
        <v>0</v>
      </c>
      <c r="H154" s="560" t="str">
        <f>IF(AND(G161&gt;0,G161&lt;=85),"Débil",IF(AND(G161&gt;85,G161&lt;=95),"Moderado",IF(G161&gt;96,"Fuerte"," ")))</f>
        <v xml:space="preserve"> </v>
      </c>
      <c r="I154" s="560" t="s">
        <v>321</v>
      </c>
      <c r="J154" s="56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61"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5">
      <c r="A155" s="289"/>
      <c r="B155" s="292"/>
      <c r="C155" s="289"/>
      <c r="D155" s="370"/>
      <c r="E155" s="23" t="s">
        <v>364</v>
      </c>
      <c r="F155" s="53" t="s">
        <v>321</v>
      </c>
      <c r="G155" s="53">
        <f>IF(F155="Adecuado",15,0)</f>
        <v>0</v>
      </c>
      <c r="H155" s="370"/>
      <c r="I155" s="370"/>
      <c r="J155" s="370"/>
      <c r="K155" s="29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5">
      <c r="A156" s="289"/>
      <c r="B156" s="292"/>
      <c r="C156" s="289"/>
      <c r="D156" s="209" t="s">
        <v>365</v>
      </c>
      <c r="E156" s="23" t="s">
        <v>366</v>
      </c>
      <c r="F156" s="53" t="s">
        <v>321</v>
      </c>
      <c r="G156" s="53">
        <f>IF(F156="Oportuna",15,0)</f>
        <v>0</v>
      </c>
      <c r="H156" s="370"/>
      <c r="I156" s="370"/>
      <c r="J156" s="370"/>
      <c r="K156" s="29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5">
      <c r="A157" s="289"/>
      <c r="B157" s="292"/>
      <c r="C157" s="289"/>
      <c r="D157" s="209" t="s">
        <v>367</v>
      </c>
      <c r="E157" s="23" t="s">
        <v>368</v>
      </c>
      <c r="F157" s="18" t="s">
        <v>321</v>
      </c>
      <c r="G157" s="53">
        <f>IF(F157="Prevenir",15,IF(F157="Detectar",10,0))</f>
        <v>0</v>
      </c>
      <c r="H157" s="370"/>
      <c r="I157" s="370"/>
      <c r="J157" s="370"/>
      <c r="K157" s="29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5">
      <c r="A158" s="289"/>
      <c r="B158" s="292"/>
      <c r="C158" s="289"/>
      <c r="D158" s="209" t="s">
        <v>378</v>
      </c>
      <c r="E158" s="23" t="s">
        <v>370</v>
      </c>
      <c r="F158" s="53" t="s">
        <v>321</v>
      </c>
      <c r="G158" s="53">
        <f>IF(F158="Confiable",15,0)</f>
        <v>0</v>
      </c>
      <c r="H158" s="370"/>
      <c r="I158" s="370"/>
      <c r="J158" s="370"/>
      <c r="K158" s="29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5">
      <c r="A159" s="289"/>
      <c r="B159" s="292"/>
      <c r="C159" s="289"/>
      <c r="D159" s="209" t="s">
        <v>379</v>
      </c>
      <c r="E159" s="23" t="s">
        <v>372</v>
      </c>
      <c r="F159" s="18" t="s">
        <v>321</v>
      </c>
      <c r="G159" s="53">
        <f>IF(F159="Se investigan y se resuelven oportunamente",15,0)</f>
        <v>0</v>
      </c>
      <c r="H159" s="370"/>
      <c r="I159" s="370"/>
      <c r="J159" s="370"/>
      <c r="K159" s="29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5">
      <c r="A160" s="343"/>
      <c r="B160" s="342"/>
      <c r="C160" s="343"/>
      <c r="D160" s="213" t="s">
        <v>373</v>
      </c>
      <c r="E160" s="23" t="s">
        <v>374</v>
      </c>
      <c r="F160" s="53" t="s">
        <v>321</v>
      </c>
      <c r="G160" s="53">
        <f>IF(F160="Completa",10,IF(F160="Incompleta",5,0))</f>
        <v>0</v>
      </c>
      <c r="H160" s="371"/>
      <c r="I160" s="371"/>
      <c r="J160" s="371"/>
      <c r="K160" s="34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5">
      <c r="A161" s="229"/>
      <c r="B161" s="230"/>
      <c r="C161" s="227"/>
      <c r="D161" s="217"/>
      <c r="E161" s="218" t="s">
        <v>375</v>
      </c>
      <c r="F161" s="219"/>
      <c r="G161" s="219">
        <f>SUM(G154:G160)</f>
        <v>0</v>
      </c>
      <c r="H161" s="234"/>
      <c r="I161" s="235"/>
      <c r="J161" s="235"/>
      <c r="K161" s="236"/>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25">
      <c r="A163" s="564" t="s">
        <v>233</v>
      </c>
      <c r="B163" s="565" t="s">
        <v>350</v>
      </c>
      <c r="C163" s="566" t="s">
        <v>376</v>
      </c>
      <c r="D163" s="562" t="s">
        <v>352</v>
      </c>
      <c r="E163" s="295"/>
      <c r="F163" s="295"/>
      <c r="G163" s="295"/>
      <c r="H163" s="372"/>
      <c r="I163" s="203" t="s">
        <v>353</v>
      </c>
      <c r="J163" s="569" t="s">
        <v>354</v>
      </c>
      <c r="K163" s="568" t="s">
        <v>355</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5">
      <c r="A164" s="290"/>
      <c r="B164" s="387"/>
      <c r="C164" s="387"/>
      <c r="D164" s="205" t="s">
        <v>356</v>
      </c>
      <c r="E164" s="206" t="s">
        <v>357</v>
      </c>
      <c r="F164" s="205" t="s">
        <v>358</v>
      </c>
      <c r="G164" s="205" t="s">
        <v>359</v>
      </c>
      <c r="H164" s="205" t="s">
        <v>377</v>
      </c>
      <c r="I164" s="208" t="s">
        <v>361</v>
      </c>
      <c r="J164" s="387"/>
      <c r="K164" s="293"/>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563" t="str">
        <f>DESCRIPCION!A22</f>
        <v>e</v>
      </c>
      <c r="B165" s="423">
        <f>DESCRIPCION!D24</f>
        <v>0</v>
      </c>
      <c r="C165" s="563"/>
      <c r="D165" s="567" t="s">
        <v>362</v>
      </c>
      <c r="E165" s="210" t="s">
        <v>363</v>
      </c>
      <c r="F165" s="211" t="s">
        <v>321</v>
      </c>
      <c r="G165" s="211">
        <f>IF(F165="Asignado",15,0)</f>
        <v>0</v>
      </c>
      <c r="H165" s="560" t="str">
        <f>IF(AND(G172&gt;0,G172&lt;=85),"Débil",IF(AND(G172&gt;85,G172&lt;=95),"Moderado",IF(G172&gt;96,"Fuerte"," ")))</f>
        <v xml:space="preserve"> </v>
      </c>
      <c r="I165" s="560" t="s">
        <v>321</v>
      </c>
      <c r="J165" s="56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61"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5">
      <c r="A166" s="289"/>
      <c r="B166" s="292"/>
      <c r="C166" s="289"/>
      <c r="D166" s="370"/>
      <c r="E166" s="23" t="s">
        <v>364</v>
      </c>
      <c r="F166" s="53" t="s">
        <v>321</v>
      </c>
      <c r="G166" s="53">
        <f>IF(F166="Adecuado",15,0)</f>
        <v>0</v>
      </c>
      <c r="H166" s="370"/>
      <c r="I166" s="370"/>
      <c r="J166" s="370"/>
      <c r="K166" s="29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5">
      <c r="A167" s="289"/>
      <c r="B167" s="292"/>
      <c r="C167" s="289"/>
      <c r="D167" s="209" t="s">
        <v>365</v>
      </c>
      <c r="E167" s="23" t="s">
        <v>366</v>
      </c>
      <c r="F167" s="53" t="s">
        <v>321</v>
      </c>
      <c r="G167" s="53">
        <f>IF(F167="Oportuna",15,0)</f>
        <v>0</v>
      </c>
      <c r="H167" s="370"/>
      <c r="I167" s="370"/>
      <c r="J167" s="370"/>
      <c r="K167" s="29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5">
      <c r="A168" s="289"/>
      <c r="B168" s="292"/>
      <c r="C168" s="289"/>
      <c r="D168" s="209" t="s">
        <v>367</v>
      </c>
      <c r="E168" s="23" t="s">
        <v>368</v>
      </c>
      <c r="F168" s="18" t="s">
        <v>321</v>
      </c>
      <c r="G168" s="53">
        <f>IF(F168="Prevenir",15,IF(F168="Detectar",10,0))</f>
        <v>0</v>
      </c>
      <c r="H168" s="370"/>
      <c r="I168" s="370"/>
      <c r="J168" s="370"/>
      <c r="K168" s="29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5">
      <c r="A169" s="289"/>
      <c r="B169" s="292"/>
      <c r="C169" s="289"/>
      <c r="D169" s="209" t="s">
        <v>378</v>
      </c>
      <c r="E169" s="23" t="s">
        <v>370</v>
      </c>
      <c r="F169" s="53" t="s">
        <v>321</v>
      </c>
      <c r="G169" s="53">
        <f>IF(F169="Confiable",15,0)</f>
        <v>0</v>
      </c>
      <c r="H169" s="370"/>
      <c r="I169" s="370"/>
      <c r="J169" s="370"/>
      <c r="K169" s="29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5">
      <c r="A170" s="289"/>
      <c r="B170" s="292"/>
      <c r="C170" s="289"/>
      <c r="D170" s="209" t="s">
        <v>379</v>
      </c>
      <c r="E170" s="23" t="s">
        <v>372</v>
      </c>
      <c r="F170" s="18" t="s">
        <v>321</v>
      </c>
      <c r="G170" s="53">
        <f>IF(F170="Se investigan y se resuelven oportunamente",15,0)</f>
        <v>0</v>
      </c>
      <c r="H170" s="370"/>
      <c r="I170" s="370"/>
      <c r="J170" s="370"/>
      <c r="K170" s="29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5">
      <c r="A171" s="343"/>
      <c r="B171" s="342"/>
      <c r="C171" s="343"/>
      <c r="D171" s="213" t="s">
        <v>373</v>
      </c>
      <c r="E171" s="23" t="s">
        <v>374</v>
      </c>
      <c r="F171" s="53" t="s">
        <v>321</v>
      </c>
      <c r="G171" s="53">
        <f>IF(F171="Completa",10,IF(F171="Incompleta",5,0))</f>
        <v>0</v>
      </c>
      <c r="H171" s="371"/>
      <c r="I171" s="371"/>
      <c r="J171" s="371"/>
      <c r="K171" s="34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5">
      <c r="A172" s="229"/>
      <c r="B172" s="230"/>
      <c r="C172" s="227"/>
      <c r="D172" s="217"/>
      <c r="E172" s="218" t="s">
        <v>375</v>
      </c>
      <c r="F172" s="219"/>
      <c r="G172" s="219">
        <f>SUM(G165:G171)</f>
        <v>0</v>
      </c>
      <c r="H172" s="234"/>
      <c r="I172" s="235"/>
      <c r="J172" s="235"/>
      <c r="K172" s="236"/>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5">
      <c r="A174" s="564" t="s">
        <v>233</v>
      </c>
      <c r="B174" s="565" t="s">
        <v>350</v>
      </c>
      <c r="C174" s="566" t="s">
        <v>376</v>
      </c>
      <c r="D174" s="562" t="s">
        <v>352</v>
      </c>
      <c r="E174" s="295"/>
      <c r="F174" s="295"/>
      <c r="G174" s="295"/>
      <c r="H174" s="372"/>
      <c r="I174" s="203" t="s">
        <v>353</v>
      </c>
      <c r="J174" s="569" t="s">
        <v>354</v>
      </c>
      <c r="K174" s="568" t="s">
        <v>355</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5">
      <c r="A175" s="290"/>
      <c r="B175" s="387"/>
      <c r="C175" s="387"/>
      <c r="D175" s="205" t="s">
        <v>356</v>
      </c>
      <c r="E175" s="206" t="s">
        <v>357</v>
      </c>
      <c r="F175" s="205" t="s">
        <v>358</v>
      </c>
      <c r="G175" s="205" t="s">
        <v>359</v>
      </c>
      <c r="H175" s="205" t="s">
        <v>377</v>
      </c>
      <c r="I175" s="208" t="s">
        <v>361</v>
      </c>
      <c r="J175" s="387"/>
      <c r="K175" s="293"/>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5">
      <c r="A176" s="563" t="str">
        <f>DESCRIPCION!A25</f>
        <v>f</v>
      </c>
      <c r="B176" s="423">
        <f>DESCRIPCION!D25</f>
        <v>0</v>
      </c>
      <c r="C176" s="563"/>
      <c r="D176" s="567" t="s">
        <v>362</v>
      </c>
      <c r="E176" s="210" t="s">
        <v>363</v>
      </c>
      <c r="F176" s="211" t="s">
        <v>323</v>
      </c>
      <c r="G176" s="211">
        <f>IF(F176="Asignado",15,0)</f>
        <v>0</v>
      </c>
      <c r="H176" s="560" t="str">
        <f>IF(AND(G183&gt;0,G183&lt;=85),"Débil",IF(AND(G183&gt;85,G183&lt;=95),"Moderado",IF(G183&gt;96,"Fuerte"," ")))</f>
        <v>Débil</v>
      </c>
      <c r="I176" s="560" t="s">
        <v>344</v>
      </c>
      <c r="J176" s="56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61"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5">
      <c r="A177" s="289"/>
      <c r="B177" s="292"/>
      <c r="C177" s="289"/>
      <c r="D177" s="370"/>
      <c r="E177" s="23" t="s">
        <v>364</v>
      </c>
      <c r="F177" s="53" t="s">
        <v>324</v>
      </c>
      <c r="G177" s="53">
        <f>IF(F177="Adecuado",15,0)</f>
        <v>15</v>
      </c>
      <c r="H177" s="370"/>
      <c r="I177" s="370"/>
      <c r="J177" s="370"/>
      <c r="K177" s="29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5">
      <c r="A178" s="289"/>
      <c r="B178" s="292"/>
      <c r="C178" s="289"/>
      <c r="D178" s="209" t="s">
        <v>365</v>
      </c>
      <c r="E178" s="23" t="s">
        <v>366</v>
      </c>
      <c r="F178" s="53" t="s">
        <v>327</v>
      </c>
      <c r="G178" s="53">
        <f>IF(F178="Oportuna",15,0)</f>
        <v>15</v>
      </c>
      <c r="H178" s="370"/>
      <c r="I178" s="370"/>
      <c r="J178" s="370"/>
      <c r="K178" s="29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5">
      <c r="A179" s="289"/>
      <c r="B179" s="292"/>
      <c r="C179" s="289"/>
      <c r="D179" s="209" t="s">
        <v>367</v>
      </c>
      <c r="E179" s="23" t="s">
        <v>368</v>
      </c>
      <c r="F179" s="18" t="s">
        <v>321</v>
      </c>
      <c r="G179" s="53">
        <f>IF(F179="Prevenir",15,IF(F179="Detectar",10,0))</f>
        <v>0</v>
      </c>
      <c r="H179" s="370"/>
      <c r="I179" s="370"/>
      <c r="J179" s="370"/>
      <c r="K179" s="29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5">
      <c r="A180" s="289"/>
      <c r="B180" s="292"/>
      <c r="C180" s="289"/>
      <c r="D180" s="209" t="s">
        <v>378</v>
      </c>
      <c r="E180" s="23" t="s">
        <v>370</v>
      </c>
      <c r="F180" s="53" t="s">
        <v>321</v>
      </c>
      <c r="G180" s="53">
        <f>IF(F180="Confiable",15,0)</f>
        <v>0</v>
      </c>
      <c r="H180" s="370"/>
      <c r="I180" s="370"/>
      <c r="J180" s="370"/>
      <c r="K180" s="29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5">
      <c r="A181" s="289"/>
      <c r="B181" s="292"/>
      <c r="C181" s="289"/>
      <c r="D181" s="209" t="s">
        <v>379</v>
      </c>
      <c r="E181" s="23" t="s">
        <v>372</v>
      </c>
      <c r="F181" s="18" t="s">
        <v>321</v>
      </c>
      <c r="G181" s="53">
        <f>IF(F181="Se investigan y se resuelven oportunamente",15,0)</f>
        <v>0</v>
      </c>
      <c r="H181" s="370"/>
      <c r="I181" s="370"/>
      <c r="J181" s="370"/>
      <c r="K181" s="29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5">
      <c r="A182" s="343"/>
      <c r="B182" s="342"/>
      <c r="C182" s="343"/>
      <c r="D182" s="213" t="s">
        <v>373</v>
      </c>
      <c r="E182" s="23" t="s">
        <v>374</v>
      </c>
      <c r="F182" s="53" t="s">
        <v>321</v>
      </c>
      <c r="G182" s="53">
        <f>IF(F182="Completa",10,IF(F182="Incompleta",5,0))</f>
        <v>0</v>
      </c>
      <c r="H182" s="371"/>
      <c r="I182" s="371"/>
      <c r="J182" s="371"/>
      <c r="K182" s="34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5">
      <c r="A183" s="229"/>
      <c r="B183" s="230"/>
      <c r="C183" s="227"/>
      <c r="D183" s="217"/>
      <c r="E183" s="218" t="s">
        <v>375</v>
      </c>
      <c r="F183" s="219"/>
      <c r="G183" s="219">
        <f>SUM(G176:G182)</f>
        <v>30</v>
      </c>
      <c r="H183" s="234"/>
      <c r="I183" s="235"/>
      <c r="J183" s="235"/>
      <c r="K183" s="236"/>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5">
      <c r="A185" s="564" t="s">
        <v>233</v>
      </c>
      <c r="B185" s="565" t="s">
        <v>350</v>
      </c>
      <c r="C185" s="566" t="s">
        <v>376</v>
      </c>
      <c r="D185" s="562" t="s">
        <v>352</v>
      </c>
      <c r="E185" s="295"/>
      <c r="F185" s="295"/>
      <c r="G185" s="295"/>
      <c r="H185" s="372"/>
      <c r="I185" s="203" t="s">
        <v>353</v>
      </c>
      <c r="J185" s="569" t="s">
        <v>354</v>
      </c>
      <c r="K185" s="568" t="s">
        <v>355</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5">
      <c r="A186" s="290"/>
      <c r="B186" s="387"/>
      <c r="C186" s="387"/>
      <c r="D186" s="205" t="s">
        <v>356</v>
      </c>
      <c r="E186" s="206" t="s">
        <v>357</v>
      </c>
      <c r="F186" s="205" t="s">
        <v>358</v>
      </c>
      <c r="G186" s="205" t="s">
        <v>359</v>
      </c>
      <c r="H186" s="205" t="s">
        <v>377</v>
      </c>
      <c r="I186" s="208" t="s">
        <v>361</v>
      </c>
      <c r="J186" s="387"/>
      <c r="K186" s="293"/>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5">
      <c r="A187" s="563" t="str">
        <f>DESCRIPCION!A25</f>
        <v>f</v>
      </c>
      <c r="B187" s="423">
        <f>DESCRIPCION!D26</f>
        <v>0</v>
      </c>
      <c r="C187" s="563"/>
      <c r="D187" s="567" t="s">
        <v>362</v>
      </c>
      <c r="E187" s="210" t="s">
        <v>363</v>
      </c>
      <c r="F187" s="211" t="s">
        <v>321</v>
      </c>
      <c r="G187" s="211">
        <f>IF(F187="Asignado",15,0)</f>
        <v>0</v>
      </c>
      <c r="H187" s="560" t="str">
        <f>IF(AND(G194&gt;0,G194&lt;=85),"Débil",IF(AND(G194&gt;85,G194&lt;=95),"Moderado",IF(G194&gt;96,"Fuerte"," ")))</f>
        <v xml:space="preserve"> </v>
      </c>
      <c r="I187" s="560" t="s">
        <v>321</v>
      </c>
      <c r="J187" s="56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61"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5">
      <c r="A188" s="289"/>
      <c r="B188" s="292"/>
      <c r="C188" s="289"/>
      <c r="D188" s="370"/>
      <c r="E188" s="23" t="s">
        <v>364</v>
      </c>
      <c r="F188" s="53" t="s">
        <v>321</v>
      </c>
      <c r="G188" s="53">
        <f>IF(F188="Adecuado",15,0)</f>
        <v>0</v>
      </c>
      <c r="H188" s="370"/>
      <c r="I188" s="370"/>
      <c r="J188" s="370"/>
      <c r="K188" s="29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5">
      <c r="A189" s="289"/>
      <c r="B189" s="292"/>
      <c r="C189" s="289"/>
      <c r="D189" s="209" t="s">
        <v>365</v>
      </c>
      <c r="E189" s="23" t="s">
        <v>366</v>
      </c>
      <c r="F189" s="53" t="s">
        <v>321</v>
      </c>
      <c r="G189" s="53">
        <f>IF(F189="Oportuna",15,0)</f>
        <v>0</v>
      </c>
      <c r="H189" s="370"/>
      <c r="I189" s="370"/>
      <c r="J189" s="370"/>
      <c r="K189" s="29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5">
      <c r="A190" s="289"/>
      <c r="B190" s="292"/>
      <c r="C190" s="289"/>
      <c r="D190" s="209" t="s">
        <v>367</v>
      </c>
      <c r="E190" s="23" t="s">
        <v>368</v>
      </c>
      <c r="F190" s="18" t="s">
        <v>321</v>
      </c>
      <c r="G190" s="53">
        <f>IF(F190="Prevenir",15,IF(F190="Detectar",10,0))</f>
        <v>0</v>
      </c>
      <c r="H190" s="370"/>
      <c r="I190" s="370"/>
      <c r="J190" s="370"/>
      <c r="K190" s="29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5">
      <c r="A191" s="289"/>
      <c r="B191" s="292"/>
      <c r="C191" s="289"/>
      <c r="D191" s="209" t="s">
        <v>378</v>
      </c>
      <c r="E191" s="23" t="s">
        <v>370</v>
      </c>
      <c r="F191" s="53" t="s">
        <v>321</v>
      </c>
      <c r="G191" s="53">
        <f>IF(F191="Confiable",15,0)</f>
        <v>0</v>
      </c>
      <c r="H191" s="370"/>
      <c r="I191" s="370"/>
      <c r="J191" s="370"/>
      <c r="K191" s="29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5">
      <c r="A192" s="289"/>
      <c r="B192" s="292"/>
      <c r="C192" s="289"/>
      <c r="D192" s="209" t="s">
        <v>379</v>
      </c>
      <c r="E192" s="23" t="s">
        <v>372</v>
      </c>
      <c r="F192" s="18" t="s">
        <v>321</v>
      </c>
      <c r="G192" s="53">
        <f>IF(F192="Se investigan y se resuelven oportunamente",15,0)</f>
        <v>0</v>
      </c>
      <c r="H192" s="370"/>
      <c r="I192" s="370"/>
      <c r="J192" s="370"/>
      <c r="K192" s="29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5">
      <c r="A193" s="343"/>
      <c r="B193" s="342"/>
      <c r="C193" s="343"/>
      <c r="D193" s="213" t="s">
        <v>373</v>
      </c>
      <c r="E193" s="23" t="s">
        <v>374</v>
      </c>
      <c r="F193" s="53" t="s">
        <v>321</v>
      </c>
      <c r="G193" s="53">
        <f>IF(F193="Completa",10,IF(F193="Incompleta",5,0))</f>
        <v>0</v>
      </c>
      <c r="H193" s="371"/>
      <c r="I193" s="371"/>
      <c r="J193" s="371"/>
      <c r="K193" s="34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5">
      <c r="A194" s="229"/>
      <c r="B194" s="230"/>
      <c r="C194" s="227"/>
      <c r="D194" s="217"/>
      <c r="E194" s="218" t="s">
        <v>375</v>
      </c>
      <c r="F194" s="219"/>
      <c r="G194" s="219">
        <f>SUM(G187:G193)</f>
        <v>0</v>
      </c>
      <c r="H194" s="234"/>
      <c r="I194" s="235"/>
      <c r="J194" s="235"/>
      <c r="K194" s="236"/>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5">
      <c r="A196" s="564" t="s">
        <v>233</v>
      </c>
      <c r="B196" s="565" t="s">
        <v>350</v>
      </c>
      <c r="C196" s="566" t="s">
        <v>376</v>
      </c>
      <c r="D196" s="562" t="s">
        <v>352</v>
      </c>
      <c r="E196" s="295"/>
      <c r="F196" s="295"/>
      <c r="G196" s="295"/>
      <c r="H196" s="372"/>
      <c r="I196" s="203" t="s">
        <v>353</v>
      </c>
      <c r="J196" s="569" t="s">
        <v>354</v>
      </c>
      <c r="K196" s="568" t="s">
        <v>355</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5">
      <c r="A197" s="290"/>
      <c r="B197" s="387"/>
      <c r="C197" s="387"/>
      <c r="D197" s="205" t="s">
        <v>356</v>
      </c>
      <c r="E197" s="206" t="s">
        <v>357</v>
      </c>
      <c r="F197" s="205" t="s">
        <v>358</v>
      </c>
      <c r="G197" s="205" t="s">
        <v>359</v>
      </c>
      <c r="H197" s="205" t="s">
        <v>377</v>
      </c>
      <c r="I197" s="208" t="s">
        <v>361</v>
      </c>
      <c r="J197" s="387"/>
      <c r="K197" s="293"/>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5">
      <c r="A198" s="563" t="str">
        <f>DESCRIPCION!A25</f>
        <v>f</v>
      </c>
      <c r="B198" s="423">
        <f>DESCRIPCION!D27</f>
        <v>0</v>
      </c>
      <c r="C198" s="563"/>
      <c r="D198" s="567" t="s">
        <v>362</v>
      </c>
      <c r="E198" s="210" t="s">
        <v>363</v>
      </c>
      <c r="F198" s="211" t="s">
        <v>321</v>
      </c>
      <c r="G198" s="211">
        <f>IF(F198="Asignado",15,0)</f>
        <v>0</v>
      </c>
      <c r="H198" s="560" t="str">
        <f>IF(AND(G205&gt;0,G205&lt;=85),"Débil",IF(AND(G205&gt;85,G205&lt;=95),"Moderado",IF(G205&gt;96,"Fuerte"," ")))</f>
        <v xml:space="preserve"> </v>
      </c>
      <c r="I198" s="560" t="s">
        <v>321</v>
      </c>
      <c r="J198" s="56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61"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5">
      <c r="A199" s="289"/>
      <c r="B199" s="292"/>
      <c r="C199" s="289"/>
      <c r="D199" s="370"/>
      <c r="E199" s="23" t="s">
        <v>364</v>
      </c>
      <c r="F199" s="53" t="s">
        <v>321</v>
      </c>
      <c r="G199" s="53">
        <f>IF(F199="Adecuado",15,0)</f>
        <v>0</v>
      </c>
      <c r="H199" s="370"/>
      <c r="I199" s="370"/>
      <c r="J199" s="370"/>
      <c r="K199" s="29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5">
      <c r="A200" s="289"/>
      <c r="B200" s="292"/>
      <c r="C200" s="289"/>
      <c r="D200" s="209" t="s">
        <v>365</v>
      </c>
      <c r="E200" s="23" t="s">
        <v>366</v>
      </c>
      <c r="F200" s="53" t="s">
        <v>321</v>
      </c>
      <c r="G200" s="53">
        <f>IF(F200="Oportuna",15,0)</f>
        <v>0</v>
      </c>
      <c r="H200" s="370"/>
      <c r="I200" s="370"/>
      <c r="J200" s="370"/>
      <c r="K200" s="29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5">
      <c r="A201" s="289"/>
      <c r="B201" s="292"/>
      <c r="C201" s="289"/>
      <c r="D201" s="209" t="s">
        <v>367</v>
      </c>
      <c r="E201" s="23" t="s">
        <v>368</v>
      </c>
      <c r="F201" s="18" t="s">
        <v>321</v>
      </c>
      <c r="G201" s="53">
        <f>IF(F201="Prevenir",15,IF(F201="Detectar",10,0))</f>
        <v>0</v>
      </c>
      <c r="H201" s="370"/>
      <c r="I201" s="370"/>
      <c r="J201" s="370"/>
      <c r="K201" s="29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5">
      <c r="A202" s="289"/>
      <c r="B202" s="292"/>
      <c r="C202" s="289"/>
      <c r="D202" s="209" t="s">
        <v>378</v>
      </c>
      <c r="E202" s="23" t="s">
        <v>370</v>
      </c>
      <c r="F202" s="53" t="s">
        <v>321</v>
      </c>
      <c r="G202" s="53">
        <f>IF(F202="Confiable",15,0)</f>
        <v>0</v>
      </c>
      <c r="H202" s="370"/>
      <c r="I202" s="370"/>
      <c r="J202" s="370"/>
      <c r="K202" s="29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5">
      <c r="A203" s="289"/>
      <c r="B203" s="292"/>
      <c r="C203" s="289"/>
      <c r="D203" s="209" t="s">
        <v>379</v>
      </c>
      <c r="E203" s="23" t="s">
        <v>372</v>
      </c>
      <c r="F203" s="18" t="s">
        <v>321</v>
      </c>
      <c r="G203" s="53">
        <f>IF(F203="Se investigan y se resuelven oportunamente",15,0)</f>
        <v>0</v>
      </c>
      <c r="H203" s="370"/>
      <c r="I203" s="370"/>
      <c r="J203" s="370"/>
      <c r="K203" s="29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5">
      <c r="A204" s="343"/>
      <c r="B204" s="342"/>
      <c r="C204" s="343"/>
      <c r="D204" s="213" t="s">
        <v>373</v>
      </c>
      <c r="E204" s="23" t="s">
        <v>374</v>
      </c>
      <c r="F204" s="53" t="s">
        <v>321</v>
      </c>
      <c r="G204" s="53">
        <f>IF(F204="Completa",10,IF(F204="Incompleta",5,0))</f>
        <v>0</v>
      </c>
      <c r="H204" s="371"/>
      <c r="I204" s="371"/>
      <c r="J204" s="371"/>
      <c r="K204" s="34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5">
      <c r="A205" s="229"/>
      <c r="B205" s="230"/>
      <c r="C205" s="227"/>
      <c r="D205" s="217"/>
      <c r="E205" s="218" t="s">
        <v>375</v>
      </c>
      <c r="F205" s="219"/>
      <c r="G205" s="219">
        <f>SUM(G198:G204)</f>
        <v>0</v>
      </c>
      <c r="H205" s="234"/>
      <c r="I205" s="235"/>
      <c r="J205" s="235"/>
      <c r="K205" s="236"/>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5">
      <c r="A207" s="564" t="s">
        <v>233</v>
      </c>
      <c r="B207" s="565" t="s">
        <v>350</v>
      </c>
      <c r="C207" s="566" t="s">
        <v>376</v>
      </c>
      <c r="D207" s="562" t="s">
        <v>352</v>
      </c>
      <c r="E207" s="295"/>
      <c r="F207" s="295"/>
      <c r="G207" s="295"/>
      <c r="H207" s="372"/>
      <c r="I207" s="203" t="s">
        <v>353</v>
      </c>
      <c r="J207" s="569" t="s">
        <v>354</v>
      </c>
      <c r="K207" s="568" t="s">
        <v>355</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5">
      <c r="A208" s="290"/>
      <c r="B208" s="387"/>
      <c r="C208" s="387"/>
      <c r="D208" s="205" t="s">
        <v>356</v>
      </c>
      <c r="E208" s="206" t="s">
        <v>357</v>
      </c>
      <c r="F208" s="205" t="s">
        <v>358</v>
      </c>
      <c r="G208" s="205" t="s">
        <v>359</v>
      </c>
      <c r="H208" s="205" t="s">
        <v>377</v>
      </c>
      <c r="I208" s="208" t="s">
        <v>361</v>
      </c>
      <c r="J208" s="387"/>
      <c r="K208" s="293"/>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5">
      <c r="A209" s="563" t="str">
        <f>DESCRIPCION!A28</f>
        <v>g</v>
      </c>
      <c r="B209" s="423">
        <f>DESCRIPCION!D28</f>
        <v>0</v>
      </c>
      <c r="C209" s="563"/>
      <c r="D209" s="567" t="s">
        <v>362</v>
      </c>
      <c r="E209" s="210" t="s">
        <v>363</v>
      </c>
      <c r="F209" s="211" t="s">
        <v>321</v>
      </c>
      <c r="G209" s="211">
        <f>IF(F209="Asignado",15,0)</f>
        <v>0</v>
      </c>
      <c r="H209" s="560" t="str">
        <f>IF(AND(G216&gt;0,G216&lt;=85),"Débil",IF(AND(G216&gt;85,G216&lt;=95),"Moderado",IF(G216&gt;96,"Fuerte"," ")))</f>
        <v xml:space="preserve"> </v>
      </c>
      <c r="I209" s="560" t="s">
        <v>321</v>
      </c>
      <c r="J209" s="56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61"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5">
      <c r="A210" s="289"/>
      <c r="B210" s="292"/>
      <c r="C210" s="289"/>
      <c r="D210" s="370"/>
      <c r="E210" s="23" t="s">
        <v>364</v>
      </c>
      <c r="F210" s="53" t="s">
        <v>321</v>
      </c>
      <c r="G210" s="53">
        <f>IF(F210="Adecuado",15,0)</f>
        <v>0</v>
      </c>
      <c r="H210" s="370"/>
      <c r="I210" s="370"/>
      <c r="J210" s="370"/>
      <c r="K210" s="29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5">
      <c r="A211" s="289"/>
      <c r="B211" s="292"/>
      <c r="C211" s="289"/>
      <c r="D211" s="209" t="s">
        <v>365</v>
      </c>
      <c r="E211" s="23" t="s">
        <v>366</v>
      </c>
      <c r="F211" s="53" t="s">
        <v>321</v>
      </c>
      <c r="G211" s="53">
        <f>IF(F211="Oportuna",15,0)</f>
        <v>0</v>
      </c>
      <c r="H211" s="370"/>
      <c r="I211" s="370"/>
      <c r="J211" s="370"/>
      <c r="K211" s="29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5">
      <c r="A212" s="289"/>
      <c r="B212" s="292"/>
      <c r="C212" s="289"/>
      <c r="D212" s="209" t="s">
        <v>367</v>
      </c>
      <c r="E212" s="23" t="s">
        <v>368</v>
      </c>
      <c r="F212" s="18" t="s">
        <v>321</v>
      </c>
      <c r="G212" s="53">
        <f>IF(F212="Prevenir",15,IF(F212="Detectar",10,0))</f>
        <v>0</v>
      </c>
      <c r="H212" s="370"/>
      <c r="I212" s="370"/>
      <c r="J212" s="370"/>
      <c r="K212" s="29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5">
      <c r="A213" s="289"/>
      <c r="B213" s="292"/>
      <c r="C213" s="289"/>
      <c r="D213" s="209" t="s">
        <v>378</v>
      </c>
      <c r="E213" s="23" t="s">
        <v>370</v>
      </c>
      <c r="F213" s="53" t="s">
        <v>321</v>
      </c>
      <c r="G213" s="53">
        <f>IF(F213="Confiable",15,0)</f>
        <v>0</v>
      </c>
      <c r="H213" s="370"/>
      <c r="I213" s="370"/>
      <c r="J213" s="370"/>
      <c r="K213" s="29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5">
      <c r="A214" s="289"/>
      <c r="B214" s="292"/>
      <c r="C214" s="289"/>
      <c r="D214" s="209" t="s">
        <v>379</v>
      </c>
      <c r="E214" s="23" t="s">
        <v>372</v>
      </c>
      <c r="F214" s="18" t="s">
        <v>321</v>
      </c>
      <c r="G214" s="53">
        <f>IF(F214="Se investigan y se resuelven oportunamente",15,0)</f>
        <v>0</v>
      </c>
      <c r="H214" s="370"/>
      <c r="I214" s="370"/>
      <c r="J214" s="370"/>
      <c r="K214" s="29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5">
      <c r="A215" s="343"/>
      <c r="B215" s="342"/>
      <c r="C215" s="343"/>
      <c r="D215" s="213" t="s">
        <v>373</v>
      </c>
      <c r="E215" s="23" t="s">
        <v>374</v>
      </c>
      <c r="F215" s="53" t="s">
        <v>321</v>
      </c>
      <c r="G215" s="53">
        <f>IF(F215="Completa",10,IF(F215="Incompleta",5,0))</f>
        <v>0</v>
      </c>
      <c r="H215" s="371"/>
      <c r="I215" s="371"/>
      <c r="J215" s="371"/>
      <c r="K215" s="34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5">
      <c r="A216" s="229"/>
      <c r="B216" s="230"/>
      <c r="C216" s="227"/>
      <c r="D216" s="217"/>
      <c r="E216" s="218" t="s">
        <v>375</v>
      </c>
      <c r="F216" s="219"/>
      <c r="G216" s="219">
        <f>SUM(G209:G215)</f>
        <v>0</v>
      </c>
      <c r="H216" s="234"/>
      <c r="I216" s="235"/>
      <c r="J216" s="235"/>
      <c r="K216" s="236"/>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5">
      <c r="A218" s="564" t="s">
        <v>233</v>
      </c>
      <c r="B218" s="565" t="s">
        <v>350</v>
      </c>
      <c r="C218" s="566" t="s">
        <v>376</v>
      </c>
      <c r="D218" s="562" t="s">
        <v>352</v>
      </c>
      <c r="E218" s="295"/>
      <c r="F218" s="295"/>
      <c r="G218" s="295"/>
      <c r="H218" s="372"/>
      <c r="I218" s="203" t="s">
        <v>353</v>
      </c>
      <c r="J218" s="569" t="s">
        <v>354</v>
      </c>
      <c r="K218" s="568" t="s">
        <v>355</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5">
      <c r="A219" s="290"/>
      <c r="B219" s="387"/>
      <c r="C219" s="387"/>
      <c r="D219" s="205" t="s">
        <v>356</v>
      </c>
      <c r="E219" s="206" t="s">
        <v>357</v>
      </c>
      <c r="F219" s="205" t="s">
        <v>358</v>
      </c>
      <c r="G219" s="205" t="s">
        <v>359</v>
      </c>
      <c r="H219" s="205" t="s">
        <v>377</v>
      </c>
      <c r="I219" s="208" t="s">
        <v>361</v>
      </c>
      <c r="J219" s="387"/>
      <c r="K219" s="293"/>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5">
      <c r="A220" s="563" t="str">
        <f>DESCRIPCION!A28</f>
        <v>g</v>
      </c>
      <c r="B220" s="423">
        <f>DESCRIPCION!D29</f>
        <v>0</v>
      </c>
      <c r="C220" s="563"/>
      <c r="D220" s="567" t="s">
        <v>362</v>
      </c>
      <c r="E220" s="210" t="s">
        <v>363</v>
      </c>
      <c r="F220" s="211" t="s">
        <v>321</v>
      </c>
      <c r="G220" s="211">
        <f>IF(F220="Asignado",15,0)</f>
        <v>0</v>
      </c>
      <c r="H220" s="560" t="str">
        <f>IF(AND(G227&gt;0,G227&lt;=85),"Débil",IF(AND(G227&gt;85,G227&lt;=95),"Moderado",IF(G227&gt;96,"Fuerte"," ")))</f>
        <v xml:space="preserve"> </v>
      </c>
      <c r="I220" s="560" t="s">
        <v>345</v>
      </c>
      <c r="J220" s="56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61"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5">
      <c r="A221" s="289"/>
      <c r="B221" s="292"/>
      <c r="C221" s="289"/>
      <c r="D221" s="370"/>
      <c r="E221" s="23" t="s">
        <v>364</v>
      </c>
      <c r="F221" s="53" t="s">
        <v>321</v>
      </c>
      <c r="G221" s="53">
        <f>IF(F221="Adecuado",15,0)</f>
        <v>0</v>
      </c>
      <c r="H221" s="370"/>
      <c r="I221" s="370"/>
      <c r="J221" s="370"/>
      <c r="K221" s="29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5">
      <c r="A222" s="289"/>
      <c r="B222" s="292"/>
      <c r="C222" s="289"/>
      <c r="D222" s="209" t="s">
        <v>365</v>
      </c>
      <c r="E222" s="23" t="s">
        <v>366</v>
      </c>
      <c r="F222" s="53" t="s">
        <v>321</v>
      </c>
      <c r="G222" s="53">
        <f>IF(F222="Oportuna",15,0)</f>
        <v>0</v>
      </c>
      <c r="H222" s="370"/>
      <c r="I222" s="370"/>
      <c r="J222" s="370"/>
      <c r="K222" s="29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5">
      <c r="A223" s="289"/>
      <c r="B223" s="292"/>
      <c r="C223" s="289"/>
      <c r="D223" s="209" t="s">
        <v>367</v>
      </c>
      <c r="E223" s="23" t="s">
        <v>368</v>
      </c>
      <c r="F223" s="18" t="s">
        <v>321</v>
      </c>
      <c r="G223" s="53">
        <f>IF(F223="Prevenir",15,IF(F223="Detectar",10,0))</f>
        <v>0</v>
      </c>
      <c r="H223" s="370"/>
      <c r="I223" s="370"/>
      <c r="J223" s="370"/>
      <c r="K223" s="29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5">
      <c r="A224" s="289"/>
      <c r="B224" s="292"/>
      <c r="C224" s="289"/>
      <c r="D224" s="209" t="s">
        <v>378</v>
      </c>
      <c r="E224" s="23" t="s">
        <v>370</v>
      </c>
      <c r="F224" s="53" t="s">
        <v>321</v>
      </c>
      <c r="G224" s="53">
        <f>IF(F224="Confiable",15,0)</f>
        <v>0</v>
      </c>
      <c r="H224" s="370"/>
      <c r="I224" s="370"/>
      <c r="J224" s="370"/>
      <c r="K224" s="29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5">
      <c r="A225" s="289"/>
      <c r="B225" s="292"/>
      <c r="C225" s="289"/>
      <c r="D225" s="209" t="s">
        <v>379</v>
      </c>
      <c r="E225" s="23" t="s">
        <v>372</v>
      </c>
      <c r="F225" s="18" t="s">
        <v>321</v>
      </c>
      <c r="G225" s="53">
        <f>IF(F225="Se investigan y se resuelven oportunamente",15,0)</f>
        <v>0</v>
      </c>
      <c r="H225" s="370"/>
      <c r="I225" s="370"/>
      <c r="J225" s="370"/>
      <c r="K225" s="29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5">
      <c r="A226" s="343"/>
      <c r="B226" s="342"/>
      <c r="C226" s="343"/>
      <c r="D226" s="213" t="s">
        <v>373</v>
      </c>
      <c r="E226" s="23" t="s">
        <v>374</v>
      </c>
      <c r="F226" s="53" t="s">
        <v>321</v>
      </c>
      <c r="G226" s="53">
        <f>IF(F226="Completa",10,IF(F226="Incompleta",5,0))</f>
        <v>0</v>
      </c>
      <c r="H226" s="371"/>
      <c r="I226" s="371"/>
      <c r="J226" s="371"/>
      <c r="K226" s="34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5">
      <c r="A227" s="229"/>
      <c r="B227" s="230"/>
      <c r="C227" s="227"/>
      <c r="D227" s="217"/>
      <c r="E227" s="218" t="s">
        <v>375</v>
      </c>
      <c r="F227" s="219"/>
      <c r="G227" s="219">
        <f>SUM(G220:G226)</f>
        <v>0</v>
      </c>
      <c r="H227" s="234"/>
      <c r="I227" s="235"/>
      <c r="J227" s="235"/>
      <c r="K227" s="236"/>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5">
      <c r="A229" s="564" t="s">
        <v>233</v>
      </c>
      <c r="B229" s="565" t="s">
        <v>350</v>
      </c>
      <c r="C229" s="566" t="s">
        <v>376</v>
      </c>
      <c r="D229" s="562" t="s">
        <v>352</v>
      </c>
      <c r="E229" s="295"/>
      <c r="F229" s="295"/>
      <c r="G229" s="295"/>
      <c r="H229" s="372"/>
      <c r="I229" s="203" t="s">
        <v>353</v>
      </c>
      <c r="J229" s="569" t="s">
        <v>354</v>
      </c>
      <c r="K229" s="568" t="s">
        <v>355</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5">
      <c r="A230" s="290"/>
      <c r="B230" s="387"/>
      <c r="C230" s="387"/>
      <c r="D230" s="205" t="s">
        <v>356</v>
      </c>
      <c r="E230" s="206" t="s">
        <v>357</v>
      </c>
      <c r="F230" s="205" t="s">
        <v>358</v>
      </c>
      <c r="G230" s="205" t="s">
        <v>359</v>
      </c>
      <c r="H230" s="205" t="s">
        <v>377</v>
      </c>
      <c r="I230" s="208" t="s">
        <v>361</v>
      </c>
      <c r="J230" s="387"/>
      <c r="K230" s="293"/>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5">
      <c r="A231" s="563" t="str">
        <f>DESCRIPCION!A28</f>
        <v>g</v>
      </c>
      <c r="B231" s="423">
        <f>DESCRIPCION!D30</f>
        <v>0</v>
      </c>
      <c r="C231" s="563"/>
      <c r="D231" s="567" t="s">
        <v>362</v>
      </c>
      <c r="E231" s="210" t="s">
        <v>363</v>
      </c>
      <c r="F231" s="211" t="s">
        <v>321</v>
      </c>
      <c r="G231" s="211">
        <f>IF(F231="Asignado",15,0)</f>
        <v>0</v>
      </c>
      <c r="H231" s="560" t="str">
        <f>IF(AND(G238&gt;0,G238&lt;=85),"Débil",IF(AND(G238&gt;85,G238&lt;=95),"Moderado",IF(G238&gt;96,"Fuerte"," ")))</f>
        <v xml:space="preserve"> </v>
      </c>
      <c r="I231" s="560" t="s">
        <v>321</v>
      </c>
      <c r="J231" s="56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61"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5">
      <c r="A232" s="289"/>
      <c r="B232" s="292"/>
      <c r="C232" s="289"/>
      <c r="D232" s="370"/>
      <c r="E232" s="23" t="s">
        <v>364</v>
      </c>
      <c r="F232" s="53" t="s">
        <v>321</v>
      </c>
      <c r="G232" s="53">
        <f>IF(F232="Adecuado",15,0)</f>
        <v>0</v>
      </c>
      <c r="H232" s="370"/>
      <c r="I232" s="370"/>
      <c r="J232" s="370"/>
      <c r="K232" s="29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5">
      <c r="A233" s="289"/>
      <c r="B233" s="292"/>
      <c r="C233" s="289"/>
      <c r="D233" s="209" t="s">
        <v>365</v>
      </c>
      <c r="E233" s="23" t="s">
        <v>366</v>
      </c>
      <c r="F233" s="53" t="s">
        <v>321</v>
      </c>
      <c r="G233" s="53">
        <f>IF(F233="Oportuna",15,0)</f>
        <v>0</v>
      </c>
      <c r="H233" s="370"/>
      <c r="I233" s="370"/>
      <c r="J233" s="370"/>
      <c r="K233" s="29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5">
      <c r="A234" s="289"/>
      <c r="B234" s="292"/>
      <c r="C234" s="289"/>
      <c r="D234" s="209" t="s">
        <v>367</v>
      </c>
      <c r="E234" s="23" t="s">
        <v>368</v>
      </c>
      <c r="F234" s="18" t="s">
        <v>321</v>
      </c>
      <c r="G234" s="53">
        <f>IF(F234="Prevenir",15,IF(F234="Detectar",10,0))</f>
        <v>0</v>
      </c>
      <c r="H234" s="370"/>
      <c r="I234" s="370"/>
      <c r="J234" s="370"/>
      <c r="K234" s="29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5">
      <c r="A235" s="289"/>
      <c r="B235" s="292"/>
      <c r="C235" s="289"/>
      <c r="D235" s="209" t="s">
        <v>378</v>
      </c>
      <c r="E235" s="23" t="s">
        <v>370</v>
      </c>
      <c r="F235" s="53" t="s">
        <v>321</v>
      </c>
      <c r="G235" s="53">
        <f>IF(F235="Confiable",15,0)</f>
        <v>0</v>
      </c>
      <c r="H235" s="370"/>
      <c r="I235" s="370"/>
      <c r="J235" s="370"/>
      <c r="K235" s="29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5">
      <c r="A236" s="289"/>
      <c r="B236" s="292"/>
      <c r="C236" s="289"/>
      <c r="D236" s="209" t="s">
        <v>379</v>
      </c>
      <c r="E236" s="23" t="s">
        <v>372</v>
      </c>
      <c r="F236" s="18" t="s">
        <v>321</v>
      </c>
      <c r="G236" s="53">
        <f>IF(F236="Se investigan y se resuelven oportunamente",15,0)</f>
        <v>0</v>
      </c>
      <c r="H236" s="370"/>
      <c r="I236" s="370"/>
      <c r="J236" s="370"/>
      <c r="K236" s="29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5">
      <c r="A237" s="343"/>
      <c r="B237" s="342"/>
      <c r="C237" s="343"/>
      <c r="D237" s="213" t="s">
        <v>373</v>
      </c>
      <c r="E237" s="23" t="s">
        <v>374</v>
      </c>
      <c r="F237" s="53" t="s">
        <v>321</v>
      </c>
      <c r="G237" s="53">
        <f>IF(F237="Completa",10,IF(F237="Incompleta",5,0))</f>
        <v>0</v>
      </c>
      <c r="H237" s="371"/>
      <c r="I237" s="371"/>
      <c r="J237" s="371"/>
      <c r="K237" s="34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5">
      <c r="A238" s="229"/>
      <c r="B238" s="230"/>
      <c r="C238" s="227"/>
      <c r="D238" s="217"/>
      <c r="E238" s="218" t="s">
        <v>375</v>
      </c>
      <c r="F238" s="219"/>
      <c r="G238" s="219">
        <f>SUM(G231:G237)</f>
        <v>0</v>
      </c>
      <c r="H238" s="234"/>
      <c r="I238" s="235"/>
      <c r="J238" s="235"/>
      <c r="K238" s="236"/>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5">
      <c r="A240" s="564" t="s">
        <v>233</v>
      </c>
      <c r="B240" s="565" t="s">
        <v>350</v>
      </c>
      <c r="C240" s="566" t="s">
        <v>376</v>
      </c>
      <c r="D240" s="562" t="s">
        <v>352</v>
      </c>
      <c r="E240" s="295"/>
      <c r="F240" s="295"/>
      <c r="G240" s="295"/>
      <c r="H240" s="372"/>
      <c r="I240" s="203" t="s">
        <v>353</v>
      </c>
      <c r="J240" s="569" t="s">
        <v>354</v>
      </c>
      <c r="K240" s="568" t="s">
        <v>355</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5">
      <c r="A241" s="290"/>
      <c r="B241" s="387"/>
      <c r="C241" s="387"/>
      <c r="D241" s="205" t="s">
        <v>356</v>
      </c>
      <c r="E241" s="206" t="s">
        <v>357</v>
      </c>
      <c r="F241" s="205" t="s">
        <v>358</v>
      </c>
      <c r="G241" s="205" t="s">
        <v>359</v>
      </c>
      <c r="H241" s="205" t="s">
        <v>377</v>
      </c>
      <c r="I241" s="208" t="s">
        <v>361</v>
      </c>
      <c r="J241" s="387"/>
      <c r="K241" s="293"/>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5">
      <c r="A242" s="563" t="str">
        <f>DESCRIPCION!A31</f>
        <v>h</v>
      </c>
      <c r="B242" s="423">
        <f>DESCRIPCION!D31</f>
        <v>0</v>
      </c>
      <c r="C242" s="563"/>
      <c r="D242" s="567" t="s">
        <v>362</v>
      </c>
      <c r="E242" s="210" t="s">
        <v>363</v>
      </c>
      <c r="F242" s="211" t="s">
        <v>321</v>
      </c>
      <c r="G242" s="211">
        <f>IF(F242="Asignado",15,0)</f>
        <v>0</v>
      </c>
      <c r="H242" s="560" t="str">
        <f>IF(AND(G249&gt;0,G249&lt;=85),"Débil",IF(AND(G249&gt;85,G249&lt;=95),"Moderado",IF(G249&gt;96,"Fuerte"," ")))</f>
        <v xml:space="preserve"> </v>
      </c>
      <c r="I242" s="560" t="s">
        <v>321</v>
      </c>
      <c r="J242" s="56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61"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5">
      <c r="A243" s="289"/>
      <c r="B243" s="292"/>
      <c r="C243" s="289"/>
      <c r="D243" s="370"/>
      <c r="E243" s="23" t="s">
        <v>364</v>
      </c>
      <c r="F243" s="53" t="s">
        <v>321</v>
      </c>
      <c r="G243" s="53">
        <f>IF(F243="Adecuado",15,0)</f>
        <v>0</v>
      </c>
      <c r="H243" s="370"/>
      <c r="I243" s="370"/>
      <c r="J243" s="370"/>
      <c r="K243" s="29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5">
      <c r="A244" s="289"/>
      <c r="B244" s="292"/>
      <c r="C244" s="289"/>
      <c r="D244" s="209" t="s">
        <v>365</v>
      </c>
      <c r="E244" s="23" t="s">
        <v>366</v>
      </c>
      <c r="F244" s="53" t="s">
        <v>321</v>
      </c>
      <c r="G244" s="53">
        <f>IF(F244="Oportuna",15,0)</f>
        <v>0</v>
      </c>
      <c r="H244" s="370"/>
      <c r="I244" s="370"/>
      <c r="J244" s="370"/>
      <c r="K244" s="29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5">
      <c r="A245" s="289"/>
      <c r="B245" s="292"/>
      <c r="C245" s="289"/>
      <c r="D245" s="209" t="s">
        <v>367</v>
      </c>
      <c r="E245" s="23" t="s">
        <v>368</v>
      </c>
      <c r="F245" s="18" t="s">
        <v>321</v>
      </c>
      <c r="G245" s="53">
        <f>IF(F245="Prevenir",15,IF(F245="Detectar",10,0))</f>
        <v>0</v>
      </c>
      <c r="H245" s="370"/>
      <c r="I245" s="370"/>
      <c r="J245" s="370"/>
      <c r="K245" s="29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5">
      <c r="A246" s="289"/>
      <c r="B246" s="292"/>
      <c r="C246" s="289"/>
      <c r="D246" s="209" t="s">
        <v>378</v>
      </c>
      <c r="E246" s="23" t="s">
        <v>370</v>
      </c>
      <c r="F246" s="53" t="s">
        <v>321</v>
      </c>
      <c r="G246" s="53">
        <f>IF(F246="Confiable",15,0)</f>
        <v>0</v>
      </c>
      <c r="H246" s="370"/>
      <c r="I246" s="370"/>
      <c r="J246" s="370"/>
      <c r="K246" s="29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5">
      <c r="A247" s="289"/>
      <c r="B247" s="292"/>
      <c r="C247" s="289"/>
      <c r="D247" s="209" t="s">
        <v>379</v>
      </c>
      <c r="E247" s="23" t="s">
        <v>372</v>
      </c>
      <c r="F247" s="18" t="s">
        <v>321</v>
      </c>
      <c r="G247" s="53">
        <f>IF(F247="Se investigan y se resuelven oportunamente",15,0)</f>
        <v>0</v>
      </c>
      <c r="H247" s="370"/>
      <c r="I247" s="370"/>
      <c r="J247" s="370"/>
      <c r="K247" s="29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5">
      <c r="A248" s="343"/>
      <c r="B248" s="342"/>
      <c r="C248" s="343"/>
      <c r="D248" s="213" t="s">
        <v>373</v>
      </c>
      <c r="E248" s="23" t="s">
        <v>374</v>
      </c>
      <c r="F248" s="53" t="s">
        <v>321</v>
      </c>
      <c r="G248" s="53">
        <f>IF(F248="Completa",10,IF(F248="Incompleta",5,0))</f>
        <v>0</v>
      </c>
      <c r="H248" s="371"/>
      <c r="I248" s="371"/>
      <c r="J248" s="371"/>
      <c r="K248" s="34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5">
      <c r="A249" s="229"/>
      <c r="B249" s="230"/>
      <c r="C249" s="227"/>
      <c r="D249" s="217"/>
      <c r="E249" s="218" t="s">
        <v>375</v>
      </c>
      <c r="F249" s="219"/>
      <c r="G249" s="219">
        <f>SUM(G242:G248)</f>
        <v>0</v>
      </c>
      <c r="H249" s="234"/>
      <c r="I249" s="235"/>
      <c r="J249" s="235"/>
      <c r="K249" s="236"/>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5">
      <c r="A251" s="564" t="s">
        <v>233</v>
      </c>
      <c r="B251" s="565" t="s">
        <v>350</v>
      </c>
      <c r="C251" s="566" t="s">
        <v>376</v>
      </c>
      <c r="D251" s="562" t="s">
        <v>352</v>
      </c>
      <c r="E251" s="295"/>
      <c r="F251" s="295"/>
      <c r="G251" s="295"/>
      <c r="H251" s="372"/>
      <c r="I251" s="203" t="s">
        <v>353</v>
      </c>
      <c r="J251" s="569" t="s">
        <v>354</v>
      </c>
      <c r="K251" s="568" t="s">
        <v>355</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5">
      <c r="A252" s="290"/>
      <c r="B252" s="387"/>
      <c r="C252" s="387"/>
      <c r="D252" s="205" t="s">
        <v>356</v>
      </c>
      <c r="E252" s="206" t="s">
        <v>357</v>
      </c>
      <c r="F252" s="205" t="s">
        <v>358</v>
      </c>
      <c r="G252" s="205" t="s">
        <v>359</v>
      </c>
      <c r="H252" s="205" t="s">
        <v>377</v>
      </c>
      <c r="I252" s="208" t="s">
        <v>361</v>
      </c>
      <c r="J252" s="387"/>
      <c r="K252" s="293"/>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5">
      <c r="A253" s="563" t="str">
        <f>DESCRIPCION!A31</f>
        <v>h</v>
      </c>
      <c r="B253" s="423">
        <f>DESCRIPCION!D32</f>
        <v>0</v>
      </c>
      <c r="C253" s="563"/>
      <c r="D253" s="567" t="s">
        <v>362</v>
      </c>
      <c r="E253" s="210" t="s">
        <v>363</v>
      </c>
      <c r="F253" s="211" t="s">
        <v>321</v>
      </c>
      <c r="G253" s="211">
        <f>IF(F253="Asignado",15,0)</f>
        <v>0</v>
      </c>
      <c r="H253" s="560" t="str">
        <f>IF(AND(G260&gt;0,G260&lt;=85),"Débil",IF(AND(G260&gt;85,G260&lt;=95),"Moderado",IF(G260&gt;96,"Fuerte"," ")))</f>
        <v xml:space="preserve"> </v>
      </c>
      <c r="I253" s="560" t="s">
        <v>321</v>
      </c>
      <c r="J253" s="56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61"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5">
      <c r="A254" s="289"/>
      <c r="B254" s="292"/>
      <c r="C254" s="289"/>
      <c r="D254" s="370"/>
      <c r="E254" s="23" t="s">
        <v>364</v>
      </c>
      <c r="F254" s="53" t="s">
        <v>321</v>
      </c>
      <c r="G254" s="53">
        <f>IF(F254="Adecuado",15,0)</f>
        <v>0</v>
      </c>
      <c r="H254" s="370"/>
      <c r="I254" s="370"/>
      <c r="J254" s="370"/>
      <c r="K254" s="29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5">
      <c r="A255" s="289"/>
      <c r="B255" s="292"/>
      <c r="C255" s="289"/>
      <c r="D255" s="209" t="s">
        <v>365</v>
      </c>
      <c r="E255" s="23" t="s">
        <v>366</v>
      </c>
      <c r="F255" s="53" t="s">
        <v>321</v>
      </c>
      <c r="G255" s="53">
        <f>IF(F255="Oportuna",15,0)</f>
        <v>0</v>
      </c>
      <c r="H255" s="370"/>
      <c r="I255" s="370"/>
      <c r="J255" s="370"/>
      <c r="K255" s="29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5">
      <c r="A256" s="289"/>
      <c r="B256" s="292"/>
      <c r="C256" s="289"/>
      <c r="D256" s="209" t="s">
        <v>367</v>
      </c>
      <c r="E256" s="23" t="s">
        <v>368</v>
      </c>
      <c r="F256" s="18" t="s">
        <v>321</v>
      </c>
      <c r="G256" s="53">
        <f>IF(F256="Prevenir",15,IF(F256="Detectar",10,0))</f>
        <v>0</v>
      </c>
      <c r="H256" s="370"/>
      <c r="I256" s="370"/>
      <c r="J256" s="370"/>
      <c r="K256" s="29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5">
      <c r="A257" s="289"/>
      <c r="B257" s="292"/>
      <c r="C257" s="289"/>
      <c r="D257" s="209" t="s">
        <v>378</v>
      </c>
      <c r="E257" s="23" t="s">
        <v>370</v>
      </c>
      <c r="F257" s="53" t="s">
        <v>321</v>
      </c>
      <c r="G257" s="53">
        <f>IF(F257="Confiable",15,0)</f>
        <v>0</v>
      </c>
      <c r="H257" s="370"/>
      <c r="I257" s="370"/>
      <c r="J257" s="370"/>
      <c r="K257" s="29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5">
      <c r="A258" s="289"/>
      <c r="B258" s="292"/>
      <c r="C258" s="289"/>
      <c r="D258" s="209" t="s">
        <v>379</v>
      </c>
      <c r="E258" s="23" t="s">
        <v>372</v>
      </c>
      <c r="F258" s="18" t="s">
        <v>321</v>
      </c>
      <c r="G258" s="53">
        <f>IF(F258="Se investigan y se resuelven oportunamente",15,0)</f>
        <v>0</v>
      </c>
      <c r="H258" s="370"/>
      <c r="I258" s="370"/>
      <c r="J258" s="370"/>
      <c r="K258" s="29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5">
      <c r="A259" s="343"/>
      <c r="B259" s="342"/>
      <c r="C259" s="343"/>
      <c r="D259" s="213" t="s">
        <v>373</v>
      </c>
      <c r="E259" s="23" t="s">
        <v>374</v>
      </c>
      <c r="F259" s="53" t="s">
        <v>321</v>
      </c>
      <c r="G259" s="53">
        <f>IF(F259="Completa",10,IF(F259="Incompleta",5,0))</f>
        <v>0</v>
      </c>
      <c r="H259" s="371"/>
      <c r="I259" s="371"/>
      <c r="J259" s="371"/>
      <c r="K259" s="34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5">
      <c r="A260" s="229"/>
      <c r="B260" s="230"/>
      <c r="C260" s="227"/>
      <c r="D260" s="217"/>
      <c r="E260" s="218" t="s">
        <v>375</v>
      </c>
      <c r="F260" s="219"/>
      <c r="G260" s="219">
        <f>SUM(G253:G259)</f>
        <v>0</v>
      </c>
      <c r="H260" s="234"/>
      <c r="I260" s="235"/>
      <c r="J260" s="235"/>
      <c r="K260" s="236"/>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5">
      <c r="A262" s="564" t="s">
        <v>233</v>
      </c>
      <c r="B262" s="565" t="s">
        <v>350</v>
      </c>
      <c r="C262" s="566" t="s">
        <v>376</v>
      </c>
      <c r="D262" s="562" t="s">
        <v>352</v>
      </c>
      <c r="E262" s="295"/>
      <c r="F262" s="295"/>
      <c r="G262" s="295"/>
      <c r="H262" s="372"/>
      <c r="I262" s="203" t="s">
        <v>353</v>
      </c>
      <c r="J262" s="569" t="s">
        <v>354</v>
      </c>
      <c r="K262" s="568" t="s">
        <v>355</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5">
      <c r="A263" s="290"/>
      <c r="B263" s="387"/>
      <c r="C263" s="387"/>
      <c r="D263" s="205" t="s">
        <v>356</v>
      </c>
      <c r="E263" s="206" t="s">
        <v>357</v>
      </c>
      <c r="F263" s="205" t="s">
        <v>358</v>
      </c>
      <c r="G263" s="205" t="s">
        <v>359</v>
      </c>
      <c r="H263" s="205" t="s">
        <v>377</v>
      </c>
      <c r="I263" s="208" t="s">
        <v>361</v>
      </c>
      <c r="J263" s="387"/>
      <c r="K263" s="293"/>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5">
      <c r="A264" s="563" t="str">
        <f>DESCRIPCION!A31</f>
        <v>h</v>
      </c>
      <c r="B264" s="423">
        <f>DESCRIPCION!D33</f>
        <v>0</v>
      </c>
      <c r="C264" s="563"/>
      <c r="D264" s="567" t="s">
        <v>362</v>
      </c>
      <c r="E264" s="210" t="s">
        <v>363</v>
      </c>
      <c r="F264" s="211" t="s">
        <v>321</v>
      </c>
      <c r="G264" s="211">
        <f>IF(F264="Asignado",15,0)</f>
        <v>0</v>
      </c>
      <c r="H264" s="560" t="str">
        <f>IF(AND(G271&gt;0,G271&lt;=85),"Débil",IF(AND(G271&gt;85,G271&lt;=95),"Moderado",IF(G271&gt;96,"Fuerte"," ")))</f>
        <v xml:space="preserve"> </v>
      </c>
      <c r="I264" s="560" t="s">
        <v>321</v>
      </c>
      <c r="J264" s="56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61"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5">
      <c r="A265" s="289"/>
      <c r="B265" s="292"/>
      <c r="C265" s="289"/>
      <c r="D265" s="370"/>
      <c r="E265" s="23" t="s">
        <v>364</v>
      </c>
      <c r="F265" s="53" t="s">
        <v>321</v>
      </c>
      <c r="G265" s="53">
        <f>IF(F265="Adecuado",15,0)</f>
        <v>0</v>
      </c>
      <c r="H265" s="370"/>
      <c r="I265" s="370"/>
      <c r="J265" s="370"/>
      <c r="K265" s="29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5">
      <c r="A266" s="289"/>
      <c r="B266" s="292"/>
      <c r="C266" s="289"/>
      <c r="D266" s="209" t="s">
        <v>365</v>
      </c>
      <c r="E266" s="23" t="s">
        <v>366</v>
      </c>
      <c r="F266" s="53" t="s">
        <v>321</v>
      </c>
      <c r="G266" s="53">
        <f>IF(F266="Oportuna",15,0)</f>
        <v>0</v>
      </c>
      <c r="H266" s="370"/>
      <c r="I266" s="370"/>
      <c r="J266" s="370"/>
      <c r="K266" s="29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5">
      <c r="A267" s="289"/>
      <c r="B267" s="292"/>
      <c r="C267" s="289"/>
      <c r="D267" s="209" t="s">
        <v>367</v>
      </c>
      <c r="E267" s="23" t="s">
        <v>368</v>
      </c>
      <c r="F267" s="18" t="s">
        <v>321</v>
      </c>
      <c r="G267" s="53">
        <f>IF(F267="Prevenir",15,IF(F267="Detectar",10,0))</f>
        <v>0</v>
      </c>
      <c r="H267" s="370"/>
      <c r="I267" s="370"/>
      <c r="J267" s="370"/>
      <c r="K267" s="29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5">
      <c r="A268" s="289"/>
      <c r="B268" s="292"/>
      <c r="C268" s="289"/>
      <c r="D268" s="209" t="s">
        <v>378</v>
      </c>
      <c r="E268" s="23" t="s">
        <v>370</v>
      </c>
      <c r="F268" s="53" t="s">
        <v>321</v>
      </c>
      <c r="G268" s="53">
        <f>IF(F268="Confiable",15,0)</f>
        <v>0</v>
      </c>
      <c r="H268" s="370"/>
      <c r="I268" s="370"/>
      <c r="J268" s="370"/>
      <c r="K268" s="29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5">
      <c r="A269" s="289"/>
      <c r="B269" s="292"/>
      <c r="C269" s="289"/>
      <c r="D269" s="209" t="s">
        <v>379</v>
      </c>
      <c r="E269" s="23" t="s">
        <v>372</v>
      </c>
      <c r="F269" s="18" t="s">
        <v>321</v>
      </c>
      <c r="G269" s="53">
        <f>IF(F269="Se investigan y se resuelven oportunamente",15,0)</f>
        <v>0</v>
      </c>
      <c r="H269" s="370"/>
      <c r="I269" s="370"/>
      <c r="J269" s="370"/>
      <c r="K269" s="29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5">
      <c r="A270" s="343"/>
      <c r="B270" s="342"/>
      <c r="C270" s="343"/>
      <c r="D270" s="213" t="s">
        <v>373</v>
      </c>
      <c r="E270" s="23" t="s">
        <v>374</v>
      </c>
      <c r="F270" s="53" t="s">
        <v>321</v>
      </c>
      <c r="G270" s="53">
        <f>IF(F270="Completa",10,IF(F270="Incompleta",5,0))</f>
        <v>0</v>
      </c>
      <c r="H270" s="371"/>
      <c r="I270" s="371"/>
      <c r="J270" s="371"/>
      <c r="K270" s="34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5">
      <c r="A271" s="229"/>
      <c r="B271" s="230"/>
      <c r="C271" s="227"/>
      <c r="D271" s="217"/>
      <c r="E271" s="218" t="s">
        <v>375</v>
      </c>
      <c r="F271" s="219"/>
      <c r="G271" s="219">
        <f>SUM(G264:G270)</f>
        <v>0</v>
      </c>
      <c r="H271" s="234"/>
      <c r="I271" s="235"/>
      <c r="J271" s="235"/>
      <c r="K271" s="236"/>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5">
      <c r="A273" s="564" t="s">
        <v>233</v>
      </c>
      <c r="B273" s="565" t="s">
        <v>350</v>
      </c>
      <c r="C273" s="566" t="s">
        <v>376</v>
      </c>
      <c r="D273" s="562" t="s">
        <v>352</v>
      </c>
      <c r="E273" s="295"/>
      <c r="F273" s="295"/>
      <c r="G273" s="295"/>
      <c r="H273" s="372"/>
      <c r="I273" s="203" t="s">
        <v>353</v>
      </c>
      <c r="J273" s="569" t="s">
        <v>354</v>
      </c>
      <c r="K273" s="568" t="s">
        <v>355</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5">
      <c r="A274" s="290"/>
      <c r="B274" s="387"/>
      <c r="C274" s="387"/>
      <c r="D274" s="205" t="s">
        <v>356</v>
      </c>
      <c r="E274" s="206" t="s">
        <v>357</v>
      </c>
      <c r="F274" s="205" t="s">
        <v>358</v>
      </c>
      <c r="G274" s="205" t="s">
        <v>359</v>
      </c>
      <c r="H274" s="205" t="s">
        <v>377</v>
      </c>
      <c r="I274" s="208" t="s">
        <v>361</v>
      </c>
      <c r="J274" s="387"/>
      <c r="K274" s="293"/>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5">
      <c r="A275" s="563" t="e">
        <f>DESCRIPCION!A34</f>
        <v>#REF!</v>
      </c>
      <c r="B275" s="423" t="e">
        <f>DESCRIPCION!D34</f>
        <v>#REF!</v>
      </c>
      <c r="C275" s="563"/>
      <c r="D275" s="567" t="s">
        <v>362</v>
      </c>
      <c r="E275" s="210" t="s">
        <v>363</v>
      </c>
      <c r="F275" s="211" t="s">
        <v>321</v>
      </c>
      <c r="G275" s="211">
        <f>IF(F275="Asignado",15,0)</f>
        <v>0</v>
      </c>
      <c r="H275" s="560" t="str">
        <f>IF(AND(G282&gt;0,G282&lt;=85),"Débil",IF(AND(G282&gt;85,G282&lt;=95),"Moderado",IF(G282&gt;96,"Fuerte"," ")))</f>
        <v xml:space="preserve"> </v>
      </c>
      <c r="I275" s="560" t="s">
        <v>321</v>
      </c>
      <c r="J275" s="56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61"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5">
      <c r="A276" s="289"/>
      <c r="B276" s="292"/>
      <c r="C276" s="289"/>
      <c r="D276" s="370"/>
      <c r="E276" s="23" t="s">
        <v>364</v>
      </c>
      <c r="F276" s="53" t="s">
        <v>321</v>
      </c>
      <c r="G276" s="53">
        <f>IF(F276="Adecuado",15,0)</f>
        <v>0</v>
      </c>
      <c r="H276" s="370"/>
      <c r="I276" s="370"/>
      <c r="J276" s="370"/>
      <c r="K276" s="29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5">
      <c r="A277" s="289"/>
      <c r="B277" s="292"/>
      <c r="C277" s="289"/>
      <c r="D277" s="209" t="s">
        <v>365</v>
      </c>
      <c r="E277" s="23" t="s">
        <v>366</v>
      </c>
      <c r="F277" s="53" t="s">
        <v>321</v>
      </c>
      <c r="G277" s="53">
        <f>IF(F277="Oportuna",15,0)</f>
        <v>0</v>
      </c>
      <c r="H277" s="370"/>
      <c r="I277" s="370"/>
      <c r="J277" s="370"/>
      <c r="K277" s="29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5">
      <c r="A278" s="289"/>
      <c r="B278" s="292"/>
      <c r="C278" s="289"/>
      <c r="D278" s="209" t="s">
        <v>367</v>
      </c>
      <c r="E278" s="23" t="s">
        <v>368</v>
      </c>
      <c r="F278" s="18" t="s">
        <v>321</v>
      </c>
      <c r="G278" s="53">
        <f>IF(F278="Prevenir",15,IF(F278="Detectar",10,0))</f>
        <v>0</v>
      </c>
      <c r="H278" s="370"/>
      <c r="I278" s="370"/>
      <c r="J278" s="370"/>
      <c r="K278" s="29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5">
      <c r="A279" s="289"/>
      <c r="B279" s="292"/>
      <c r="C279" s="289"/>
      <c r="D279" s="209" t="s">
        <v>378</v>
      </c>
      <c r="E279" s="23" t="s">
        <v>370</v>
      </c>
      <c r="F279" s="53" t="s">
        <v>321</v>
      </c>
      <c r="G279" s="53">
        <f>IF(F279="Confiable",15,0)</f>
        <v>0</v>
      </c>
      <c r="H279" s="370"/>
      <c r="I279" s="370"/>
      <c r="J279" s="370"/>
      <c r="K279" s="29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5">
      <c r="A280" s="289"/>
      <c r="B280" s="292"/>
      <c r="C280" s="289"/>
      <c r="D280" s="209" t="s">
        <v>379</v>
      </c>
      <c r="E280" s="23" t="s">
        <v>372</v>
      </c>
      <c r="F280" s="18" t="s">
        <v>321</v>
      </c>
      <c r="G280" s="53">
        <f>IF(F280="Se investigan y se resuelven oportunamente",15,0)</f>
        <v>0</v>
      </c>
      <c r="H280" s="370"/>
      <c r="I280" s="370"/>
      <c r="J280" s="370"/>
      <c r="K280" s="29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5">
      <c r="A281" s="343"/>
      <c r="B281" s="342"/>
      <c r="C281" s="343"/>
      <c r="D281" s="213" t="s">
        <v>373</v>
      </c>
      <c r="E281" s="23" t="s">
        <v>374</v>
      </c>
      <c r="F281" s="53" t="s">
        <v>321</v>
      </c>
      <c r="G281" s="53">
        <f>IF(F281="Completa",10,IF(F281="Incompleta",5,0))</f>
        <v>0</v>
      </c>
      <c r="H281" s="371"/>
      <c r="I281" s="371"/>
      <c r="J281" s="371"/>
      <c r="K281" s="34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5">
      <c r="A282" s="229"/>
      <c r="B282" s="230"/>
      <c r="C282" s="227"/>
      <c r="D282" s="217"/>
      <c r="E282" s="218" t="s">
        <v>375</v>
      </c>
      <c r="F282" s="219"/>
      <c r="G282" s="219">
        <f>SUM(G275:G281)</f>
        <v>0</v>
      </c>
      <c r="H282" s="234"/>
      <c r="I282" s="235"/>
      <c r="J282" s="235"/>
      <c r="K282" s="236"/>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5">
      <c r="A284" s="564" t="s">
        <v>233</v>
      </c>
      <c r="B284" s="565" t="s">
        <v>350</v>
      </c>
      <c r="C284" s="566" t="s">
        <v>376</v>
      </c>
      <c r="D284" s="562" t="s">
        <v>352</v>
      </c>
      <c r="E284" s="295"/>
      <c r="F284" s="295"/>
      <c r="G284" s="295"/>
      <c r="H284" s="372"/>
      <c r="I284" s="203" t="s">
        <v>353</v>
      </c>
      <c r="J284" s="569" t="s">
        <v>354</v>
      </c>
      <c r="K284" s="568" t="s">
        <v>355</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5">
      <c r="A285" s="290"/>
      <c r="B285" s="387"/>
      <c r="C285" s="387"/>
      <c r="D285" s="205" t="s">
        <v>356</v>
      </c>
      <c r="E285" s="206" t="s">
        <v>357</v>
      </c>
      <c r="F285" s="205" t="s">
        <v>358</v>
      </c>
      <c r="G285" s="205" t="s">
        <v>359</v>
      </c>
      <c r="H285" s="205" t="s">
        <v>377</v>
      </c>
      <c r="I285" s="208" t="s">
        <v>361</v>
      </c>
      <c r="J285" s="387"/>
      <c r="K285" s="293"/>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5">
      <c r="A286" s="563" t="e">
        <f>DESCRIPCION!A34</f>
        <v>#REF!</v>
      </c>
      <c r="B286" s="423" t="e">
        <f>DESCRIPCION!D35</f>
        <v>#REF!</v>
      </c>
      <c r="C286" s="563"/>
      <c r="D286" s="567" t="s">
        <v>362</v>
      </c>
      <c r="E286" s="210" t="s">
        <v>363</v>
      </c>
      <c r="F286" s="211" t="s">
        <v>321</v>
      </c>
      <c r="G286" s="211">
        <f>IF(F286="Asignado",15,0)</f>
        <v>0</v>
      </c>
      <c r="H286" s="560" t="str">
        <f>IF(AND(G293&gt;0,G293&lt;=85),"Débil",IF(AND(G293&gt;85,G293&lt;=95),"Moderado",IF(G293&gt;96,"Fuerte"," ")))</f>
        <v xml:space="preserve"> </v>
      </c>
      <c r="I286" s="560" t="s">
        <v>321</v>
      </c>
      <c r="J286" s="56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61"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5">
      <c r="A287" s="289"/>
      <c r="B287" s="292"/>
      <c r="C287" s="289"/>
      <c r="D287" s="370"/>
      <c r="E287" s="23" t="s">
        <v>364</v>
      </c>
      <c r="F287" s="53" t="s">
        <v>321</v>
      </c>
      <c r="G287" s="53">
        <f>IF(F287="Adecuado",15,0)</f>
        <v>0</v>
      </c>
      <c r="H287" s="370"/>
      <c r="I287" s="370"/>
      <c r="J287" s="370"/>
      <c r="K287" s="29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5">
      <c r="A288" s="289"/>
      <c r="B288" s="292"/>
      <c r="C288" s="289"/>
      <c r="D288" s="209" t="s">
        <v>365</v>
      </c>
      <c r="E288" s="23" t="s">
        <v>366</v>
      </c>
      <c r="F288" s="53" t="s">
        <v>321</v>
      </c>
      <c r="G288" s="53">
        <f>IF(F288="Oportuna",15,0)</f>
        <v>0</v>
      </c>
      <c r="H288" s="370"/>
      <c r="I288" s="370"/>
      <c r="J288" s="370"/>
      <c r="K288" s="29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5">
      <c r="A289" s="289"/>
      <c r="B289" s="292"/>
      <c r="C289" s="289"/>
      <c r="D289" s="209" t="s">
        <v>367</v>
      </c>
      <c r="E289" s="23" t="s">
        <v>368</v>
      </c>
      <c r="F289" s="18" t="s">
        <v>321</v>
      </c>
      <c r="G289" s="53">
        <f>IF(F289="Prevenir",15,IF(F289="Detectar",10,0))</f>
        <v>0</v>
      </c>
      <c r="H289" s="370"/>
      <c r="I289" s="370"/>
      <c r="J289" s="370"/>
      <c r="K289" s="29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5">
      <c r="A290" s="289"/>
      <c r="B290" s="292"/>
      <c r="C290" s="289"/>
      <c r="D290" s="209" t="s">
        <v>378</v>
      </c>
      <c r="E290" s="23" t="s">
        <v>370</v>
      </c>
      <c r="F290" s="53" t="s">
        <v>321</v>
      </c>
      <c r="G290" s="53">
        <f>IF(F290="Confiable",15,0)</f>
        <v>0</v>
      </c>
      <c r="H290" s="370"/>
      <c r="I290" s="370"/>
      <c r="J290" s="370"/>
      <c r="K290" s="29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5">
      <c r="A291" s="289"/>
      <c r="B291" s="292"/>
      <c r="C291" s="289"/>
      <c r="D291" s="209" t="s">
        <v>379</v>
      </c>
      <c r="E291" s="23" t="s">
        <v>372</v>
      </c>
      <c r="F291" s="18" t="s">
        <v>321</v>
      </c>
      <c r="G291" s="53">
        <f>IF(F291="Se investigan y se resuelven oportunamente",15,0)</f>
        <v>0</v>
      </c>
      <c r="H291" s="370"/>
      <c r="I291" s="370"/>
      <c r="J291" s="370"/>
      <c r="K291" s="29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5">
      <c r="A292" s="343"/>
      <c r="B292" s="342"/>
      <c r="C292" s="343"/>
      <c r="D292" s="213" t="s">
        <v>373</v>
      </c>
      <c r="E292" s="23" t="s">
        <v>374</v>
      </c>
      <c r="F292" s="53" t="s">
        <v>321</v>
      </c>
      <c r="G292" s="53">
        <f>IF(F292="Completa",10,IF(F292="Incompleta",5,0))</f>
        <v>0</v>
      </c>
      <c r="H292" s="371"/>
      <c r="I292" s="371"/>
      <c r="J292" s="371"/>
      <c r="K292" s="34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5">
      <c r="A293" s="229"/>
      <c r="B293" s="230"/>
      <c r="C293" s="227"/>
      <c r="D293" s="217"/>
      <c r="E293" s="218" t="s">
        <v>375</v>
      </c>
      <c r="F293" s="219"/>
      <c r="G293" s="219">
        <f>SUM(G286:G292)</f>
        <v>0</v>
      </c>
      <c r="H293" s="234"/>
      <c r="I293" s="235"/>
      <c r="J293" s="235"/>
      <c r="K293" s="236"/>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5">
      <c r="A295" s="564" t="s">
        <v>233</v>
      </c>
      <c r="B295" s="565" t="s">
        <v>350</v>
      </c>
      <c r="C295" s="566" t="s">
        <v>376</v>
      </c>
      <c r="D295" s="562" t="s">
        <v>352</v>
      </c>
      <c r="E295" s="295"/>
      <c r="F295" s="295"/>
      <c r="G295" s="295"/>
      <c r="H295" s="372"/>
      <c r="I295" s="203" t="s">
        <v>353</v>
      </c>
      <c r="J295" s="569" t="s">
        <v>354</v>
      </c>
      <c r="K295" s="568" t="s">
        <v>355</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5">
      <c r="A296" s="290"/>
      <c r="B296" s="387"/>
      <c r="C296" s="387"/>
      <c r="D296" s="205" t="s">
        <v>356</v>
      </c>
      <c r="E296" s="206" t="s">
        <v>357</v>
      </c>
      <c r="F296" s="205" t="s">
        <v>358</v>
      </c>
      <c r="G296" s="205" t="s">
        <v>359</v>
      </c>
      <c r="H296" s="205" t="s">
        <v>377</v>
      </c>
      <c r="I296" s="208" t="s">
        <v>361</v>
      </c>
      <c r="J296" s="387"/>
      <c r="K296" s="293"/>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5">
      <c r="A297" s="563" t="e">
        <f>DESCRIPCION!A34</f>
        <v>#REF!</v>
      </c>
      <c r="B297" s="423" t="e">
        <f>DESCRIPCION!D36</f>
        <v>#REF!</v>
      </c>
      <c r="C297" s="563"/>
      <c r="D297" s="567" t="s">
        <v>362</v>
      </c>
      <c r="E297" s="210" t="s">
        <v>363</v>
      </c>
      <c r="F297" s="211" t="s">
        <v>321</v>
      </c>
      <c r="G297" s="211">
        <f>IF(F297="Asignado",15,0)</f>
        <v>0</v>
      </c>
      <c r="H297" s="560" t="str">
        <f>IF(AND(G304&gt;0,G304&lt;=85),"Débil",IF(AND(G304&gt;85,G304&lt;=95),"Moderado",IF(G304&gt;96,"Fuerte"," ")))</f>
        <v xml:space="preserve"> </v>
      </c>
      <c r="I297" s="560" t="s">
        <v>321</v>
      </c>
      <c r="J297" s="56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61"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5">
      <c r="A298" s="289"/>
      <c r="B298" s="292"/>
      <c r="C298" s="289"/>
      <c r="D298" s="370"/>
      <c r="E298" s="23" t="s">
        <v>364</v>
      </c>
      <c r="F298" s="53" t="s">
        <v>321</v>
      </c>
      <c r="G298" s="53">
        <f>IF(F298="Adecuado",15,0)</f>
        <v>0</v>
      </c>
      <c r="H298" s="370"/>
      <c r="I298" s="370"/>
      <c r="J298" s="370"/>
      <c r="K298" s="29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5">
      <c r="A299" s="289"/>
      <c r="B299" s="292"/>
      <c r="C299" s="289"/>
      <c r="D299" s="209" t="s">
        <v>365</v>
      </c>
      <c r="E299" s="23" t="s">
        <v>366</v>
      </c>
      <c r="F299" s="53" t="s">
        <v>321</v>
      </c>
      <c r="G299" s="53">
        <f>IF(F299="Oportuna",15,0)</f>
        <v>0</v>
      </c>
      <c r="H299" s="370"/>
      <c r="I299" s="370"/>
      <c r="J299" s="370"/>
      <c r="K299" s="29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5">
      <c r="A300" s="289"/>
      <c r="B300" s="292"/>
      <c r="C300" s="289"/>
      <c r="D300" s="209" t="s">
        <v>367</v>
      </c>
      <c r="E300" s="23" t="s">
        <v>368</v>
      </c>
      <c r="F300" s="18" t="s">
        <v>321</v>
      </c>
      <c r="G300" s="53">
        <f>IF(F300="Prevenir",15,IF(F300="Detectar",10,0))</f>
        <v>0</v>
      </c>
      <c r="H300" s="370"/>
      <c r="I300" s="370"/>
      <c r="J300" s="370"/>
      <c r="K300" s="29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5">
      <c r="A301" s="289"/>
      <c r="B301" s="292"/>
      <c r="C301" s="289"/>
      <c r="D301" s="209" t="s">
        <v>378</v>
      </c>
      <c r="E301" s="23" t="s">
        <v>370</v>
      </c>
      <c r="F301" s="53" t="s">
        <v>321</v>
      </c>
      <c r="G301" s="53">
        <f>IF(F301="Confiable",15,0)</f>
        <v>0</v>
      </c>
      <c r="H301" s="370"/>
      <c r="I301" s="370"/>
      <c r="J301" s="370"/>
      <c r="K301" s="29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5">
      <c r="A302" s="289"/>
      <c r="B302" s="292"/>
      <c r="C302" s="289"/>
      <c r="D302" s="209" t="s">
        <v>379</v>
      </c>
      <c r="E302" s="23" t="s">
        <v>372</v>
      </c>
      <c r="F302" s="18" t="s">
        <v>321</v>
      </c>
      <c r="G302" s="53">
        <f>IF(F302="Se investigan y se resuelven oportunamente",15,0)</f>
        <v>0</v>
      </c>
      <c r="H302" s="370"/>
      <c r="I302" s="370"/>
      <c r="J302" s="370"/>
      <c r="K302" s="29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5">
      <c r="A303" s="343"/>
      <c r="B303" s="342"/>
      <c r="C303" s="343"/>
      <c r="D303" s="213" t="s">
        <v>373</v>
      </c>
      <c r="E303" s="23" t="s">
        <v>374</v>
      </c>
      <c r="F303" s="53" t="s">
        <v>321</v>
      </c>
      <c r="G303" s="53">
        <f>IF(F303="Completa",10,IF(F303="Incompleta",5,0))</f>
        <v>0</v>
      </c>
      <c r="H303" s="371"/>
      <c r="I303" s="371"/>
      <c r="J303" s="371"/>
      <c r="K303" s="34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5">
      <c r="A304" s="229"/>
      <c r="B304" s="230"/>
      <c r="C304" s="227"/>
      <c r="D304" s="217"/>
      <c r="E304" s="218" t="s">
        <v>375</v>
      </c>
      <c r="F304" s="219"/>
      <c r="G304" s="219">
        <f>SUM(G297:G303)</f>
        <v>0</v>
      </c>
      <c r="H304" s="234"/>
      <c r="I304" s="235"/>
      <c r="J304" s="235"/>
      <c r="K304" s="236"/>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5">
      <c r="A306" s="564" t="s">
        <v>233</v>
      </c>
      <c r="B306" s="565" t="s">
        <v>350</v>
      </c>
      <c r="C306" s="566" t="s">
        <v>376</v>
      </c>
      <c r="D306" s="562" t="s">
        <v>352</v>
      </c>
      <c r="E306" s="295"/>
      <c r="F306" s="295"/>
      <c r="G306" s="295"/>
      <c r="H306" s="372"/>
      <c r="I306" s="203" t="s">
        <v>353</v>
      </c>
      <c r="J306" s="569" t="s">
        <v>354</v>
      </c>
      <c r="K306" s="568" t="s">
        <v>355</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5">
      <c r="A307" s="290"/>
      <c r="B307" s="387"/>
      <c r="C307" s="387"/>
      <c r="D307" s="205" t="s">
        <v>356</v>
      </c>
      <c r="E307" s="206" t="s">
        <v>357</v>
      </c>
      <c r="F307" s="205" t="s">
        <v>358</v>
      </c>
      <c r="G307" s="205" t="s">
        <v>359</v>
      </c>
      <c r="H307" s="205" t="s">
        <v>377</v>
      </c>
      <c r="I307" s="208" t="s">
        <v>361</v>
      </c>
      <c r="J307" s="387"/>
      <c r="K307" s="293"/>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5">
      <c r="A308" s="563" t="e">
        <f>DESCRIPCION!A37</f>
        <v>#REF!</v>
      </c>
      <c r="B308" s="423" t="e">
        <f>DESCRIPCION!D37</f>
        <v>#REF!</v>
      </c>
      <c r="C308" s="563"/>
      <c r="D308" s="567" t="s">
        <v>362</v>
      </c>
      <c r="E308" s="210" t="s">
        <v>363</v>
      </c>
      <c r="F308" s="211" t="s">
        <v>321</v>
      </c>
      <c r="G308" s="211">
        <f>IF(F308="Asignado",15,0)</f>
        <v>0</v>
      </c>
      <c r="H308" s="560" t="str">
        <f>IF(AND(G315&gt;0,G315&lt;=85),"Débil",IF(AND(G315&gt;85,G315&lt;=95),"Moderado",IF(G315&gt;96,"Fuerte"," ")))</f>
        <v xml:space="preserve"> </v>
      </c>
      <c r="I308" s="560" t="s">
        <v>321</v>
      </c>
      <c r="J308" s="56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61"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5">
      <c r="A309" s="289"/>
      <c r="B309" s="292"/>
      <c r="C309" s="289"/>
      <c r="D309" s="370"/>
      <c r="E309" s="23" t="s">
        <v>364</v>
      </c>
      <c r="F309" s="53" t="s">
        <v>321</v>
      </c>
      <c r="G309" s="53">
        <f>IF(F309="Adecuado",15,0)</f>
        <v>0</v>
      </c>
      <c r="H309" s="370"/>
      <c r="I309" s="370"/>
      <c r="J309" s="370"/>
      <c r="K309" s="29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5">
      <c r="A310" s="289"/>
      <c r="B310" s="292"/>
      <c r="C310" s="289"/>
      <c r="D310" s="209" t="s">
        <v>365</v>
      </c>
      <c r="E310" s="23" t="s">
        <v>366</v>
      </c>
      <c r="F310" s="53" t="s">
        <v>321</v>
      </c>
      <c r="G310" s="53">
        <f>IF(F310="Oportuna",15,0)</f>
        <v>0</v>
      </c>
      <c r="H310" s="370"/>
      <c r="I310" s="370"/>
      <c r="J310" s="370"/>
      <c r="K310" s="29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5">
      <c r="A311" s="289"/>
      <c r="B311" s="292"/>
      <c r="C311" s="289"/>
      <c r="D311" s="209" t="s">
        <v>367</v>
      </c>
      <c r="E311" s="23" t="s">
        <v>368</v>
      </c>
      <c r="F311" s="18" t="s">
        <v>321</v>
      </c>
      <c r="G311" s="53">
        <f>IF(F311="Prevenir",15,IF(F311="Detectar",10,0))</f>
        <v>0</v>
      </c>
      <c r="H311" s="370"/>
      <c r="I311" s="370"/>
      <c r="J311" s="370"/>
      <c r="K311" s="29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5">
      <c r="A312" s="289"/>
      <c r="B312" s="292"/>
      <c r="C312" s="289"/>
      <c r="D312" s="209" t="s">
        <v>378</v>
      </c>
      <c r="E312" s="23" t="s">
        <v>370</v>
      </c>
      <c r="F312" s="53" t="s">
        <v>321</v>
      </c>
      <c r="G312" s="53">
        <f>IF(F312="Confiable",15,0)</f>
        <v>0</v>
      </c>
      <c r="H312" s="370"/>
      <c r="I312" s="370"/>
      <c r="J312" s="370"/>
      <c r="K312" s="29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5">
      <c r="A313" s="289"/>
      <c r="B313" s="292"/>
      <c r="C313" s="289"/>
      <c r="D313" s="209" t="s">
        <v>379</v>
      </c>
      <c r="E313" s="23" t="s">
        <v>372</v>
      </c>
      <c r="F313" s="18" t="s">
        <v>321</v>
      </c>
      <c r="G313" s="53">
        <f>IF(F313="Se investigan y se resuelven oportunamente",15,0)</f>
        <v>0</v>
      </c>
      <c r="H313" s="370"/>
      <c r="I313" s="370"/>
      <c r="J313" s="370"/>
      <c r="K313" s="29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5">
      <c r="A314" s="343"/>
      <c r="B314" s="342"/>
      <c r="C314" s="343"/>
      <c r="D314" s="213" t="s">
        <v>373</v>
      </c>
      <c r="E314" s="23" t="s">
        <v>374</v>
      </c>
      <c r="F314" s="53" t="s">
        <v>321</v>
      </c>
      <c r="G314" s="53">
        <f>IF(F314="Completa",10,IF(F314="Incompleta",5,0))</f>
        <v>0</v>
      </c>
      <c r="H314" s="371"/>
      <c r="I314" s="371"/>
      <c r="J314" s="371"/>
      <c r="K314" s="34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5">
      <c r="A315" s="229"/>
      <c r="B315" s="230"/>
      <c r="C315" s="227"/>
      <c r="D315" s="217"/>
      <c r="E315" s="218" t="s">
        <v>375</v>
      </c>
      <c r="F315" s="219"/>
      <c r="G315" s="219">
        <f>SUM(G308:G314)</f>
        <v>0</v>
      </c>
      <c r="H315" s="234"/>
      <c r="I315" s="235"/>
      <c r="J315" s="235"/>
      <c r="K315" s="236"/>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5">
      <c r="A317" s="564" t="s">
        <v>233</v>
      </c>
      <c r="B317" s="565" t="s">
        <v>350</v>
      </c>
      <c r="C317" s="566" t="s">
        <v>376</v>
      </c>
      <c r="D317" s="562" t="s">
        <v>352</v>
      </c>
      <c r="E317" s="295"/>
      <c r="F317" s="295"/>
      <c r="G317" s="295"/>
      <c r="H317" s="372"/>
      <c r="I317" s="203" t="s">
        <v>353</v>
      </c>
      <c r="J317" s="569" t="s">
        <v>354</v>
      </c>
      <c r="K317" s="568" t="s">
        <v>355</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5">
      <c r="A318" s="290"/>
      <c r="B318" s="387"/>
      <c r="C318" s="387"/>
      <c r="D318" s="205" t="s">
        <v>356</v>
      </c>
      <c r="E318" s="206" t="s">
        <v>357</v>
      </c>
      <c r="F318" s="205" t="s">
        <v>358</v>
      </c>
      <c r="G318" s="205" t="s">
        <v>359</v>
      </c>
      <c r="H318" s="205" t="s">
        <v>377</v>
      </c>
      <c r="I318" s="208" t="s">
        <v>361</v>
      </c>
      <c r="J318" s="387"/>
      <c r="K318" s="293"/>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5">
      <c r="A319" s="563" t="e">
        <f>DESCRIPCION!A37</f>
        <v>#REF!</v>
      </c>
      <c r="B319" s="423" t="e">
        <f>DESCRIPCION!D38</f>
        <v>#REF!</v>
      </c>
      <c r="C319" s="563"/>
      <c r="D319" s="567" t="s">
        <v>362</v>
      </c>
      <c r="E319" s="210" t="s">
        <v>363</v>
      </c>
      <c r="F319" s="211" t="s">
        <v>321</v>
      </c>
      <c r="G319" s="211">
        <f>IF(F319="Asignado",15,0)</f>
        <v>0</v>
      </c>
      <c r="H319" s="560" t="str">
        <f>IF(AND(G326&gt;0,G326&lt;=85),"Débil",IF(AND(G326&gt;85,G326&lt;=95),"Moderado",IF(G326&gt;96,"Fuerte"," ")))</f>
        <v xml:space="preserve"> </v>
      </c>
      <c r="I319" s="560" t="s">
        <v>344</v>
      </c>
      <c r="J319" s="56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61"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5">
      <c r="A320" s="289"/>
      <c r="B320" s="292"/>
      <c r="C320" s="289"/>
      <c r="D320" s="370"/>
      <c r="E320" s="23" t="s">
        <v>364</v>
      </c>
      <c r="F320" s="53" t="s">
        <v>321</v>
      </c>
      <c r="G320" s="53">
        <f>IF(F320="Adecuado",15,0)</f>
        <v>0</v>
      </c>
      <c r="H320" s="370"/>
      <c r="I320" s="370"/>
      <c r="J320" s="370"/>
      <c r="K320" s="29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5">
      <c r="A321" s="289"/>
      <c r="B321" s="292"/>
      <c r="C321" s="289"/>
      <c r="D321" s="209" t="s">
        <v>365</v>
      </c>
      <c r="E321" s="23" t="s">
        <v>366</v>
      </c>
      <c r="F321" s="53" t="s">
        <v>321</v>
      </c>
      <c r="G321" s="53">
        <f>IF(F321="Oportuna",15,0)</f>
        <v>0</v>
      </c>
      <c r="H321" s="370"/>
      <c r="I321" s="370"/>
      <c r="J321" s="370"/>
      <c r="K321" s="29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5">
      <c r="A322" s="289"/>
      <c r="B322" s="292"/>
      <c r="C322" s="289"/>
      <c r="D322" s="209" t="s">
        <v>367</v>
      </c>
      <c r="E322" s="23" t="s">
        <v>368</v>
      </c>
      <c r="F322" s="18" t="s">
        <v>321</v>
      </c>
      <c r="G322" s="53">
        <f>IF(F322="Prevenir",15,IF(F322="Detectar",10,0))</f>
        <v>0</v>
      </c>
      <c r="H322" s="370"/>
      <c r="I322" s="370"/>
      <c r="J322" s="370"/>
      <c r="K322" s="29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5">
      <c r="A323" s="289"/>
      <c r="B323" s="292"/>
      <c r="C323" s="289"/>
      <c r="D323" s="209" t="s">
        <v>378</v>
      </c>
      <c r="E323" s="23" t="s">
        <v>370</v>
      </c>
      <c r="F323" s="53" t="s">
        <v>321</v>
      </c>
      <c r="G323" s="53">
        <f>IF(F323="Confiable",15,0)</f>
        <v>0</v>
      </c>
      <c r="H323" s="370"/>
      <c r="I323" s="370"/>
      <c r="J323" s="370"/>
      <c r="K323" s="29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5">
      <c r="A324" s="289"/>
      <c r="B324" s="292"/>
      <c r="C324" s="289"/>
      <c r="D324" s="209" t="s">
        <v>379</v>
      </c>
      <c r="E324" s="23" t="s">
        <v>372</v>
      </c>
      <c r="F324" s="18" t="s">
        <v>321</v>
      </c>
      <c r="G324" s="53">
        <f>IF(F324="Se investigan y se resuelven oportunamente",15,0)</f>
        <v>0</v>
      </c>
      <c r="H324" s="370"/>
      <c r="I324" s="370"/>
      <c r="J324" s="370"/>
      <c r="K324" s="29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5">
      <c r="A325" s="343"/>
      <c r="B325" s="342"/>
      <c r="C325" s="343"/>
      <c r="D325" s="213" t="s">
        <v>373</v>
      </c>
      <c r="E325" s="23" t="s">
        <v>374</v>
      </c>
      <c r="F325" s="53" t="s">
        <v>321</v>
      </c>
      <c r="G325" s="53">
        <f>IF(F325="Completa",10,IF(F325="Incompleta",5,0))</f>
        <v>0</v>
      </c>
      <c r="H325" s="371"/>
      <c r="I325" s="371"/>
      <c r="J325" s="371"/>
      <c r="K325" s="34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5">
      <c r="A326" s="229"/>
      <c r="B326" s="230"/>
      <c r="C326" s="227"/>
      <c r="D326" s="217"/>
      <c r="E326" s="218" t="s">
        <v>375</v>
      </c>
      <c r="F326" s="219"/>
      <c r="G326" s="219">
        <f>SUM(G319:G325)</f>
        <v>0</v>
      </c>
      <c r="H326" s="234"/>
      <c r="I326" s="235"/>
      <c r="J326" s="235"/>
      <c r="K326" s="236"/>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5">
      <c r="A328" s="564" t="s">
        <v>233</v>
      </c>
      <c r="B328" s="565" t="s">
        <v>350</v>
      </c>
      <c r="C328" s="566" t="s">
        <v>376</v>
      </c>
      <c r="D328" s="562" t="s">
        <v>352</v>
      </c>
      <c r="E328" s="295"/>
      <c r="F328" s="295"/>
      <c r="G328" s="295"/>
      <c r="H328" s="372"/>
      <c r="I328" s="203" t="s">
        <v>353</v>
      </c>
      <c r="J328" s="569" t="s">
        <v>354</v>
      </c>
      <c r="K328" s="568" t="s">
        <v>355</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5">
      <c r="A329" s="290"/>
      <c r="B329" s="387"/>
      <c r="C329" s="387"/>
      <c r="D329" s="205" t="s">
        <v>356</v>
      </c>
      <c r="E329" s="206" t="s">
        <v>357</v>
      </c>
      <c r="F329" s="205" t="s">
        <v>358</v>
      </c>
      <c r="G329" s="205" t="s">
        <v>359</v>
      </c>
      <c r="H329" s="205" t="s">
        <v>377</v>
      </c>
      <c r="I329" s="208" t="s">
        <v>361</v>
      </c>
      <c r="J329" s="387"/>
      <c r="K329" s="293"/>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5">
      <c r="A330" s="563" t="e">
        <f>DESCRIPCION!A37</f>
        <v>#REF!</v>
      </c>
      <c r="B330" s="423" t="e">
        <f>DESCRIPCION!D39</f>
        <v>#REF!</v>
      </c>
      <c r="C330" s="563"/>
      <c r="D330" s="567" t="s">
        <v>362</v>
      </c>
      <c r="E330" s="210" t="s">
        <v>363</v>
      </c>
      <c r="F330" s="211" t="s">
        <v>321</v>
      </c>
      <c r="G330" s="211">
        <f>IF(F330="Asignado",15,0)</f>
        <v>0</v>
      </c>
      <c r="H330" s="560" t="str">
        <f>IF(AND(G337&gt;0,G337&lt;=85),"Débil",IF(AND(G337&gt;85,G337&lt;=95),"Moderado",IF(G337&gt;96,"Fuerte"," ")))</f>
        <v xml:space="preserve"> </v>
      </c>
      <c r="I330" s="560" t="s">
        <v>321</v>
      </c>
      <c r="J330" s="56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61"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5">
      <c r="A331" s="289"/>
      <c r="B331" s="292"/>
      <c r="C331" s="289"/>
      <c r="D331" s="370"/>
      <c r="E331" s="23" t="s">
        <v>364</v>
      </c>
      <c r="F331" s="53" t="s">
        <v>321</v>
      </c>
      <c r="G331" s="53">
        <f>IF(F331="Adecuado",15,0)</f>
        <v>0</v>
      </c>
      <c r="H331" s="370"/>
      <c r="I331" s="370"/>
      <c r="J331" s="370"/>
      <c r="K331" s="29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5">
      <c r="A332" s="289"/>
      <c r="B332" s="292"/>
      <c r="C332" s="289"/>
      <c r="D332" s="209" t="s">
        <v>365</v>
      </c>
      <c r="E332" s="23" t="s">
        <v>366</v>
      </c>
      <c r="F332" s="53" t="s">
        <v>321</v>
      </c>
      <c r="G332" s="53">
        <f>IF(F332="Oportuna",15,0)</f>
        <v>0</v>
      </c>
      <c r="H332" s="370"/>
      <c r="I332" s="370"/>
      <c r="J332" s="370"/>
      <c r="K332" s="29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5">
      <c r="A333" s="289"/>
      <c r="B333" s="292"/>
      <c r="C333" s="289"/>
      <c r="D333" s="209" t="s">
        <v>367</v>
      </c>
      <c r="E333" s="23" t="s">
        <v>368</v>
      </c>
      <c r="F333" s="18" t="s">
        <v>321</v>
      </c>
      <c r="G333" s="53">
        <f>IF(F333="Prevenir",15,IF(F333="Detectar",10,0))</f>
        <v>0</v>
      </c>
      <c r="H333" s="370"/>
      <c r="I333" s="370"/>
      <c r="J333" s="370"/>
      <c r="K333" s="29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5">
      <c r="A334" s="289"/>
      <c r="B334" s="292"/>
      <c r="C334" s="289"/>
      <c r="D334" s="209" t="s">
        <v>378</v>
      </c>
      <c r="E334" s="23" t="s">
        <v>370</v>
      </c>
      <c r="F334" s="53" t="s">
        <v>321</v>
      </c>
      <c r="G334" s="53">
        <f>IF(F334="Confiable",15,0)</f>
        <v>0</v>
      </c>
      <c r="H334" s="370"/>
      <c r="I334" s="370"/>
      <c r="J334" s="370"/>
      <c r="K334" s="29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5">
      <c r="A335" s="289"/>
      <c r="B335" s="292"/>
      <c r="C335" s="289"/>
      <c r="D335" s="209" t="s">
        <v>379</v>
      </c>
      <c r="E335" s="23" t="s">
        <v>372</v>
      </c>
      <c r="F335" s="18" t="s">
        <v>321</v>
      </c>
      <c r="G335" s="53">
        <f>IF(F335="Se investigan y se resuelven oportunamente",15,0)</f>
        <v>0</v>
      </c>
      <c r="H335" s="370"/>
      <c r="I335" s="370"/>
      <c r="J335" s="370"/>
      <c r="K335" s="29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5">
      <c r="A336" s="343"/>
      <c r="B336" s="342"/>
      <c r="C336" s="343"/>
      <c r="D336" s="213" t="s">
        <v>373</v>
      </c>
      <c r="E336" s="23" t="s">
        <v>374</v>
      </c>
      <c r="F336" s="53" t="s">
        <v>321</v>
      </c>
      <c r="G336" s="53">
        <f>IF(F336="Completa",10,IF(F336="Incompleta",5,0))</f>
        <v>0</v>
      </c>
      <c r="H336" s="371"/>
      <c r="I336" s="371"/>
      <c r="J336" s="371"/>
      <c r="K336" s="34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5">
      <c r="A337" s="229"/>
      <c r="B337" s="230"/>
      <c r="C337" s="227"/>
      <c r="D337" s="217"/>
      <c r="E337" s="218" t="s">
        <v>375</v>
      </c>
      <c r="F337" s="219"/>
      <c r="G337" s="219">
        <f>SUM(G330:G336)</f>
        <v>0</v>
      </c>
      <c r="H337" s="234"/>
      <c r="I337" s="235"/>
      <c r="J337" s="235"/>
      <c r="K337" s="236"/>
      <c r="L337" s="2"/>
      <c r="M337" s="2"/>
      <c r="N337" s="2"/>
      <c r="O337" s="2"/>
      <c r="P337" s="2"/>
      <c r="Q337" s="2"/>
      <c r="R337" s="2"/>
      <c r="S337" s="2"/>
      <c r="T337" s="2"/>
      <c r="U337" s="2"/>
      <c r="V337" s="2"/>
      <c r="W337" s="2"/>
      <c r="X337" s="2"/>
      <c r="Y337" s="2"/>
      <c r="Z337" s="2"/>
      <c r="AA337" s="2"/>
      <c r="AB337" s="2"/>
      <c r="AC337" s="2"/>
      <c r="AD337" s="2"/>
      <c r="AE337" s="2"/>
    </row>
  </sheetData>
  <mergeCells count="431">
    <mergeCell ref="A55:A61"/>
    <mergeCell ref="B55:B61"/>
    <mergeCell ref="B53:B54"/>
    <mergeCell ref="A53:A54"/>
    <mergeCell ref="C55:C61"/>
    <mergeCell ref="D53:H53"/>
    <mergeCell ref="C53:C54"/>
    <mergeCell ref="D88:D89"/>
    <mergeCell ref="H88:H94"/>
    <mergeCell ref="A64:A65"/>
    <mergeCell ref="C64:C65"/>
    <mergeCell ref="B64:B65"/>
    <mergeCell ref="A66:A72"/>
    <mergeCell ref="A75:A76"/>
    <mergeCell ref="A77:A83"/>
    <mergeCell ref="A86:A87"/>
    <mergeCell ref="D75:H75"/>
    <mergeCell ref="C86:C87"/>
    <mergeCell ref="B86:B87"/>
    <mergeCell ref="A110:A116"/>
    <mergeCell ref="B110:B116"/>
    <mergeCell ref="K99:K105"/>
    <mergeCell ref="K97:K98"/>
    <mergeCell ref="A108:A109"/>
    <mergeCell ref="C108:C109"/>
    <mergeCell ref="B108:B109"/>
    <mergeCell ref="J108:J109"/>
    <mergeCell ref="K108:K109"/>
    <mergeCell ref="C99:C105"/>
    <mergeCell ref="I99:I105"/>
    <mergeCell ref="B99:B105"/>
    <mergeCell ref="A99:A105"/>
    <mergeCell ref="D97:H97"/>
    <mergeCell ref="J97:J98"/>
    <mergeCell ref="D108:H108"/>
    <mergeCell ref="D99:D100"/>
    <mergeCell ref="H99:H105"/>
    <mergeCell ref="C97:C98"/>
    <mergeCell ref="J99:J105"/>
    <mergeCell ref="K110:K116"/>
    <mergeCell ref="K75:K76"/>
    <mergeCell ref="D55:D56"/>
    <mergeCell ref="I55:I61"/>
    <mergeCell ref="D64:H64"/>
    <mergeCell ref="J64:J65"/>
    <mergeCell ref="K64:K65"/>
    <mergeCell ref="D66:D67"/>
    <mergeCell ref="B66:B72"/>
    <mergeCell ref="C66:C72"/>
    <mergeCell ref="H55:H61"/>
    <mergeCell ref="H66:H72"/>
    <mergeCell ref="J55:J61"/>
    <mergeCell ref="I66:I72"/>
    <mergeCell ref="J75:J76"/>
    <mergeCell ref="B75:B76"/>
    <mergeCell ref="K119:K120"/>
    <mergeCell ref="K154:K160"/>
    <mergeCell ref="K130:K131"/>
    <mergeCell ref="D119:H119"/>
    <mergeCell ref="C154:C160"/>
    <mergeCell ref="J121:J127"/>
    <mergeCell ref="K121:K127"/>
    <mergeCell ref="A130:A131"/>
    <mergeCell ref="C130:C131"/>
    <mergeCell ref="A121:A127"/>
    <mergeCell ref="B121:B127"/>
    <mergeCell ref="B130:B131"/>
    <mergeCell ref="A132:A138"/>
    <mergeCell ref="B132:B138"/>
    <mergeCell ref="D130:H130"/>
    <mergeCell ref="J130:J131"/>
    <mergeCell ref="C132:C138"/>
    <mergeCell ref="D132:D133"/>
    <mergeCell ref="J132:J138"/>
    <mergeCell ref="K132:K138"/>
    <mergeCell ref="C143:C149"/>
    <mergeCell ref="C141:C142"/>
    <mergeCell ref="B141:B142"/>
    <mergeCell ref="K143:K149"/>
    <mergeCell ref="K141:K142"/>
    <mergeCell ref="D152:H152"/>
    <mergeCell ref="J152:J153"/>
    <mergeCell ref="K152:K153"/>
    <mergeCell ref="D154:D155"/>
    <mergeCell ref="D121:D122"/>
    <mergeCell ref="J143:J149"/>
    <mergeCell ref="J141:J142"/>
    <mergeCell ref="H132:H138"/>
    <mergeCell ref="I132:I138"/>
    <mergeCell ref="D143:D144"/>
    <mergeCell ref="I121:I127"/>
    <mergeCell ref="J119:J120"/>
    <mergeCell ref="I110:I116"/>
    <mergeCell ref="H143:H149"/>
    <mergeCell ref="H121:H127"/>
    <mergeCell ref="H154:H160"/>
    <mergeCell ref="I154:I160"/>
    <mergeCell ref="J154:J160"/>
    <mergeCell ref="C110:C116"/>
    <mergeCell ref="D110:D111"/>
    <mergeCell ref="H110:H116"/>
    <mergeCell ref="J110:J116"/>
    <mergeCell ref="I143:I149"/>
    <mergeCell ref="D141:H141"/>
    <mergeCell ref="A154:A160"/>
    <mergeCell ref="A163:A164"/>
    <mergeCell ref="B163:B164"/>
    <mergeCell ref="C163:C164"/>
    <mergeCell ref="D163:H163"/>
    <mergeCell ref="A119:A120"/>
    <mergeCell ref="C119:C120"/>
    <mergeCell ref="B119:B120"/>
    <mergeCell ref="A143:A149"/>
    <mergeCell ref="B143:B149"/>
    <mergeCell ref="A141:A142"/>
    <mergeCell ref="C121:C127"/>
    <mergeCell ref="A152:A153"/>
    <mergeCell ref="B152:B153"/>
    <mergeCell ref="C152:C153"/>
    <mergeCell ref="B154:B160"/>
    <mergeCell ref="J174:J175"/>
    <mergeCell ref="K174:K175"/>
    <mergeCell ref="D176:D177"/>
    <mergeCell ref="H176:H182"/>
    <mergeCell ref="I176:I182"/>
    <mergeCell ref="J176:J182"/>
    <mergeCell ref="K176:K182"/>
    <mergeCell ref="H165:H171"/>
    <mergeCell ref="K163:K164"/>
    <mergeCell ref="J163:J164"/>
    <mergeCell ref="D9:H9"/>
    <mergeCell ref="D185:H185"/>
    <mergeCell ref="J185:J186"/>
    <mergeCell ref="K185:K186"/>
    <mergeCell ref="D187:D188"/>
    <mergeCell ref="I187:I193"/>
    <mergeCell ref="J187:J193"/>
    <mergeCell ref="K187:K193"/>
    <mergeCell ref="J198:J204"/>
    <mergeCell ref="K198:K204"/>
    <mergeCell ref="H187:H193"/>
    <mergeCell ref="D196:H196"/>
    <mergeCell ref="J196:J197"/>
    <mergeCell ref="K196:K197"/>
    <mergeCell ref="D198:D199"/>
    <mergeCell ref="H198:H204"/>
    <mergeCell ref="I198:I204"/>
    <mergeCell ref="J33:J39"/>
    <mergeCell ref="K33:K39"/>
    <mergeCell ref="D165:D166"/>
    <mergeCell ref="I165:I171"/>
    <mergeCell ref="J165:J171"/>
    <mergeCell ref="K165:K171"/>
    <mergeCell ref="D174:H174"/>
    <mergeCell ref="D220:D221"/>
    <mergeCell ref="H220:H226"/>
    <mergeCell ref="I220:I226"/>
    <mergeCell ref="I231:I237"/>
    <mergeCell ref="J231:J237"/>
    <mergeCell ref="K231:K237"/>
    <mergeCell ref="A240:A241"/>
    <mergeCell ref="B240:B241"/>
    <mergeCell ref="C240:C241"/>
    <mergeCell ref="D240:H240"/>
    <mergeCell ref="J240:J241"/>
    <mergeCell ref="K240:K241"/>
    <mergeCell ref="J220:J226"/>
    <mergeCell ref="K220:K226"/>
    <mergeCell ref="D229:H229"/>
    <mergeCell ref="J229:J230"/>
    <mergeCell ref="K229:K230"/>
    <mergeCell ref="B229:B230"/>
    <mergeCell ref="C229:C230"/>
    <mergeCell ref="A231:A237"/>
    <mergeCell ref="B231:B237"/>
    <mergeCell ref="C231:C237"/>
    <mergeCell ref="D231:D232"/>
    <mergeCell ref="H231:H237"/>
    <mergeCell ref="H253:H259"/>
    <mergeCell ref="I253:I259"/>
    <mergeCell ref="J253:J259"/>
    <mergeCell ref="K253:K259"/>
    <mergeCell ref="J262:J263"/>
    <mergeCell ref="K262:K263"/>
    <mergeCell ref="B242:B248"/>
    <mergeCell ref="C242:C248"/>
    <mergeCell ref="D242:D243"/>
    <mergeCell ref="H242:H248"/>
    <mergeCell ref="I242:I248"/>
    <mergeCell ref="K242:K248"/>
    <mergeCell ref="D251:H251"/>
    <mergeCell ref="K251:K252"/>
    <mergeCell ref="J242:J248"/>
    <mergeCell ref="J251:J252"/>
    <mergeCell ref="B262:B263"/>
    <mergeCell ref="C262:C263"/>
    <mergeCell ref="D262:H262"/>
    <mergeCell ref="B251:B252"/>
    <mergeCell ref="C251:C252"/>
    <mergeCell ref="B253:B259"/>
    <mergeCell ref="C253:C259"/>
    <mergeCell ref="D253:D254"/>
    <mergeCell ref="J264:J270"/>
    <mergeCell ref="J273:J274"/>
    <mergeCell ref="K273:K274"/>
    <mergeCell ref="D297:D298"/>
    <mergeCell ref="D308:D309"/>
    <mergeCell ref="B306:B307"/>
    <mergeCell ref="C306:C307"/>
    <mergeCell ref="K306:K307"/>
    <mergeCell ref="J306:J307"/>
    <mergeCell ref="B297:B303"/>
    <mergeCell ref="C297:C303"/>
    <mergeCell ref="H297:H303"/>
    <mergeCell ref="I297:I303"/>
    <mergeCell ref="J297:J303"/>
    <mergeCell ref="K297:K303"/>
    <mergeCell ref="D306:H306"/>
    <mergeCell ref="B264:B270"/>
    <mergeCell ref="C264:C270"/>
    <mergeCell ref="D264:D265"/>
    <mergeCell ref="H264:H270"/>
    <mergeCell ref="I264:I270"/>
    <mergeCell ref="K264:K270"/>
    <mergeCell ref="D273:H273"/>
    <mergeCell ref="D275:D276"/>
    <mergeCell ref="I275:I281"/>
    <mergeCell ref="J275:J281"/>
    <mergeCell ref="K275:K281"/>
    <mergeCell ref="A284:A285"/>
    <mergeCell ref="B284:B285"/>
    <mergeCell ref="C284:C285"/>
    <mergeCell ref="D284:H284"/>
    <mergeCell ref="J284:J285"/>
    <mergeCell ref="K284:K285"/>
    <mergeCell ref="A275:A281"/>
    <mergeCell ref="B275:B281"/>
    <mergeCell ref="C275:C281"/>
    <mergeCell ref="H275:H281"/>
    <mergeCell ref="A297:A303"/>
    <mergeCell ref="A295:A296"/>
    <mergeCell ref="B295:B296"/>
    <mergeCell ref="C295:C296"/>
    <mergeCell ref="A306:A307"/>
    <mergeCell ref="H286:H292"/>
    <mergeCell ref="D295:H295"/>
    <mergeCell ref="J295:J296"/>
    <mergeCell ref="K295:K296"/>
    <mergeCell ref="A286:A292"/>
    <mergeCell ref="B286:B292"/>
    <mergeCell ref="C286:C292"/>
    <mergeCell ref="D286:D287"/>
    <mergeCell ref="I286:I292"/>
    <mergeCell ref="J286:J292"/>
    <mergeCell ref="K286:K292"/>
    <mergeCell ref="A264:A270"/>
    <mergeCell ref="A273:A274"/>
    <mergeCell ref="B273:B274"/>
    <mergeCell ref="C273:C274"/>
    <mergeCell ref="A218:A219"/>
    <mergeCell ref="B218:B219"/>
    <mergeCell ref="C218:C219"/>
    <mergeCell ref="A220:A226"/>
    <mergeCell ref="B220:B226"/>
    <mergeCell ref="C220:C226"/>
    <mergeCell ref="A229:A230"/>
    <mergeCell ref="A253:A259"/>
    <mergeCell ref="A262:A263"/>
    <mergeCell ref="A242:A248"/>
    <mergeCell ref="A251:A252"/>
    <mergeCell ref="J53:J54"/>
    <mergeCell ref="K53:K54"/>
    <mergeCell ref="B97:B98"/>
    <mergeCell ref="A97:A98"/>
    <mergeCell ref="I88:I94"/>
    <mergeCell ref="B88:B94"/>
    <mergeCell ref="A88:A94"/>
    <mergeCell ref="C88:C94"/>
    <mergeCell ref="D86:H86"/>
    <mergeCell ref="J88:J94"/>
    <mergeCell ref="K88:K94"/>
    <mergeCell ref="K55:K61"/>
    <mergeCell ref="J66:J72"/>
    <mergeCell ref="K66:K72"/>
    <mergeCell ref="J77:J83"/>
    <mergeCell ref="K77:K83"/>
    <mergeCell ref="J86:J87"/>
    <mergeCell ref="K86:K87"/>
    <mergeCell ref="B77:B83"/>
    <mergeCell ref="C77:C83"/>
    <mergeCell ref="D77:D78"/>
    <mergeCell ref="H77:H83"/>
    <mergeCell ref="I77:I83"/>
    <mergeCell ref="C75:C76"/>
    <mergeCell ref="A42:A43"/>
    <mergeCell ref="C42:C43"/>
    <mergeCell ref="D42:H42"/>
    <mergeCell ref="J42:J43"/>
    <mergeCell ref="K42:K43"/>
    <mergeCell ref="J44:J50"/>
    <mergeCell ref="K44:K50"/>
    <mergeCell ref="C44:C50"/>
    <mergeCell ref="D44:D45"/>
    <mergeCell ref="H44:H50"/>
    <mergeCell ref="I44:I50"/>
    <mergeCell ref="B42:B43"/>
    <mergeCell ref="A44:A50"/>
    <mergeCell ref="B44:B50"/>
    <mergeCell ref="A31:A32"/>
    <mergeCell ref="C31:C32"/>
    <mergeCell ref="B31:B32"/>
    <mergeCell ref="D31:H31"/>
    <mergeCell ref="J31:J32"/>
    <mergeCell ref="K31:K32"/>
    <mergeCell ref="C33:C39"/>
    <mergeCell ref="D33:D34"/>
    <mergeCell ref="H33:H39"/>
    <mergeCell ref="I33:I39"/>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1:A4"/>
    <mergeCell ref="A9:A10"/>
    <mergeCell ref="A11:A17"/>
    <mergeCell ref="J11:J17"/>
    <mergeCell ref="K11:K17"/>
    <mergeCell ref="J9:J10"/>
    <mergeCell ref="K9:K10"/>
    <mergeCell ref="A6:K6"/>
    <mergeCell ref="A7:K7"/>
    <mergeCell ref="K1:K4"/>
    <mergeCell ref="I11:I17"/>
    <mergeCell ref="I1:J1"/>
    <mergeCell ref="I2:J2"/>
    <mergeCell ref="I3:J3"/>
    <mergeCell ref="I4:J4"/>
    <mergeCell ref="B1:H2"/>
    <mergeCell ref="B3:H4"/>
    <mergeCell ref="D11:D12"/>
    <mergeCell ref="H11:H17"/>
    <mergeCell ref="C11:C17"/>
    <mergeCell ref="C9:C10"/>
    <mergeCell ref="B5:G5"/>
    <mergeCell ref="B9:B10"/>
    <mergeCell ref="B11:B17"/>
    <mergeCell ref="B176:B182"/>
    <mergeCell ref="C176:C182"/>
    <mergeCell ref="A165:A171"/>
    <mergeCell ref="B165:B171"/>
    <mergeCell ref="C165:C171"/>
    <mergeCell ref="A174:A175"/>
    <mergeCell ref="B174:B175"/>
    <mergeCell ref="C174:C175"/>
    <mergeCell ref="A176:A182"/>
    <mergeCell ref="B196:B197"/>
    <mergeCell ref="C196:C197"/>
    <mergeCell ref="A185:A186"/>
    <mergeCell ref="B185:B186"/>
    <mergeCell ref="C185:C186"/>
    <mergeCell ref="A187:A193"/>
    <mergeCell ref="B187:B193"/>
    <mergeCell ref="C187:C193"/>
    <mergeCell ref="A196:A197"/>
    <mergeCell ref="B209:B215"/>
    <mergeCell ref="C209:C215"/>
    <mergeCell ref="A198:A204"/>
    <mergeCell ref="B198:B204"/>
    <mergeCell ref="C198:C204"/>
    <mergeCell ref="A207:A208"/>
    <mergeCell ref="B207:B208"/>
    <mergeCell ref="C207:C208"/>
    <mergeCell ref="A209:A215"/>
    <mergeCell ref="D207:H207"/>
    <mergeCell ref="J207:J208"/>
    <mergeCell ref="K207:K208"/>
    <mergeCell ref="D209:D210"/>
    <mergeCell ref="I209:I215"/>
    <mergeCell ref="J209:J215"/>
    <mergeCell ref="K209:K215"/>
    <mergeCell ref="H209:H215"/>
    <mergeCell ref="D218:H218"/>
    <mergeCell ref="J218:J219"/>
    <mergeCell ref="K218:K219"/>
    <mergeCell ref="J319:J325"/>
    <mergeCell ref="K319:K325"/>
    <mergeCell ref="K328:K329"/>
    <mergeCell ref="J328:J329"/>
    <mergeCell ref="A308:A314"/>
    <mergeCell ref="A319:A325"/>
    <mergeCell ref="B319:B325"/>
    <mergeCell ref="C319:C325"/>
    <mergeCell ref="D319:D320"/>
    <mergeCell ref="H319:H325"/>
    <mergeCell ref="I319:I325"/>
    <mergeCell ref="B308:B314"/>
    <mergeCell ref="C308:C314"/>
    <mergeCell ref="I308:I314"/>
    <mergeCell ref="J308:J314"/>
    <mergeCell ref="K308:K314"/>
    <mergeCell ref="K317:K318"/>
    <mergeCell ref="A317:A318"/>
    <mergeCell ref="B317:B318"/>
    <mergeCell ref="J317:J318"/>
    <mergeCell ref="C317:C318"/>
    <mergeCell ref="D317:H317"/>
    <mergeCell ref="H308:H314"/>
    <mergeCell ref="J330:J336"/>
    <mergeCell ref="K330:K336"/>
    <mergeCell ref="D328:H328"/>
    <mergeCell ref="A330:A336"/>
    <mergeCell ref="A328:A329"/>
    <mergeCell ref="B328:B329"/>
    <mergeCell ref="C328:C329"/>
    <mergeCell ref="B330:B336"/>
    <mergeCell ref="C330:C336"/>
    <mergeCell ref="D330:D331"/>
    <mergeCell ref="H330:H336"/>
    <mergeCell ref="I330:I336"/>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F11 F22 F33 F44 F55 F66 F77 F88 F99 F110 F121 F132 F143 F154 F165 F176 F187 F198 F209 F220 F231 F242 F253 F264 F275 F286 F297 F308 F319 F330</xm:sqref>
        </x14:dataValidation>
        <x14:dataValidation type="list" allowBlank="1" showErrorMessage="1">
          <x14:formula1>
            <xm:f>NOOO!$A$171:$A$173</xm:f>
          </x14:formula1>
          <xm:sqref>F15 F26 F37 F48 F59 F70 F81 F92 F103 F114 F125 F136 F147 F158 F169 F180 F191 F202 F213 F224 F235 F246 F257 F268 F279 F290 F301 F312 F323 F334</xm:sqref>
        </x14:dataValidation>
        <x14:dataValidation type="list" allowBlank="1" showErrorMessage="1">
          <x14:formula1>
            <xm:f>NOOO!$A$176:$A$178</xm:f>
          </x14:formula1>
          <xm:sqref>F16 F27 F38 F49 F60 F71 F82 F93 F104 F115 F126 F137 F148 F159 F170 F181 F192 F203 F214 F225 F236 F247 F258 F269 F280 F291 F302 F313 F324 F335</xm:sqref>
        </x14:dataValidation>
        <x14:dataValidation type="list" allowBlank="1" showErrorMessage="1">
          <x14:formula1>
            <xm:f>NOOO!$A$155:$A$157</xm:f>
          </x14:formula1>
          <xm:sqref>F12 F23 F34 F45 F56 F67 F78 F89 F100 F111 F122 F133 F144 F155 F166 F177 F188 F199 F210 F221 F232 F243 F254 F265 F276 F287 F298 F309 F320 F331</xm:sqref>
        </x14:dataValidation>
        <x14:dataValidation type="list" allowBlank="1" showErrorMessage="1">
          <x14:formula1>
            <xm:f>NOOO!$A$160:$A$162</xm:f>
          </x14:formula1>
          <xm:sqref>F13 F24 F35 F46 F57 F68 F79 F90 F101 F112 F123 F134 F145 F156 F167 F178 F189 F200 F211 F222 F233 F244 F255 F266 F277 F288 F299 F310 F321 F332</xm:sqref>
        </x14:dataValidation>
        <x14:dataValidation type="list" allowBlank="1" showErrorMessage="1">
          <x14:formula1>
            <xm:f>NOOO!$A$187:$A$190</xm:f>
          </x14:formula1>
          <xm:sqref>I330 I11 I22 I44 I55 I66 I77 I88 I99 I110 I121 I132 I143 I154 I165 I176 I187 I198 I209 I220 I231 I242 I253 I264 I275 I286 I297 I308 I319 I33</xm:sqref>
        </x14:dataValidation>
        <x14:dataValidation type="list" allowBlank="1" showErrorMessage="1">
          <x14:formula1>
            <xm:f>NOOO!$A$181:$A$184</xm:f>
          </x14:formula1>
          <xm:sqref>F17 F28 F39 F50 F61 F72 F83 F94 F105 F116 F127 F138 F149 F160 F171 F182 F193 F204 F215 F226 F237 F248 F259 F270 F281 F292 F303 F314 F325 F336</xm:sqref>
        </x14:dataValidation>
        <x14:dataValidation type="list" allowBlank="1" showErrorMessage="1">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00"/>
  <sheetViews>
    <sheetView zoomScale="60" zoomScaleNormal="60" workbookViewId="0">
      <selection activeCell="A8" sqref="A8:F8"/>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5703125" customWidth="1"/>
    <col min="6" max="6" width="32" customWidth="1"/>
    <col min="7" max="11" width="11.42578125" customWidth="1"/>
  </cols>
  <sheetData>
    <row r="1" spans="1:11" ht="15" customHeight="1" x14ac:dyDescent="0.25">
      <c r="A1" s="288"/>
      <c r="B1" s="297" t="s">
        <v>38</v>
      </c>
      <c r="C1" s="298"/>
      <c r="D1" s="299"/>
      <c r="E1" s="279" t="s">
        <v>454</v>
      </c>
      <c r="F1" s="291"/>
      <c r="G1" s="10"/>
      <c r="H1" s="2"/>
      <c r="I1" s="2"/>
      <c r="J1" s="341"/>
      <c r="K1" s="2"/>
    </row>
    <row r="2" spans="1:11" ht="15" customHeight="1" x14ac:dyDescent="0.25">
      <c r="A2" s="289"/>
      <c r="B2" s="344"/>
      <c r="C2" s="337"/>
      <c r="D2" s="345"/>
      <c r="E2" s="280" t="s">
        <v>452</v>
      </c>
      <c r="F2" s="292"/>
      <c r="G2" s="10"/>
      <c r="H2" s="2"/>
      <c r="I2" s="2"/>
      <c r="J2" s="283"/>
      <c r="K2" s="2"/>
    </row>
    <row r="3" spans="1:11" ht="15" customHeight="1" x14ac:dyDescent="0.25">
      <c r="A3" s="289"/>
      <c r="B3" s="346" t="s">
        <v>39</v>
      </c>
      <c r="C3" s="314"/>
      <c r="D3" s="347"/>
      <c r="E3" s="280" t="s">
        <v>453</v>
      </c>
      <c r="F3" s="292"/>
      <c r="G3" s="10"/>
      <c r="H3" s="2"/>
      <c r="I3" s="2"/>
      <c r="J3" s="283"/>
      <c r="K3" s="2"/>
    </row>
    <row r="4" spans="1:11" ht="15.75" customHeight="1" x14ac:dyDescent="0.25">
      <c r="A4" s="343"/>
      <c r="B4" s="344"/>
      <c r="C4" s="337"/>
      <c r="D4" s="345"/>
      <c r="E4" s="280" t="s">
        <v>455</v>
      </c>
      <c r="F4" s="342"/>
      <c r="G4" s="10"/>
      <c r="H4" s="2"/>
      <c r="I4" s="2"/>
      <c r="J4" s="283"/>
      <c r="K4" s="2"/>
    </row>
    <row r="5" spans="1:11" ht="15.75" customHeight="1" x14ac:dyDescent="0.25">
      <c r="A5" s="332"/>
      <c r="B5" s="333"/>
      <c r="C5" s="333"/>
      <c r="D5" s="333"/>
      <c r="E5" s="333"/>
      <c r="F5" s="334"/>
      <c r="G5" s="10"/>
      <c r="H5" s="2"/>
      <c r="I5" s="2"/>
      <c r="J5" s="11"/>
      <c r="K5" s="2"/>
    </row>
    <row r="6" spans="1:11" ht="15" customHeight="1" x14ac:dyDescent="0.25">
      <c r="A6" s="335" t="s">
        <v>40</v>
      </c>
      <c r="B6" s="314"/>
      <c r="C6" s="314"/>
      <c r="D6" s="314"/>
      <c r="E6" s="314"/>
      <c r="F6" s="315"/>
      <c r="G6" s="2"/>
      <c r="H6" s="2"/>
      <c r="I6" s="2"/>
      <c r="J6" s="2"/>
      <c r="K6" s="2"/>
    </row>
    <row r="7" spans="1:11" ht="15.75" customHeight="1" x14ac:dyDescent="0.25">
      <c r="A7" s="336"/>
      <c r="B7" s="337"/>
      <c r="C7" s="337"/>
      <c r="D7" s="337"/>
      <c r="E7" s="337"/>
      <c r="F7" s="338"/>
      <c r="G7" s="2"/>
      <c r="H7" s="2"/>
      <c r="I7" s="2"/>
      <c r="J7" s="2"/>
      <c r="K7" s="2"/>
    </row>
    <row r="8" spans="1:11" ht="27" customHeight="1" x14ac:dyDescent="0.25">
      <c r="A8" s="339" t="s">
        <v>41</v>
      </c>
      <c r="B8" s="333"/>
      <c r="C8" s="333"/>
      <c r="D8" s="333"/>
      <c r="E8" s="333"/>
      <c r="F8" s="334"/>
      <c r="G8" s="2"/>
      <c r="H8" s="2"/>
      <c r="I8" s="2"/>
      <c r="J8" s="2"/>
      <c r="K8" s="2"/>
    </row>
    <row r="9" spans="1:11" ht="57.75" customHeight="1" x14ac:dyDescent="0.25">
      <c r="A9" s="340" t="s">
        <v>42</v>
      </c>
      <c r="B9" s="286"/>
      <c r="C9" s="286"/>
      <c r="D9" s="286"/>
      <c r="E9" s="286"/>
      <c r="F9" s="287"/>
      <c r="G9" s="2"/>
      <c r="H9" s="2"/>
      <c r="I9" s="2"/>
      <c r="J9" s="2"/>
      <c r="K9" s="2"/>
    </row>
    <row r="10" spans="1:11" ht="18.75" customHeight="1" x14ac:dyDescent="0.25">
      <c r="A10" s="329"/>
      <c r="B10" s="330"/>
      <c r="C10" s="330"/>
      <c r="D10" s="330"/>
      <c r="E10" s="330"/>
      <c r="F10" s="331"/>
      <c r="G10" s="2"/>
      <c r="H10" s="2"/>
      <c r="I10" s="2"/>
      <c r="J10" s="2"/>
      <c r="K10" s="2"/>
    </row>
    <row r="11" spans="1:11" ht="22.5" customHeight="1" x14ac:dyDescent="0.25">
      <c r="A11" s="12" t="s">
        <v>43</v>
      </c>
      <c r="B11" s="13" t="s">
        <v>44</v>
      </c>
      <c r="C11" s="13" t="s">
        <v>45</v>
      </c>
      <c r="D11" s="13" t="s">
        <v>44</v>
      </c>
      <c r="E11" s="13" t="s">
        <v>46</v>
      </c>
      <c r="F11" s="14" t="s">
        <v>44</v>
      </c>
      <c r="G11" s="2"/>
      <c r="H11" s="2"/>
      <c r="I11" s="2"/>
      <c r="J11" s="2"/>
      <c r="K11" s="2"/>
    </row>
    <row r="12" spans="1:11" ht="90" customHeight="1" x14ac:dyDescent="0.25">
      <c r="A12" s="15" t="s">
        <v>47</v>
      </c>
      <c r="B12" s="16" t="s">
        <v>48</v>
      </c>
      <c r="C12" s="17" t="s">
        <v>49</v>
      </c>
      <c r="D12" s="18" t="s">
        <v>50</v>
      </c>
      <c r="E12" s="17" t="s">
        <v>51</v>
      </c>
      <c r="F12" s="19" t="s">
        <v>52</v>
      </c>
      <c r="G12" s="2"/>
      <c r="H12" s="2"/>
      <c r="I12" s="2"/>
      <c r="J12" s="2"/>
      <c r="K12" s="2"/>
    </row>
    <row r="13" spans="1:11" ht="77.25" customHeight="1" x14ac:dyDescent="0.25">
      <c r="A13" s="20" t="s">
        <v>53</v>
      </c>
      <c r="B13" s="21" t="s">
        <v>54</v>
      </c>
      <c r="C13" s="22" t="s">
        <v>55</v>
      </c>
      <c r="D13" s="23" t="s">
        <v>56</v>
      </c>
      <c r="E13" s="22"/>
      <c r="F13" s="24"/>
      <c r="G13" s="2"/>
      <c r="H13" s="2"/>
      <c r="I13" s="2"/>
      <c r="J13" s="2"/>
      <c r="K13" s="2"/>
    </row>
    <row r="14" spans="1:11" ht="56.25" customHeight="1" x14ac:dyDescent="0.25">
      <c r="A14" s="20" t="s">
        <v>57</v>
      </c>
      <c r="B14" s="25" t="s">
        <v>58</v>
      </c>
      <c r="C14" s="22" t="s">
        <v>55</v>
      </c>
      <c r="D14" s="23" t="s">
        <v>59</v>
      </c>
      <c r="E14" s="22"/>
      <c r="F14" s="24"/>
      <c r="G14" s="2"/>
      <c r="H14" s="2"/>
      <c r="I14" s="2"/>
      <c r="J14" s="2"/>
      <c r="K14" s="2"/>
    </row>
    <row r="15" spans="1:11" ht="73.5" customHeight="1" x14ac:dyDescent="0.25">
      <c r="A15" s="20"/>
      <c r="B15" s="26"/>
      <c r="C15" s="22" t="s">
        <v>55</v>
      </c>
      <c r="D15" s="23" t="s">
        <v>60</v>
      </c>
      <c r="E15" s="22"/>
      <c r="F15" s="24"/>
      <c r="G15" s="2"/>
      <c r="H15" s="2"/>
      <c r="I15" s="2"/>
      <c r="J15" s="2"/>
      <c r="K15" s="2"/>
    </row>
    <row r="16" spans="1:11" ht="74.25" customHeight="1" x14ac:dyDescent="0.25">
      <c r="A16" s="20"/>
      <c r="B16" s="26"/>
      <c r="C16" s="22" t="s">
        <v>49</v>
      </c>
      <c r="D16" s="23" t="s">
        <v>61</v>
      </c>
      <c r="E16" s="22"/>
      <c r="F16" s="24"/>
      <c r="G16" s="2"/>
      <c r="H16" s="2"/>
      <c r="I16" s="2"/>
      <c r="J16" s="2"/>
      <c r="K16" s="2"/>
    </row>
    <row r="17" spans="1:11" ht="69.75" customHeight="1" x14ac:dyDescent="0.25">
      <c r="A17" s="20"/>
      <c r="B17" s="26"/>
      <c r="C17" s="22"/>
      <c r="D17" s="23"/>
      <c r="E17" s="22"/>
      <c r="F17" s="24"/>
      <c r="G17" s="2"/>
      <c r="H17" s="2"/>
      <c r="I17" s="2"/>
      <c r="J17" s="2"/>
      <c r="K17" s="2"/>
    </row>
    <row r="18" spans="1:11" ht="66.75" customHeight="1" x14ac:dyDescent="0.25">
      <c r="A18" s="20"/>
      <c r="B18" s="26"/>
      <c r="C18" s="22"/>
      <c r="D18" s="23"/>
      <c r="E18" s="22"/>
      <c r="F18" s="24"/>
      <c r="G18" s="2"/>
      <c r="H18" s="2"/>
      <c r="I18" s="2"/>
      <c r="J18" s="2"/>
      <c r="K18" s="2"/>
    </row>
    <row r="19" spans="1:11" ht="73.5" customHeight="1" x14ac:dyDescent="0.25">
      <c r="A19" s="20"/>
      <c r="B19" s="23"/>
      <c r="C19" s="22"/>
      <c r="D19" s="23"/>
      <c r="E19" s="22"/>
      <c r="F19" s="24"/>
      <c r="G19" s="2"/>
      <c r="H19" s="2"/>
      <c r="I19" s="2"/>
      <c r="J19" s="2"/>
      <c r="K19" s="2"/>
    </row>
    <row r="20" spans="1:11" ht="65.25" customHeight="1" x14ac:dyDescent="0.25">
      <c r="A20" s="20"/>
      <c r="B20" s="23"/>
      <c r="C20" s="22"/>
      <c r="D20" s="27"/>
      <c r="E20" s="22"/>
      <c r="F20" s="24"/>
      <c r="G20" s="2"/>
      <c r="H20" s="2"/>
      <c r="I20" s="2"/>
      <c r="J20" s="2"/>
      <c r="K20" s="2"/>
    </row>
    <row r="21" spans="1:11" ht="66.75" customHeight="1" x14ac:dyDescent="0.25">
      <c r="A21" s="20"/>
      <c r="B21" s="23"/>
      <c r="C21" s="22"/>
      <c r="D21" s="27"/>
      <c r="E21" s="22"/>
      <c r="F21" s="24"/>
      <c r="G21" s="2"/>
      <c r="H21" s="2"/>
      <c r="I21" s="2"/>
      <c r="J21" s="2"/>
      <c r="K21" s="2"/>
    </row>
    <row r="22" spans="1:11" ht="69" customHeight="1" x14ac:dyDescent="0.25">
      <c r="A22" s="20"/>
      <c r="B22" s="23"/>
      <c r="C22" s="22"/>
      <c r="D22" s="27"/>
      <c r="E22" s="22"/>
      <c r="F22" s="24"/>
      <c r="G22" s="2"/>
      <c r="H22" s="2"/>
      <c r="I22" s="2"/>
      <c r="J22" s="2"/>
      <c r="K22" s="2"/>
    </row>
    <row r="23" spans="1:11" ht="61.5" customHeight="1" x14ac:dyDescent="0.25">
      <c r="A23" s="20"/>
      <c r="B23" s="23"/>
      <c r="C23" s="22"/>
      <c r="D23" s="27"/>
      <c r="E23" s="22"/>
      <c r="F23" s="24"/>
      <c r="G23" s="2"/>
      <c r="H23" s="2"/>
      <c r="I23" s="2"/>
      <c r="J23" s="2"/>
      <c r="K23" s="2"/>
    </row>
    <row r="24" spans="1:11" ht="57.75" customHeight="1" x14ac:dyDescent="0.25">
      <c r="A24" s="20"/>
      <c r="B24" s="23"/>
      <c r="C24" s="22"/>
      <c r="D24" s="27"/>
      <c r="E24" s="22"/>
      <c r="F24" s="24"/>
      <c r="G24" s="2"/>
      <c r="H24" s="2"/>
      <c r="I24" s="2"/>
      <c r="J24" s="2"/>
      <c r="K24" s="2"/>
    </row>
    <row r="25" spans="1:11" ht="62.25" customHeight="1" x14ac:dyDescent="0.25">
      <c r="A25" s="20"/>
      <c r="B25" s="23"/>
      <c r="C25" s="22"/>
      <c r="D25" s="27"/>
      <c r="E25" s="22"/>
      <c r="F25" s="24"/>
      <c r="G25" s="2"/>
      <c r="H25" s="2"/>
      <c r="I25" s="2"/>
      <c r="J25" s="2"/>
      <c r="K25" s="2"/>
    </row>
    <row r="26" spans="1:11" ht="56.25" customHeight="1" x14ac:dyDescent="0.25">
      <c r="A26" s="28"/>
      <c r="B26" s="29"/>
      <c r="C26" s="30"/>
      <c r="D26" s="31"/>
      <c r="E26" s="30"/>
      <c r="F26" s="32"/>
      <c r="G26" s="2"/>
      <c r="H26" s="2"/>
      <c r="I26" s="2"/>
      <c r="J26" s="2"/>
      <c r="K26" s="2"/>
    </row>
    <row r="27" spans="1:11" ht="65.25" customHeight="1" x14ac:dyDescent="0.25">
      <c r="A27" s="33"/>
      <c r="B27" s="8"/>
      <c r="C27" s="33"/>
      <c r="D27" s="34"/>
      <c r="E27" s="33"/>
      <c r="F27" s="34"/>
      <c r="G27" s="2"/>
      <c r="H27" s="2"/>
      <c r="I27" s="2"/>
      <c r="J27" s="2"/>
      <c r="K27" s="2"/>
    </row>
    <row r="28" spans="1:11" ht="62.25" customHeight="1" x14ac:dyDescent="0.25">
      <c r="A28" s="33"/>
      <c r="B28" s="8"/>
      <c r="C28" s="33"/>
      <c r="D28" s="34"/>
      <c r="E28" s="33"/>
      <c r="F28" s="34"/>
      <c r="G28" s="2"/>
      <c r="H28" s="2"/>
      <c r="I28" s="2"/>
      <c r="J28" s="2"/>
      <c r="K28" s="2"/>
    </row>
    <row r="29" spans="1:11" ht="63" customHeight="1" x14ac:dyDescent="0.25">
      <c r="A29" s="33"/>
      <c r="B29" s="8"/>
      <c r="C29" s="33"/>
      <c r="D29" s="34"/>
      <c r="E29" s="33"/>
      <c r="F29" s="8"/>
      <c r="G29" s="2"/>
      <c r="H29" s="2"/>
      <c r="I29" s="2"/>
      <c r="J29" s="2"/>
      <c r="K29" s="2"/>
    </row>
    <row r="30" spans="1:11" ht="51.75" customHeight="1" x14ac:dyDescent="0.25">
      <c r="A30" s="33"/>
      <c r="B30" s="8"/>
      <c r="C30" s="33"/>
      <c r="D30" s="34"/>
      <c r="E30" s="33"/>
      <c r="F30" s="8"/>
      <c r="G30" s="2"/>
      <c r="H30" s="2"/>
      <c r="I30" s="2"/>
      <c r="J30" s="2"/>
      <c r="K30" s="2"/>
    </row>
    <row r="31" spans="1:11" ht="52.5" customHeight="1" x14ac:dyDescent="0.25">
      <c r="A31" s="33"/>
      <c r="B31" s="34"/>
      <c r="C31" s="33"/>
      <c r="D31" s="34"/>
      <c r="E31" s="33"/>
      <c r="F31" s="34"/>
      <c r="G31" s="2"/>
      <c r="H31" s="2"/>
      <c r="I31" s="2"/>
      <c r="J31" s="2"/>
      <c r="K31" s="2"/>
    </row>
    <row r="32" spans="1:11" ht="63.75" customHeight="1" x14ac:dyDescent="0.25">
      <c r="A32" s="33"/>
      <c r="B32" s="34"/>
      <c r="C32" s="33"/>
      <c r="D32" s="34"/>
      <c r="E32" s="33"/>
      <c r="F32" s="34"/>
      <c r="G32" s="2"/>
      <c r="H32" s="2"/>
      <c r="I32" s="2"/>
      <c r="J32" s="2"/>
      <c r="K32" s="2"/>
    </row>
    <row r="33" spans="1:11" ht="66" customHeight="1" x14ac:dyDescent="0.25">
      <c r="A33" s="33"/>
      <c r="B33" s="35"/>
      <c r="C33" s="33"/>
      <c r="D33" s="36"/>
      <c r="E33" s="33"/>
      <c r="F33" s="35"/>
      <c r="G33" s="2"/>
      <c r="H33" s="2"/>
      <c r="I33" s="2"/>
      <c r="J33" s="2"/>
      <c r="K33" s="2"/>
    </row>
    <row r="34" spans="1:11" ht="55.5" customHeight="1" x14ac:dyDescent="0.25">
      <c r="A34" s="33"/>
      <c r="B34" s="35"/>
      <c r="C34" s="33"/>
      <c r="D34" s="36"/>
      <c r="E34" s="33"/>
      <c r="F34" s="37"/>
      <c r="G34" s="2"/>
      <c r="H34" s="2"/>
      <c r="I34" s="2"/>
      <c r="J34" s="2"/>
      <c r="K34" s="2"/>
    </row>
    <row r="35" spans="1:11" ht="51.75" customHeight="1" x14ac:dyDescent="0.25">
      <c r="A35" s="33"/>
      <c r="B35" s="37"/>
      <c r="C35" s="33"/>
      <c r="D35" s="38"/>
      <c r="E35" s="33"/>
      <c r="F35" s="37"/>
      <c r="G35" s="2"/>
      <c r="H35" s="2"/>
      <c r="I35" s="2"/>
      <c r="J35" s="2"/>
      <c r="K35" s="2"/>
    </row>
    <row r="36" spans="1:11" ht="55.5" customHeight="1" x14ac:dyDescent="0.25">
      <c r="A36" s="33"/>
      <c r="B36" s="37"/>
      <c r="C36" s="33"/>
      <c r="D36" s="37"/>
      <c r="E36" s="33"/>
      <c r="F36" s="37"/>
      <c r="G36" s="2"/>
      <c r="H36" s="2"/>
      <c r="I36" s="2"/>
      <c r="J36" s="2"/>
      <c r="K36" s="2"/>
    </row>
    <row r="37" spans="1:11" ht="55.5" customHeight="1" x14ac:dyDescent="0.25">
      <c r="A37" s="33"/>
      <c r="B37" s="37"/>
      <c r="C37" s="33"/>
      <c r="D37" s="37"/>
      <c r="E37" s="33"/>
      <c r="F37" s="37"/>
      <c r="G37" s="2"/>
      <c r="H37" s="2"/>
      <c r="I37" s="2"/>
      <c r="J37" s="2"/>
      <c r="K37" s="2"/>
    </row>
    <row r="38" spans="1:11" ht="54.75" customHeight="1" x14ac:dyDescent="0.25">
      <c r="A38" s="33"/>
      <c r="B38" s="37"/>
      <c r="C38" s="33"/>
      <c r="D38" s="37"/>
      <c r="E38" s="33"/>
      <c r="F38" s="37"/>
      <c r="G38" s="2"/>
      <c r="H38" s="2"/>
      <c r="I38" s="2"/>
      <c r="J38" s="2"/>
      <c r="K38" s="2"/>
    </row>
    <row r="39" spans="1:11" ht="56.25" customHeight="1" x14ac:dyDescent="0.25">
      <c r="A39" s="33"/>
      <c r="B39" s="37"/>
      <c r="C39" s="33"/>
      <c r="D39" s="37"/>
      <c r="E39" s="33"/>
      <c r="F39" s="37"/>
      <c r="G39" s="2"/>
      <c r="H39" s="2"/>
      <c r="I39" s="2"/>
      <c r="J39" s="2"/>
      <c r="K39" s="2"/>
    </row>
    <row r="40" spans="1:11" ht="54.75" customHeight="1" x14ac:dyDescent="0.25">
      <c r="A40" s="33"/>
      <c r="B40" s="35"/>
      <c r="C40" s="33"/>
      <c r="D40" s="36"/>
      <c r="E40" s="33"/>
      <c r="F40" s="35"/>
      <c r="G40" s="2"/>
      <c r="H40" s="2"/>
      <c r="I40" s="2"/>
      <c r="J40" s="2"/>
      <c r="K40" s="2"/>
    </row>
    <row r="41" spans="1:11" ht="55.5" customHeight="1" x14ac:dyDescent="0.25">
      <c r="A41" s="33"/>
      <c r="B41" s="35"/>
      <c r="C41" s="33"/>
      <c r="D41" s="36"/>
      <c r="E41" s="33"/>
      <c r="F41" s="37"/>
      <c r="G41" s="2"/>
      <c r="H41" s="2"/>
      <c r="I41" s="2"/>
      <c r="J41" s="2"/>
      <c r="K41" s="2"/>
    </row>
    <row r="42" spans="1:11" ht="54.75" customHeight="1" x14ac:dyDescent="0.25">
      <c r="A42" s="33"/>
      <c r="B42" s="37"/>
      <c r="C42" s="33"/>
      <c r="D42" s="38"/>
      <c r="E42" s="33"/>
      <c r="F42" s="37"/>
      <c r="G42" s="2"/>
      <c r="H42" s="2"/>
      <c r="I42" s="2"/>
      <c r="J42" s="2"/>
      <c r="K42" s="2"/>
    </row>
    <row r="43" spans="1:11" ht="55.5" customHeight="1" x14ac:dyDescent="0.25">
      <c r="A43" s="33"/>
      <c r="B43" s="37"/>
      <c r="C43" s="33"/>
      <c r="D43" s="37"/>
      <c r="E43" s="33"/>
      <c r="F43" s="37"/>
      <c r="G43" s="2"/>
      <c r="H43" s="2"/>
      <c r="I43" s="2"/>
      <c r="J43" s="2"/>
      <c r="K43" s="2"/>
    </row>
    <row r="44" spans="1:11" ht="56.25" customHeight="1" x14ac:dyDescent="0.25">
      <c r="A44" s="33"/>
      <c r="B44" s="37"/>
      <c r="C44" s="33"/>
      <c r="D44" s="37"/>
      <c r="E44" s="33"/>
      <c r="F44" s="37"/>
      <c r="G44" s="2"/>
      <c r="H44" s="2"/>
      <c r="I44" s="2"/>
      <c r="J44" s="2"/>
      <c r="K44" s="2"/>
    </row>
    <row r="45" spans="1:11" ht="59.25" customHeight="1" x14ac:dyDescent="0.25">
      <c r="A45" s="33"/>
      <c r="B45" s="37"/>
      <c r="C45" s="33"/>
      <c r="D45" s="37"/>
      <c r="E45" s="33"/>
      <c r="F45" s="37"/>
      <c r="G45" s="2"/>
      <c r="H45" s="2"/>
      <c r="I45" s="2"/>
      <c r="J45" s="2"/>
      <c r="K45" s="2"/>
    </row>
    <row r="46" spans="1:11" ht="55.5" customHeight="1" x14ac:dyDescent="0.25">
      <c r="A46" s="33"/>
      <c r="B46" s="37"/>
      <c r="C46" s="33"/>
      <c r="D46" s="37"/>
      <c r="E46" s="33"/>
      <c r="F46" s="37"/>
      <c r="G46" s="2"/>
      <c r="H46" s="2"/>
      <c r="I46" s="2"/>
      <c r="J46" s="2"/>
      <c r="K46" s="2"/>
    </row>
    <row r="47" spans="1:11" ht="55.5" customHeight="1" x14ac:dyDescent="0.25">
      <c r="A47" s="33"/>
      <c r="B47" s="35"/>
      <c r="C47" s="33"/>
      <c r="D47" s="36"/>
      <c r="E47" s="33"/>
      <c r="F47" s="35"/>
      <c r="G47" s="2"/>
      <c r="H47" s="2"/>
      <c r="I47" s="2"/>
      <c r="J47" s="2"/>
      <c r="K47" s="2"/>
    </row>
    <row r="48" spans="1:11" ht="56.25" customHeight="1" x14ac:dyDescent="0.25">
      <c r="A48" s="33"/>
      <c r="B48" s="35"/>
      <c r="C48" s="33"/>
      <c r="D48" s="36"/>
      <c r="E48" s="33"/>
      <c r="F48" s="37"/>
      <c r="G48" s="2"/>
      <c r="H48" s="2"/>
      <c r="I48" s="2"/>
      <c r="J48" s="2"/>
      <c r="K48" s="2"/>
    </row>
    <row r="49" spans="1:11" ht="54" customHeight="1" x14ac:dyDescent="0.25">
      <c r="A49" s="33"/>
      <c r="B49" s="37"/>
      <c r="C49" s="33"/>
      <c r="D49" s="38"/>
      <c r="E49" s="33"/>
      <c r="F49" s="37"/>
      <c r="G49" s="2"/>
      <c r="H49" s="2"/>
      <c r="I49" s="2"/>
      <c r="J49" s="2"/>
      <c r="K49" s="2"/>
    </row>
    <row r="50" spans="1:11" ht="56.25" customHeight="1" x14ac:dyDescent="0.25">
      <c r="A50" s="33"/>
      <c r="B50" s="37"/>
      <c r="C50" s="33"/>
      <c r="D50" s="37"/>
      <c r="E50" s="33"/>
      <c r="F50" s="37"/>
      <c r="G50" s="2"/>
      <c r="H50" s="2"/>
      <c r="I50" s="2"/>
      <c r="J50" s="2"/>
      <c r="K50" s="2"/>
    </row>
    <row r="51" spans="1:11" ht="59.25" customHeight="1" x14ac:dyDescent="0.25">
      <c r="A51" s="33"/>
      <c r="B51" s="37"/>
      <c r="C51" s="33"/>
      <c r="D51" s="37"/>
      <c r="E51" s="33"/>
      <c r="F51" s="37"/>
      <c r="G51" s="2"/>
      <c r="H51" s="2"/>
      <c r="I51" s="2"/>
      <c r="J51" s="2"/>
      <c r="K51" s="2"/>
    </row>
    <row r="52" spans="1:11" ht="54.75" customHeight="1" x14ac:dyDescent="0.25">
      <c r="A52" s="33"/>
      <c r="B52" s="37"/>
      <c r="C52" s="33"/>
      <c r="D52" s="37"/>
      <c r="E52" s="33"/>
      <c r="F52" s="37"/>
      <c r="G52" s="2"/>
      <c r="H52" s="2"/>
      <c r="I52" s="2"/>
      <c r="J52" s="2"/>
      <c r="K52" s="2"/>
    </row>
    <row r="53" spans="1:11" ht="55.5" customHeight="1" x14ac:dyDescent="0.25">
      <c r="A53" s="33"/>
      <c r="B53" s="37"/>
      <c r="C53" s="33"/>
      <c r="D53" s="37"/>
      <c r="E53" s="33"/>
      <c r="F53" s="37"/>
      <c r="G53" s="2"/>
      <c r="H53" s="2"/>
      <c r="I53" s="2"/>
      <c r="J53" s="2"/>
      <c r="K53" s="2"/>
    </row>
    <row r="54" spans="1:11" ht="14.25" customHeight="1" x14ac:dyDescent="0.25">
      <c r="A54" s="2"/>
      <c r="B54" s="2"/>
      <c r="C54" s="2"/>
      <c r="D54" s="2"/>
      <c r="E54" s="2"/>
      <c r="F54" s="2"/>
      <c r="G54" s="2"/>
      <c r="H54" s="2"/>
      <c r="I54" s="2"/>
      <c r="J54" s="2"/>
      <c r="K54" s="2"/>
    </row>
    <row r="55" spans="1:11" ht="14.25" customHeight="1" x14ac:dyDescent="0.25">
      <c r="A55" s="2"/>
      <c r="B55" s="2"/>
      <c r="C55" s="2"/>
      <c r="D55" s="2"/>
      <c r="E55" s="2"/>
      <c r="F55" s="2"/>
      <c r="G55" s="2"/>
      <c r="H55" s="2"/>
      <c r="I55" s="2"/>
      <c r="J55" s="2"/>
      <c r="K55" s="2"/>
    </row>
    <row r="56" spans="1:11" ht="14.25" customHeight="1" x14ac:dyDescent="0.25">
      <c r="A56" s="2"/>
      <c r="B56" s="2"/>
      <c r="C56" s="2"/>
      <c r="D56" s="2"/>
      <c r="E56" s="2"/>
      <c r="F56" s="2"/>
      <c r="G56" s="2"/>
      <c r="H56" s="2"/>
      <c r="I56" s="2"/>
      <c r="J56" s="2"/>
      <c r="K56" s="2"/>
    </row>
    <row r="57" spans="1:11" ht="14.25" customHeight="1" x14ac:dyDescent="0.25">
      <c r="A57" s="2"/>
      <c r="B57" s="2"/>
      <c r="C57" s="2"/>
      <c r="D57" s="2"/>
      <c r="E57" s="2"/>
      <c r="F57" s="2"/>
      <c r="G57" s="2"/>
      <c r="H57" s="2"/>
      <c r="I57" s="2"/>
      <c r="J57" s="2"/>
      <c r="K57" s="2"/>
    </row>
    <row r="58" spans="1:11" ht="14.25" customHeight="1" x14ac:dyDescent="0.25">
      <c r="A58" s="2"/>
      <c r="B58" s="2"/>
      <c r="C58" s="2"/>
      <c r="D58" s="2"/>
      <c r="E58" s="2"/>
      <c r="F58" s="2"/>
      <c r="G58" s="2"/>
      <c r="H58" s="2"/>
      <c r="I58" s="2"/>
      <c r="J58" s="2"/>
      <c r="K58" s="2"/>
    </row>
    <row r="59" spans="1:11" ht="14.25" customHeight="1" x14ac:dyDescent="0.25">
      <c r="A59" s="2"/>
      <c r="B59" s="2"/>
      <c r="C59" s="2"/>
      <c r="D59" s="2"/>
      <c r="E59" s="2"/>
      <c r="F59" s="2"/>
      <c r="G59" s="2"/>
      <c r="H59" s="2"/>
      <c r="I59" s="2"/>
      <c r="J59" s="2"/>
      <c r="K59" s="2"/>
    </row>
    <row r="60" spans="1:11" ht="14.25" customHeight="1" x14ac:dyDescent="0.25">
      <c r="A60" s="2"/>
      <c r="B60" s="2"/>
      <c r="C60" s="2"/>
      <c r="D60" s="2"/>
      <c r="E60" s="2"/>
      <c r="F60" s="2"/>
      <c r="G60" s="2"/>
      <c r="H60" s="2"/>
      <c r="I60" s="2"/>
      <c r="J60" s="2"/>
      <c r="K60" s="2"/>
    </row>
    <row r="61" spans="1:11" ht="14.25" customHeight="1" x14ac:dyDescent="0.25">
      <c r="A61" s="2"/>
      <c r="B61" s="2"/>
      <c r="C61" s="2"/>
      <c r="D61" s="2"/>
      <c r="E61" s="2"/>
      <c r="F61" s="2"/>
      <c r="G61" s="2"/>
      <c r="H61" s="2"/>
      <c r="I61" s="2"/>
      <c r="J61" s="2"/>
      <c r="K61" s="2"/>
    </row>
    <row r="62" spans="1:11" ht="14.25" customHeight="1" x14ac:dyDescent="0.25">
      <c r="A62" s="2"/>
      <c r="B62" s="2"/>
      <c r="C62" s="2"/>
      <c r="D62" s="2"/>
      <c r="E62" s="2"/>
      <c r="F62" s="2"/>
      <c r="G62" s="2"/>
      <c r="H62" s="2"/>
      <c r="I62" s="2"/>
      <c r="J62" s="2"/>
      <c r="K62" s="2"/>
    </row>
    <row r="63" spans="1:11" ht="14.25" customHeight="1" x14ac:dyDescent="0.25">
      <c r="A63" s="2"/>
      <c r="B63" s="2"/>
      <c r="C63" s="2"/>
      <c r="D63" s="2"/>
      <c r="E63" s="2"/>
      <c r="F63" s="2"/>
      <c r="G63" s="2"/>
      <c r="H63" s="2"/>
      <c r="I63" s="2"/>
      <c r="J63" s="2"/>
      <c r="K63" s="2"/>
    </row>
    <row r="64" spans="1:11" ht="14.25" customHeight="1" x14ac:dyDescent="0.25">
      <c r="A64" s="2"/>
      <c r="B64" s="2"/>
      <c r="C64" s="2"/>
      <c r="D64" s="2"/>
      <c r="E64" s="2"/>
      <c r="F64" s="2"/>
      <c r="G64" s="2"/>
      <c r="H64" s="2"/>
      <c r="I64" s="2"/>
      <c r="J64" s="2"/>
      <c r="K64" s="2"/>
    </row>
    <row r="65" spans="1:11" ht="14.25" customHeight="1" x14ac:dyDescent="0.25">
      <c r="A65" s="2"/>
      <c r="B65" s="2"/>
      <c r="C65" s="2"/>
      <c r="D65" s="2"/>
      <c r="E65" s="2"/>
      <c r="F65" s="2"/>
      <c r="G65" s="2"/>
      <c r="H65" s="2"/>
      <c r="I65" s="2"/>
      <c r="J65" s="2"/>
      <c r="K65" s="2"/>
    </row>
    <row r="66" spans="1:11" ht="14.25" customHeight="1" x14ac:dyDescent="0.25">
      <c r="A66" s="2"/>
      <c r="B66" s="2"/>
      <c r="C66" s="2"/>
      <c r="D66" s="2"/>
      <c r="E66" s="2"/>
      <c r="F66" s="2"/>
      <c r="G66" s="2"/>
      <c r="H66" s="2"/>
      <c r="I66" s="2"/>
      <c r="J66" s="2"/>
      <c r="K66" s="2"/>
    </row>
    <row r="67" spans="1:11" ht="14.25" customHeight="1" x14ac:dyDescent="0.25">
      <c r="A67" s="2"/>
      <c r="B67" s="2"/>
      <c r="C67" s="2"/>
      <c r="D67" s="2"/>
      <c r="E67" s="2"/>
      <c r="F67" s="2"/>
      <c r="G67" s="2"/>
      <c r="H67" s="2"/>
      <c r="I67" s="2"/>
      <c r="J67" s="2"/>
      <c r="K67" s="2"/>
    </row>
    <row r="68" spans="1:11" ht="14.25" customHeight="1" x14ac:dyDescent="0.25">
      <c r="A68" s="2"/>
      <c r="B68" s="2"/>
      <c r="C68" s="2"/>
      <c r="D68" s="2"/>
      <c r="E68" s="2"/>
      <c r="F68" s="2"/>
      <c r="G68" s="2"/>
      <c r="H68" s="2"/>
      <c r="I68" s="2"/>
      <c r="J68" s="2"/>
      <c r="K68" s="2"/>
    </row>
    <row r="69" spans="1:11" ht="14.25" customHeight="1" x14ac:dyDescent="0.25">
      <c r="A69" s="2"/>
      <c r="B69" s="2"/>
      <c r="C69" s="2"/>
      <c r="D69" s="2"/>
      <c r="E69" s="2"/>
      <c r="F69" s="2"/>
      <c r="G69" s="2"/>
      <c r="H69" s="2"/>
      <c r="I69" s="2"/>
      <c r="J69" s="2"/>
      <c r="K69" s="2"/>
    </row>
    <row r="70" spans="1:11" ht="14.25" customHeight="1" x14ac:dyDescent="0.25">
      <c r="A70" s="2"/>
      <c r="B70" s="2"/>
      <c r="C70" s="2"/>
      <c r="D70" s="2"/>
      <c r="E70" s="2"/>
      <c r="F70" s="2"/>
      <c r="G70" s="2"/>
      <c r="H70" s="2"/>
      <c r="I70" s="2"/>
      <c r="J70" s="2"/>
      <c r="K70" s="2"/>
    </row>
    <row r="71" spans="1:11" ht="14.25" customHeight="1" x14ac:dyDescent="0.25">
      <c r="A71" s="2"/>
      <c r="B71" s="2"/>
      <c r="C71" s="2"/>
      <c r="D71" s="2"/>
      <c r="E71" s="2"/>
      <c r="F71" s="2"/>
      <c r="G71" s="2"/>
      <c r="H71" s="2"/>
      <c r="I71" s="2"/>
      <c r="J71" s="2"/>
      <c r="K71" s="2"/>
    </row>
    <row r="72" spans="1:11" ht="14.25" customHeight="1" x14ac:dyDescent="0.25">
      <c r="A72" s="2"/>
      <c r="B72" s="2"/>
      <c r="C72" s="2"/>
      <c r="D72" s="2"/>
      <c r="E72" s="2"/>
      <c r="F72" s="2"/>
      <c r="G72" s="2"/>
      <c r="H72" s="2"/>
      <c r="I72" s="2"/>
      <c r="J72" s="2"/>
      <c r="K72" s="2"/>
    </row>
    <row r="73" spans="1:11" ht="14.25" customHeight="1" x14ac:dyDescent="0.25">
      <c r="A73" s="2"/>
      <c r="B73" s="2"/>
      <c r="C73" s="2"/>
      <c r="D73" s="2"/>
      <c r="E73" s="2"/>
      <c r="F73" s="2"/>
      <c r="G73" s="2"/>
      <c r="H73" s="2"/>
      <c r="I73" s="2"/>
      <c r="J73" s="2"/>
      <c r="K73" s="2"/>
    </row>
    <row r="74" spans="1:11" ht="14.25" customHeight="1" x14ac:dyDescent="0.25">
      <c r="A74" s="2"/>
      <c r="B74" s="2"/>
      <c r="C74" s="2"/>
      <c r="D74" s="2"/>
      <c r="E74" s="2"/>
      <c r="F74" s="2"/>
      <c r="G74" s="2"/>
      <c r="H74" s="2"/>
      <c r="I74" s="2"/>
      <c r="J74" s="2"/>
      <c r="K74" s="2"/>
    </row>
    <row r="75" spans="1:11" ht="14.25" customHeight="1" x14ac:dyDescent="0.25">
      <c r="A75" s="2"/>
      <c r="B75" s="2"/>
      <c r="C75" s="2"/>
      <c r="D75" s="2"/>
      <c r="E75" s="2"/>
      <c r="F75" s="2"/>
      <c r="G75" s="2"/>
      <c r="H75" s="2"/>
      <c r="I75" s="2"/>
      <c r="J75" s="2"/>
      <c r="K75" s="2"/>
    </row>
    <row r="76" spans="1:11" ht="14.25" customHeight="1" x14ac:dyDescent="0.25">
      <c r="A76" s="2"/>
      <c r="B76" s="2"/>
      <c r="C76" s="2"/>
      <c r="D76" s="2"/>
      <c r="E76" s="2"/>
      <c r="F76" s="2"/>
      <c r="G76" s="2"/>
      <c r="H76" s="2"/>
      <c r="I76" s="2"/>
      <c r="J76" s="2"/>
      <c r="K76" s="2"/>
    </row>
    <row r="77" spans="1:11" ht="14.25" customHeight="1" x14ac:dyDescent="0.25">
      <c r="A77" s="2"/>
      <c r="B77" s="2"/>
      <c r="C77" s="2"/>
      <c r="D77" s="2"/>
      <c r="E77" s="2"/>
      <c r="F77" s="2"/>
      <c r="G77" s="2"/>
      <c r="H77" s="2"/>
      <c r="I77" s="2"/>
      <c r="J77" s="2"/>
      <c r="K77" s="2"/>
    </row>
    <row r="78" spans="1:11" ht="14.25" customHeight="1" x14ac:dyDescent="0.25">
      <c r="A78" s="2"/>
      <c r="B78" s="2"/>
      <c r="C78" s="2"/>
      <c r="D78" s="2"/>
      <c r="E78" s="2"/>
      <c r="F78" s="2"/>
      <c r="G78" s="2"/>
      <c r="H78" s="2"/>
      <c r="I78" s="2"/>
      <c r="J78" s="2"/>
      <c r="K78" s="2"/>
    </row>
    <row r="79" spans="1:11" ht="14.25" customHeight="1" x14ac:dyDescent="0.25">
      <c r="A79" s="2"/>
      <c r="B79" s="2"/>
      <c r="C79" s="2"/>
      <c r="D79" s="2"/>
      <c r="E79" s="2"/>
      <c r="F79" s="2"/>
      <c r="G79" s="2"/>
      <c r="H79" s="2"/>
      <c r="I79" s="2"/>
      <c r="J79" s="2"/>
      <c r="K79" s="2"/>
    </row>
    <row r="80" spans="1:11" ht="14.25" customHeight="1" x14ac:dyDescent="0.25">
      <c r="A80" s="2"/>
      <c r="B80" s="2"/>
      <c r="C80" s="2"/>
      <c r="D80" s="2"/>
      <c r="E80" s="2"/>
      <c r="F80" s="2"/>
      <c r="G80" s="2"/>
      <c r="H80" s="2"/>
      <c r="I80" s="2"/>
      <c r="J80" s="2"/>
      <c r="K80" s="2"/>
    </row>
    <row r="81" spans="1:11" ht="14.25" customHeight="1" x14ac:dyDescent="0.25">
      <c r="A81" s="2"/>
      <c r="B81" s="2"/>
      <c r="C81" s="2"/>
      <c r="D81" s="2"/>
      <c r="E81" s="2"/>
      <c r="F81" s="2"/>
      <c r="G81" s="2"/>
      <c r="H81" s="2"/>
      <c r="I81" s="2"/>
      <c r="J81" s="2"/>
      <c r="K81" s="2"/>
    </row>
    <row r="82" spans="1:11" ht="14.25" customHeight="1" x14ac:dyDescent="0.25">
      <c r="A82" s="2"/>
      <c r="B82" s="2"/>
      <c r="C82" s="2"/>
      <c r="D82" s="2"/>
      <c r="E82" s="2"/>
      <c r="F82" s="2"/>
      <c r="G82" s="2"/>
      <c r="H82" s="2"/>
      <c r="I82" s="2"/>
      <c r="J82" s="2"/>
      <c r="K82" s="2"/>
    </row>
    <row r="83" spans="1:11" ht="14.25" customHeight="1" x14ac:dyDescent="0.25">
      <c r="A83" s="2"/>
      <c r="B83" s="2"/>
      <c r="C83" s="2"/>
      <c r="D83" s="2"/>
      <c r="E83" s="2"/>
      <c r="F83" s="2"/>
      <c r="G83" s="2"/>
      <c r="H83" s="2"/>
      <c r="I83" s="2"/>
      <c r="J83" s="2"/>
      <c r="K83" s="2"/>
    </row>
    <row r="84" spans="1:11" ht="14.25" customHeight="1" x14ac:dyDescent="0.25">
      <c r="A84" s="2"/>
      <c r="B84" s="2"/>
      <c r="C84" s="2"/>
      <c r="D84" s="2"/>
      <c r="E84" s="2"/>
      <c r="F84" s="2"/>
      <c r="G84" s="2"/>
      <c r="H84" s="2"/>
      <c r="I84" s="2"/>
      <c r="J84" s="2"/>
      <c r="K84" s="2"/>
    </row>
    <row r="85" spans="1:11" ht="14.25" customHeight="1" x14ac:dyDescent="0.25">
      <c r="A85" s="2"/>
      <c r="B85" s="2"/>
      <c r="C85" s="2"/>
      <c r="D85" s="2"/>
      <c r="E85" s="2"/>
      <c r="F85" s="2"/>
      <c r="G85" s="2"/>
      <c r="H85" s="2"/>
      <c r="I85" s="2"/>
      <c r="J85" s="2"/>
      <c r="K85" s="2"/>
    </row>
    <row r="86" spans="1:11" ht="14.25" customHeight="1" x14ac:dyDescent="0.25">
      <c r="A86" s="2"/>
      <c r="B86" s="2"/>
      <c r="C86" s="2"/>
      <c r="D86" s="2"/>
      <c r="E86" s="2"/>
      <c r="F86" s="2"/>
      <c r="G86" s="2"/>
      <c r="H86" s="2"/>
      <c r="I86" s="2"/>
      <c r="J86" s="2"/>
      <c r="K86" s="2"/>
    </row>
    <row r="87" spans="1:11" ht="14.25" customHeight="1" x14ac:dyDescent="0.25">
      <c r="A87" s="2"/>
      <c r="B87" s="2"/>
      <c r="C87" s="2"/>
      <c r="D87" s="2"/>
      <c r="E87" s="2"/>
      <c r="F87" s="2"/>
      <c r="G87" s="2"/>
      <c r="H87" s="2"/>
      <c r="I87" s="2"/>
      <c r="J87" s="2"/>
      <c r="K87" s="2"/>
    </row>
    <row r="88" spans="1:11" ht="14.25" customHeight="1" x14ac:dyDescent="0.25">
      <c r="A88" s="2"/>
      <c r="B88" s="2"/>
      <c r="C88" s="2"/>
      <c r="D88" s="2"/>
      <c r="E88" s="2"/>
      <c r="F88" s="2"/>
      <c r="G88" s="2"/>
      <c r="H88" s="2"/>
      <c r="I88" s="2"/>
      <c r="J88" s="2"/>
      <c r="K88" s="2"/>
    </row>
    <row r="89" spans="1:11" ht="14.25" customHeight="1" x14ac:dyDescent="0.25">
      <c r="A89" s="2"/>
      <c r="B89" s="2"/>
      <c r="C89" s="2"/>
      <c r="D89" s="2"/>
      <c r="E89" s="2"/>
      <c r="F89" s="2"/>
      <c r="G89" s="2"/>
      <c r="H89" s="2"/>
      <c r="I89" s="2"/>
      <c r="J89" s="2"/>
      <c r="K89" s="2"/>
    </row>
    <row r="90" spans="1:11" ht="14.25" customHeight="1" x14ac:dyDescent="0.25">
      <c r="A90" s="2"/>
      <c r="B90" s="2"/>
      <c r="C90" s="2"/>
      <c r="D90" s="2"/>
      <c r="E90" s="2"/>
      <c r="F90" s="2"/>
      <c r="G90" s="2"/>
      <c r="H90" s="2"/>
      <c r="I90" s="2"/>
      <c r="J90" s="2"/>
      <c r="K90" s="2"/>
    </row>
    <row r="91" spans="1:11" ht="14.25" customHeight="1" x14ac:dyDescent="0.25">
      <c r="A91" s="2"/>
      <c r="B91" s="2"/>
      <c r="C91" s="2"/>
      <c r="D91" s="2"/>
      <c r="E91" s="2"/>
      <c r="F91" s="2"/>
      <c r="G91" s="2"/>
      <c r="H91" s="2"/>
      <c r="I91" s="2"/>
      <c r="J91" s="2"/>
      <c r="K91" s="2"/>
    </row>
    <row r="92" spans="1:11" ht="14.25" customHeight="1" x14ac:dyDescent="0.25">
      <c r="A92" s="2"/>
      <c r="B92" s="2"/>
      <c r="C92" s="2"/>
      <c r="D92" s="2"/>
      <c r="E92" s="2"/>
      <c r="F92" s="2"/>
      <c r="G92" s="2"/>
      <c r="H92" s="2"/>
      <c r="I92" s="2"/>
      <c r="J92" s="2"/>
      <c r="K92" s="2"/>
    </row>
    <row r="93" spans="1:11" ht="14.25" customHeight="1" x14ac:dyDescent="0.25">
      <c r="A93" s="2"/>
      <c r="B93" s="2"/>
      <c r="C93" s="2"/>
      <c r="D93" s="2"/>
      <c r="E93" s="2"/>
      <c r="F93" s="2"/>
      <c r="G93" s="2"/>
      <c r="H93" s="2"/>
      <c r="I93" s="2"/>
      <c r="J93" s="2"/>
      <c r="K93" s="2"/>
    </row>
    <row r="94" spans="1:11" ht="14.25" customHeight="1" x14ac:dyDescent="0.25">
      <c r="A94" s="2"/>
      <c r="B94" s="2"/>
      <c r="C94" s="2"/>
      <c r="D94" s="2"/>
      <c r="E94" s="2"/>
      <c r="F94" s="2"/>
      <c r="G94" s="2"/>
      <c r="H94" s="2"/>
      <c r="I94" s="2"/>
      <c r="J94" s="2"/>
      <c r="K94" s="2"/>
    </row>
    <row r="95" spans="1:11" ht="14.25" customHeight="1" x14ac:dyDescent="0.25">
      <c r="A95" s="2"/>
      <c r="B95" s="2"/>
      <c r="C95" s="2"/>
      <c r="D95" s="2"/>
      <c r="E95" s="2"/>
      <c r="F95" s="2"/>
      <c r="G95" s="2"/>
      <c r="H95" s="2"/>
      <c r="I95" s="2"/>
      <c r="J95" s="2"/>
      <c r="K95" s="2"/>
    </row>
    <row r="96" spans="1:11" ht="14.25" customHeight="1" x14ac:dyDescent="0.25">
      <c r="A96" s="2"/>
      <c r="B96" s="2"/>
      <c r="C96" s="2"/>
      <c r="D96" s="2"/>
      <c r="E96" s="2"/>
      <c r="F96" s="2"/>
      <c r="G96" s="2"/>
      <c r="H96" s="2"/>
      <c r="I96" s="2"/>
      <c r="J96" s="2"/>
      <c r="K96" s="2"/>
    </row>
    <row r="97" spans="1:11" ht="14.25" customHeight="1" x14ac:dyDescent="0.25">
      <c r="A97" s="2"/>
      <c r="B97" s="2"/>
      <c r="C97" s="2"/>
      <c r="D97" s="2"/>
      <c r="E97" s="2"/>
      <c r="F97" s="2"/>
      <c r="G97" s="2"/>
      <c r="H97" s="2"/>
      <c r="I97" s="2"/>
      <c r="J97" s="2"/>
      <c r="K97" s="2"/>
    </row>
    <row r="98" spans="1:11" ht="14.25" customHeight="1" x14ac:dyDescent="0.25">
      <c r="A98" s="2"/>
      <c r="B98" s="2"/>
      <c r="C98" s="2"/>
      <c r="D98" s="2"/>
      <c r="E98" s="2"/>
      <c r="F98" s="2"/>
      <c r="G98" s="2"/>
      <c r="H98" s="2"/>
      <c r="I98" s="2"/>
      <c r="J98" s="2"/>
      <c r="K98" s="2"/>
    </row>
    <row r="99" spans="1:11" ht="14.25" customHeight="1" x14ac:dyDescent="0.25">
      <c r="A99" s="2"/>
      <c r="B99" s="2"/>
      <c r="C99" s="2"/>
      <c r="D99" s="2"/>
      <c r="E99" s="2"/>
      <c r="F99" s="2"/>
      <c r="G99" s="2"/>
      <c r="H99" s="2"/>
      <c r="I99" s="2"/>
      <c r="J99" s="2"/>
      <c r="K99" s="2"/>
    </row>
    <row r="100" spans="1:11" ht="14.25" customHeight="1" x14ac:dyDescent="0.25">
      <c r="A100" s="2"/>
      <c r="B100" s="2"/>
      <c r="C100" s="2"/>
      <c r="D100" s="2"/>
      <c r="E100" s="2"/>
      <c r="F100" s="2"/>
      <c r="G100" s="2"/>
      <c r="H100" s="2"/>
      <c r="I100" s="2"/>
      <c r="J100" s="2"/>
      <c r="K100" s="2"/>
    </row>
  </sheetData>
  <mergeCells count="10">
    <mergeCell ref="J1:J4"/>
    <mergeCell ref="F1:F4"/>
    <mergeCell ref="A1:A4"/>
    <mergeCell ref="B1:D2"/>
    <mergeCell ref="B3:D4"/>
    <mergeCell ref="A10:F10"/>
    <mergeCell ref="A5:F5"/>
    <mergeCell ref="A6:F7"/>
    <mergeCell ref="A8:F8"/>
    <mergeCell ref="A9:F9"/>
  </mergeCells>
  <pageMargins left="0.7" right="0.7" top="0.75" bottom="0.75" header="0" footer="0"/>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A12:A26</xm:sqref>
        </x14:dataValidation>
        <x14:dataValidation type="list" allowBlank="1" showErrorMessage="1">
          <x14:formula1>
            <xm:f>'LISTAS CONTEXTO'!$C$1:$C$10</xm:f>
          </x14:formula1>
          <xm:sqref>E12:E26</xm:sqref>
        </x14:dataValidation>
        <x14:dataValidation type="list" allowBlank="1" showErrorMessage="1">
          <x14:formula1>
            <xm:f>'LISTAS CONTEXTO'!$B$1:$B$8</xm:f>
          </x14:formula1>
          <xm:sqref>C12:C26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
  <sheetViews>
    <sheetView topLeftCell="C4" zoomScale="60" zoomScaleNormal="60" workbookViewId="0">
      <selection activeCell="A7" sqref="A7:H7"/>
    </sheetView>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570"/>
      <c r="B1" s="601" t="str">
        <f>CONTEXTO!B1</f>
        <v xml:space="preserve">PROCESO: </v>
      </c>
      <c r="C1" s="298"/>
      <c r="D1" s="299"/>
      <c r="E1" s="305" t="s">
        <v>451</v>
      </c>
      <c r="F1" s="295"/>
      <c r="G1" s="372"/>
      <c r="H1" s="423"/>
      <c r="I1" s="2"/>
      <c r="J1" s="2"/>
      <c r="K1" s="2"/>
      <c r="L1" s="2"/>
      <c r="M1" s="2"/>
      <c r="N1" s="2"/>
      <c r="O1" s="2"/>
      <c r="P1" s="2"/>
      <c r="Q1" s="2"/>
      <c r="R1" s="2"/>
      <c r="S1" s="2"/>
      <c r="T1" s="2"/>
      <c r="U1" s="2"/>
      <c r="V1" s="2"/>
      <c r="W1" s="2"/>
      <c r="X1" s="2"/>
      <c r="Y1" s="2"/>
      <c r="Z1" s="2"/>
      <c r="AA1" s="2"/>
      <c r="AB1" s="2"/>
    </row>
    <row r="2" spans="1:28" ht="15.75" customHeight="1" x14ac:dyDescent="0.25">
      <c r="A2" s="289"/>
      <c r="B2" s="300"/>
      <c r="C2" s="283"/>
      <c r="D2" s="301"/>
      <c r="E2" s="353" t="s">
        <v>452</v>
      </c>
      <c r="F2" s="333"/>
      <c r="G2" s="366"/>
      <c r="H2" s="292"/>
      <c r="I2" s="2"/>
      <c r="J2" s="2"/>
      <c r="K2" s="2"/>
      <c r="L2" s="2"/>
      <c r="M2" s="2"/>
      <c r="N2" s="2"/>
      <c r="O2" s="2"/>
      <c r="P2" s="2"/>
      <c r="Q2" s="2"/>
      <c r="R2" s="2"/>
      <c r="S2" s="2"/>
      <c r="T2" s="2"/>
      <c r="U2" s="2"/>
      <c r="V2" s="2"/>
      <c r="W2" s="2"/>
      <c r="X2" s="2"/>
      <c r="Y2" s="2"/>
      <c r="Z2" s="2"/>
      <c r="AA2" s="2"/>
      <c r="AB2" s="2"/>
    </row>
    <row r="3" spans="1:28" ht="36" customHeight="1" x14ac:dyDescent="0.25">
      <c r="A3" s="289"/>
      <c r="B3" s="580" t="s">
        <v>381</v>
      </c>
      <c r="C3" s="283"/>
      <c r="D3" s="301"/>
      <c r="E3" s="353" t="s">
        <v>453</v>
      </c>
      <c r="F3" s="333"/>
      <c r="G3" s="366"/>
      <c r="H3" s="292"/>
      <c r="I3" s="2"/>
      <c r="J3" s="2"/>
      <c r="K3" s="2"/>
      <c r="L3" s="2"/>
      <c r="M3" s="2"/>
      <c r="N3" s="2"/>
      <c r="O3" s="2"/>
      <c r="P3" s="2"/>
      <c r="Q3" s="2"/>
      <c r="R3" s="2"/>
      <c r="S3" s="2"/>
      <c r="T3" s="2"/>
      <c r="U3" s="2"/>
      <c r="V3" s="2"/>
      <c r="W3" s="2"/>
      <c r="X3" s="2"/>
      <c r="Y3" s="2"/>
      <c r="Z3" s="2"/>
      <c r="AA3" s="2"/>
      <c r="AB3" s="2"/>
    </row>
    <row r="4" spans="1:28" ht="15.75" customHeight="1" x14ac:dyDescent="0.25">
      <c r="A4" s="290"/>
      <c r="B4" s="302"/>
      <c r="C4" s="303"/>
      <c r="D4" s="304"/>
      <c r="E4" s="306" t="s">
        <v>450</v>
      </c>
      <c r="F4" s="286"/>
      <c r="G4" s="349"/>
      <c r="H4" s="293"/>
      <c r="I4" s="2"/>
      <c r="J4" s="2"/>
      <c r="K4" s="2"/>
      <c r="L4" s="2"/>
      <c r="M4" s="2"/>
      <c r="N4" s="2"/>
      <c r="O4" s="2"/>
      <c r="P4" s="2"/>
      <c r="Q4" s="2"/>
      <c r="R4" s="2"/>
      <c r="S4" s="2"/>
      <c r="T4" s="2"/>
      <c r="U4" s="2"/>
      <c r="V4" s="2"/>
      <c r="W4" s="2"/>
      <c r="X4" s="2"/>
      <c r="Y4" s="2"/>
      <c r="Z4" s="2"/>
      <c r="AA4" s="2"/>
      <c r="AB4" s="2"/>
    </row>
    <row r="5" spans="1:28" ht="14.25" customHeight="1" x14ac:dyDescent="0.25">
      <c r="A5" s="224"/>
      <c r="B5" s="2"/>
      <c r="C5" s="7"/>
      <c r="D5" s="7"/>
      <c r="E5" s="7"/>
      <c r="F5" s="7"/>
      <c r="G5" s="7"/>
      <c r="H5" s="41"/>
      <c r="I5" s="2"/>
      <c r="J5" s="2"/>
      <c r="K5" s="2"/>
      <c r="L5" s="2"/>
      <c r="M5" s="2"/>
      <c r="N5" s="2"/>
      <c r="O5" s="2"/>
      <c r="P5" s="2"/>
      <c r="Q5" s="2"/>
      <c r="R5" s="2"/>
      <c r="S5" s="2"/>
      <c r="T5" s="2"/>
      <c r="U5" s="2"/>
      <c r="V5" s="2"/>
      <c r="W5" s="2"/>
      <c r="X5" s="2"/>
      <c r="Y5" s="2"/>
      <c r="Z5" s="2"/>
      <c r="AA5" s="2"/>
      <c r="AB5" s="2"/>
    </row>
    <row r="6" spans="1:28" ht="24" customHeight="1" x14ac:dyDescent="0.25">
      <c r="A6" s="594" t="str">
        <f>+CONTEXTO!A8</f>
        <v>PROCESO: GESTIÓN Y CONTROL DISCIPLINARIO</v>
      </c>
      <c r="B6" s="295"/>
      <c r="C6" s="295"/>
      <c r="D6" s="295"/>
      <c r="E6" s="295"/>
      <c r="F6" s="295"/>
      <c r="G6" s="295"/>
      <c r="H6" s="296"/>
      <c r="I6" s="2"/>
      <c r="J6" s="2"/>
      <c r="K6" s="2"/>
      <c r="L6" s="2"/>
      <c r="M6" s="2"/>
      <c r="N6" s="2"/>
      <c r="O6" s="2"/>
      <c r="P6" s="2"/>
      <c r="Q6" s="2"/>
      <c r="R6" s="2"/>
      <c r="S6" s="2"/>
      <c r="T6" s="2"/>
      <c r="U6" s="2"/>
      <c r="V6" s="2"/>
      <c r="W6" s="2"/>
      <c r="X6" s="2"/>
      <c r="Y6" s="2"/>
      <c r="Z6" s="2"/>
      <c r="AA6" s="2"/>
      <c r="AB6" s="2"/>
    </row>
    <row r="7" spans="1:28" ht="72" customHeight="1" x14ac:dyDescent="0.25">
      <c r="A7" s="600"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7" s="286"/>
      <c r="C7" s="286"/>
      <c r="D7" s="286"/>
      <c r="E7" s="286"/>
      <c r="F7" s="286"/>
      <c r="G7" s="286"/>
      <c r="H7" s="287"/>
      <c r="I7" s="40"/>
      <c r="J7" s="40"/>
      <c r="K7" s="40"/>
      <c r="L7" s="40"/>
      <c r="M7" s="40"/>
      <c r="N7" s="40"/>
      <c r="O7" s="40"/>
      <c r="P7" s="40"/>
      <c r="Q7" s="40"/>
      <c r="R7" s="40"/>
      <c r="S7" s="40"/>
      <c r="T7" s="40"/>
      <c r="U7" s="40"/>
      <c r="V7" s="40"/>
      <c r="W7" s="40"/>
      <c r="X7" s="40"/>
      <c r="Y7" s="40"/>
      <c r="Z7" s="40"/>
      <c r="AA7" s="40"/>
      <c r="AB7" s="40"/>
    </row>
    <row r="8" spans="1:28" ht="14.25" customHeight="1" x14ac:dyDescent="0.25">
      <c r="A8" s="224"/>
      <c r="B8" s="2"/>
      <c r="C8" s="7"/>
      <c r="D8" s="7"/>
      <c r="E8" s="7"/>
      <c r="F8" s="7"/>
      <c r="G8" s="7"/>
      <c r="H8" s="41"/>
      <c r="I8" s="2"/>
      <c r="J8" s="2"/>
      <c r="K8" s="2"/>
      <c r="L8" s="2"/>
      <c r="M8" s="2"/>
      <c r="N8" s="2"/>
      <c r="O8" s="2"/>
      <c r="P8" s="2"/>
      <c r="Q8" s="2"/>
      <c r="R8" s="2"/>
      <c r="S8" s="2"/>
      <c r="T8" s="2"/>
      <c r="U8" s="2"/>
      <c r="V8" s="2"/>
      <c r="W8" s="2"/>
      <c r="X8" s="2"/>
      <c r="Y8" s="2"/>
      <c r="Z8" s="2"/>
      <c r="AA8" s="2"/>
      <c r="AB8" s="2"/>
    </row>
    <row r="9" spans="1:28" ht="30" customHeight="1" x14ac:dyDescent="0.25">
      <c r="A9" s="597" t="s">
        <v>233</v>
      </c>
      <c r="B9" s="596" t="s">
        <v>350</v>
      </c>
      <c r="C9" s="598" t="s">
        <v>376</v>
      </c>
      <c r="D9" s="598" t="s">
        <v>360</v>
      </c>
      <c r="E9" s="598" t="s">
        <v>382</v>
      </c>
      <c r="F9" s="599" t="s">
        <v>383</v>
      </c>
      <c r="G9" s="347"/>
      <c r="H9" s="595" t="s">
        <v>384</v>
      </c>
      <c r="I9" s="204"/>
      <c r="J9" s="204"/>
      <c r="K9" s="204"/>
      <c r="L9" s="204"/>
      <c r="M9" s="204"/>
      <c r="N9" s="204"/>
      <c r="O9" s="204"/>
      <c r="P9" s="204"/>
      <c r="Q9" s="204"/>
      <c r="R9" s="204"/>
      <c r="S9" s="204"/>
      <c r="T9" s="204"/>
      <c r="U9" s="204"/>
      <c r="V9" s="204"/>
      <c r="W9" s="204"/>
      <c r="X9" s="204"/>
      <c r="Y9" s="204"/>
      <c r="Z9" s="204"/>
      <c r="AA9" s="204"/>
      <c r="AB9" s="204"/>
    </row>
    <row r="10" spans="1:28" ht="48.75" customHeight="1" x14ac:dyDescent="0.25">
      <c r="A10" s="343"/>
      <c r="B10" s="371"/>
      <c r="C10" s="371"/>
      <c r="D10" s="371"/>
      <c r="E10" s="371"/>
      <c r="F10" s="344"/>
      <c r="G10" s="345"/>
      <c r="H10" s="342"/>
      <c r="I10" s="204"/>
      <c r="J10" s="204"/>
      <c r="K10" s="204"/>
      <c r="L10" s="204"/>
      <c r="M10" s="204"/>
      <c r="N10" s="204"/>
      <c r="O10" s="204"/>
      <c r="P10" s="204"/>
      <c r="Q10" s="204"/>
      <c r="R10" s="204"/>
      <c r="S10" s="204"/>
      <c r="T10" s="204"/>
      <c r="U10" s="204"/>
      <c r="V10" s="204"/>
      <c r="W10" s="204"/>
      <c r="X10" s="204"/>
      <c r="Y10" s="204"/>
      <c r="Z10" s="204"/>
      <c r="AA10" s="204"/>
      <c r="AB10" s="204"/>
    </row>
    <row r="11" spans="1:28" ht="151.5" customHeight="1" x14ac:dyDescent="0.25">
      <c r="A11" s="380" t="str">
        <f>DESCRIPCION!A10</f>
        <v>posibilidad de demora en el tramite o incumplimiento de las etapas del proceso disciplinario para beneficio del sujeto procesal</v>
      </c>
      <c r="B11" s="23" t="str">
        <f>DESCRIPCION!D10</f>
        <v>El personal sustanciador no cuenta con conocimientos idoneos para realizar la labor de impulso y tramite de los procesos</v>
      </c>
      <c r="C11" s="237" t="str">
        <f>'CONTROLES Y EVALUACIÓN'!C11:C17</f>
        <v>El jefe de la oficina cada vez que se requiera define unos perfiles en los cuales se debe destacar la experiencia en el personal contatista de procesos disciplinarios, se exige que todo el personal sustanciador sean abogados. Con el proposito de poder incluir personal a la oficina con conocimiento y expeditos en el tema . Si se encuentra un tema complejo de relevancia juridica se hacen comites juridicos para debatir los procesos. Dejando como evidencia las actas del comite</v>
      </c>
      <c r="D11" s="18" t="str">
        <f>'CONTROLES Y EVALUACIÓN'!H11:H17</f>
        <v>Fuerte</v>
      </c>
      <c r="E11" s="18" t="str">
        <f>'CONTROLES Y EVALUACIÓN'!I11:I17</f>
        <v>Fuerte (Siempre se Ejecuta)</v>
      </c>
      <c r="F11" s="238"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3">
        <f t="shared" ref="G11:G13" si="1">IF(F11="Fuerte",100,IF(F11="Moderado",50,IF(F11="Débil",0," ")))</f>
        <v>100</v>
      </c>
      <c r="H11" s="487" t="str">
        <f>IF(G14=100,"Fuerte",IF(AND(G14&gt;=50,G14&lt;=99),"Moderado",IF(AND(G14&gt;0,G14&lt;=49),"Débil"," ")))</f>
        <v>Fuerte</v>
      </c>
      <c r="I11" s="204"/>
      <c r="J11" s="204"/>
      <c r="K11" s="204"/>
      <c r="L11" s="204"/>
      <c r="M11" s="204"/>
      <c r="N11" s="204"/>
      <c r="O11" s="204"/>
      <c r="P11" s="204"/>
      <c r="Q11" s="204"/>
      <c r="R11" s="204"/>
      <c r="S11" s="204"/>
      <c r="T11" s="204"/>
      <c r="U11" s="204"/>
      <c r="V11" s="204"/>
      <c r="W11" s="204"/>
      <c r="X11" s="204"/>
      <c r="Y11" s="204"/>
      <c r="Z11" s="204"/>
      <c r="AA11" s="204"/>
      <c r="AB11" s="204"/>
    </row>
    <row r="12" spans="1:28" ht="182.25" customHeight="1" x14ac:dyDescent="0.25">
      <c r="A12" s="289"/>
      <c r="B12" s="23" t="str">
        <f>DESCRIPCION!D11</f>
        <v>Falta de etica del personal encargado de impulsar los procesos disciplinarios</v>
      </c>
      <c r="C12" s="237" t="str">
        <f>'CONTROLES Y EVALUACIÓN'!C22</f>
        <v>El jefe de la oficina cada vez que se requiera realiza charlas sobre los valores y el codigo de etica,  tambien tiene la potestad de reasignar el reparto de expedientes a otro funcionario si se evidencia que el abogado sustanciador quiere dilatar terminos. Dejando como evidencia las actas de reunion de las charlas y el informe mensual que presentan los abogados.</v>
      </c>
      <c r="D12" s="18" t="str">
        <f>'CONTROLES Y EVALUACIÓN'!H22</f>
        <v>Fuerte</v>
      </c>
      <c r="E12" s="18" t="str">
        <f>'CONTROLES Y EVALUACIÓN'!I22</f>
        <v>Fuerte (Siempre se Ejecuta)</v>
      </c>
      <c r="F12" s="238" t="str">
        <f t="shared" si="0"/>
        <v>Fuerte</v>
      </c>
      <c r="G12" s="53">
        <f t="shared" si="1"/>
        <v>100</v>
      </c>
      <c r="H12" s="292"/>
      <c r="I12" s="204"/>
      <c r="J12" s="204"/>
      <c r="K12" s="204"/>
      <c r="L12" s="204"/>
      <c r="M12" s="204"/>
      <c r="N12" s="204"/>
      <c r="O12" s="204"/>
      <c r="P12" s="204"/>
      <c r="Q12" s="204"/>
      <c r="R12" s="204"/>
      <c r="S12" s="204"/>
      <c r="T12" s="204"/>
      <c r="U12" s="204"/>
      <c r="V12" s="204"/>
      <c r="W12" s="204"/>
      <c r="X12" s="204"/>
      <c r="Y12" s="204"/>
      <c r="Z12" s="204"/>
      <c r="AA12" s="204"/>
      <c r="AB12" s="204"/>
    </row>
    <row r="13" spans="1:28" ht="126" customHeight="1" x14ac:dyDescent="0.25">
      <c r="A13" s="343"/>
      <c r="B13" s="23">
        <f>DESCRIPCION!D12</f>
        <v>0</v>
      </c>
      <c r="C13" s="237">
        <f>'CONTROLES Y EVALUACIÓN'!C33</f>
        <v>0</v>
      </c>
      <c r="D13" s="18" t="str">
        <f>'CONTROLES Y EVALUACIÓN'!H33</f>
        <v xml:space="preserve"> </v>
      </c>
      <c r="E13" s="18" t="str">
        <f>'CONTROLES Y EVALUACIÓN'!I33</f>
        <v>Seleccionar</v>
      </c>
      <c r="F13" s="238" t="str">
        <f t="shared" si="0"/>
        <v xml:space="preserve"> </v>
      </c>
      <c r="G13" s="53" t="str">
        <f t="shared" si="1"/>
        <v xml:space="preserve"> </v>
      </c>
      <c r="H13" s="292"/>
      <c r="I13" s="204"/>
      <c r="J13" s="204"/>
      <c r="K13" s="204"/>
      <c r="L13" s="204"/>
      <c r="M13" s="204"/>
      <c r="N13" s="204"/>
      <c r="O13" s="204"/>
      <c r="P13" s="204"/>
      <c r="Q13" s="204"/>
      <c r="R13" s="204"/>
      <c r="S13" s="204"/>
      <c r="T13" s="204"/>
      <c r="U13" s="204"/>
      <c r="V13" s="204"/>
      <c r="W13" s="204"/>
      <c r="X13" s="204"/>
      <c r="Y13" s="204"/>
      <c r="Z13" s="204"/>
      <c r="AA13" s="204"/>
      <c r="AB13" s="204"/>
    </row>
    <row r="14" spans="1:28" ht="30.75" customHeight="1" x14ac:dyDescent="0.25">
      <c r="A14" s="593"/>
      <c r="B14" s="314"/>
      <c r="C14" s="314"/>
      <c r="D14" s="314"/>
      <c r="E14" s="314"/>
      <c r="F14" s="347"/>
      <c r="G14" s="239">
        <f>AVERAGE(G11:G13)</f>
        <v>100</v>
      </c>
      <c r="H14" s="342"/>
      <c r="I14" s="204"/>
      <c r="J14" s="204"/>
      <c r="K14" s="204"/>
      <c r="L14" s="204"/>
      <c r="M14" s="204"/>
      <c r="N14" s="204"/>
      <c r="O14" s="204"/>
      <c r="P14" s="204"/>
      <c r="Q14" s="204"/>
      <c r="R14" s="204"/>
      <c r="S14" s="204"/>
      <c r="T14" s="204"/>
      <c r="U14" s="204"/>
      <c r="V14" s="204"/>
      <c r="W14" s="204"/>
      <c r="X14" s="204"/>
      <c r="Y14" s="204"/>
      <c r="Z14" s="204"/>
      <c r="AA14" s="204"/>
      <c r="AB14" s="204"/>
    </row>
    <row r="15" spans="1:28" ht="153.75" customHeight="1" x14ac:dyDescent="0.25">
      <c r="A15" s="588" t="str">
        <f>DESCRIPCION!A13</f>
        <v xml:space="preserve">probabilidad de  perdida de informacion de los expedientes disciplinarios </v>
      </c>
      <c r="B15" s="23" t="str">
        <f>DESCRIPCION!D13</f>
        <v>La falta de una herramienta o sistema de información que permita registrar las etapas del proceso,  genere alertas y salvaguarde la información(vencimiento de terminos).</v>
      </c>
      <c r="C15" s="237" t="str">
        <f>'CONTROLES Y EVALUACIÓN'!C44</f>
        <v>El tecnico operativo de la oficina actualiza de manera periodica actualiza la informacion de la base de datos en excel, con el proposito de registrar las etapas del proceso, las actuaciones y la fecha de vencimiento de terminos. En caso de encontrar un proceso que no presenta actuacion en los terminos correspondientes se prescribe una falta disciplinaria para el operador. Dejando como evidencia la base de datos actualizada</v>
      </c>
      <c r="D15" s="18" t="str">
        <f>'CONTROLES Y EVALUACIÓN'!H44</f>
        <v>Moderado</v>
      </c>
      <c r="E15" s="18" t="str">
        <f>'CONTROLES Y EVALUACIÓN'!I44</f>
        <v>Moderado (Algunas veces se ejecuta)</v>
      </c>
      <c r="F15" s="238" t="str">
        <f>'CONTROLES Y EVALUACIÓN'!J44</f>
        <v>Moderado</v>
      </c>
      <c r="G15" s="53">
        <f t="shared" ref="G15:G16" si="2">IF(F15="Fuerte",100,IF(F15="Moderado",50,IF(F15="Débil",0," ")))</f>
        <v>50</v>
      </c>
      <c r="H15" s="487" t="str">
        <f>IF(G18=100,"Fuerte",IF(AND(G18&gt;=50,G18&lt;=99),"Moderado",IF(AND(G18&gt;0,G18&lt;=49),"Débil"," ")))</f>
        <v>Débil</v>
      </c>
      <c r="I15" s="204"/>
      <c r="J15" s="204"/>
      <c r="K15" s="204"/>
      <c r="L15" s="204"/>
      <c r="M15" s="204"/>
      <c r="N15" s="204"/>
      <c r="O15" s="204"/>
      <c r="P15" s="204"/>
      <c r="Q15" s="204"/>
      <c r="R15" s="204"/>
      <c r="S15" s="204"/>
      <c r="T15" s="204"/>
      <c r="U15" s="204"/>
      <c r="V15" s="204"/>
      <c r="W15" s="204"/>
      <c r="X15" s="204"/>
      <c r="Y15" s="204"/>
      <c r="Z15" s="204"/>
      <c r="AA15" s="204"/>
      <c r="AB15" s="204"/>
    </row>
    <row r="16" spans="1:28" ht="153.75" customHeight="1" x14ac:dyDescent="0.25">
      <c r="A16" s="589"/>
      <c r="B16" s="23" t="str">
        <f>DESCRIPCION!D14</f>
        <v>Falta de continuidad del personal encargado del proceso</v>
      </c>
      <c r="C16" s="237" t="str">
        <f>'CONTROLES Y EVALUACIÓN'!C55</f>
        <v>El jefe de la oficina realiza un reparto dependiendo del personal existente de los procesos minimo tres veces en el mes con el proposito de impulsar los procesos en terminos. En caso de tener una carga laboral muy alta se realizara un plan de contingencia. Dejando como evidencia la lista de reparto y el cumplimiento de los terminos de los procesos.</v>
      </c>
      <c r="D16" s="18" t="str">
        <f>'CONTROLES Y EVALUACIÓN'!H55</f>
        <v>Débil</v>
      </c>
      <c r="E16" s="18" t="str">
        <f>'CONTROLES Y EVALUACIÓN'!I55</f>
        <v>Moderado (Algunas veces se ejecuta)</v>
      </c>
      <c r="F16" s="238" t="str">
        <f>'CONTROLES Y EVALUACIÓN'!J55</f>
        <v>Débil</v>
      </c>
      <c r="G16" s="53">
        <f t="shared" si="2"/>
        <v>0</v>
      </c>
      <c r="H16" s="292"/>
      <c r="I16" s="204"/>
      <c r="J16" s="204"/>
      <c r="K16" s="204"/>
      <c r="L16" s="204"/>
      <c r="M16" s="204"/>
      <c r="N16" s="204"/>
      <c r="O16" s="204"/>
      <c r="P16" s="204"/>
      <c r="Q16" s="204"/>
      <c r="R16" s="204"/>
      <c r="S16" s="204"/>
      <c r="T16" s="204"/>
      <c r="U16" s="204"/>
      <c r="V16" s="204"/>
      <c r="W16" s="204"/>
      <c r="X16" s="204"/>
      <c r="Y16" s="204"/>
      <c r="Z16" s="204"/>
      <c r="AA16" s="204"/>
      <c r="AB16" s="204"/>
    </row>
    <row r="17" spans="1:28" ht="162" customHeight="1" x14ac:dyDescent="0.25">
      <c r="A17" s="271"/>
      <c r="B17" s="23"/>
      <c r="C17" s="237"/>
      <c r="D17" s="18"/>
      <c r="E17" s="18"/>
      <c r="F17" s="238"/>
      <c r="G17" s="53"/>
      <c r="H17" s="292"/>
      <c r="I17" s="204"/>
      <c r="J17" s="204"/>
      <c r="K17" s="204"/>
      <c r="L17" s="204"/>
      <c r="M17" s="204"/>
      <c r="N17" s="204"/>
      <c r="O17" s="204"/>
      <c r="P17" s="204"/>
      <c r="Q17" s="204"/>
      <c r="R17" s="204"/>
      <c r="S17" s="204"/>
      <c r="T17" s="204"/>
      <c r="U17" s="204"/>
      <c r="V17" s="204"/>
      <c r="W17" s="204"/>
      <c r="X17" s="204"/>
      <c r="Y17" s="204"/>
      <c r="Z17" s="204"/>
      <c r="AA17" s="204"/>
      <c r="AB17" s="204"/>
    </row>
    <row r="18" spans="1:28" ht="36" customHeight="1" x14ac:dyDescent="0.25">
      <c r="A18" s="592"/>
      <c r="B18" s="337"/>
      <c r="C18" s="337"/>
      <c r="D18" s="337"/>
      <c r="E18" s="337"/>
      <c r="F18" s="345"/>
      <c r="G18" s="240">
        <f>AVERAGE(G15:G17)</f>
        <v>25</v>
      </c>
      <c r="H18" s="342"/>
      <c r="I18" s="204"/>
      <c r="J18" s="204"/>
      <c r="K18" s="204"/>
      <c r="L18" s="204"/>
      <c r="M18" s="204"/>
      <c r="N18" s="204"/>
      <c r="O18" s="204"/>
      <c r="P18" s="204"/>
      <c r="Q18" s="204"/>
      <c r="R18" s="204"/>
      <c r="S18" s="204"/>
      <c r="T18" s="204"/>
      <c r="U18" s="204"/>
      <c r="V18" s="204"/>
      <c r="W18" s="204"/>
      <c r="X18" s="204"/>
      <c r="Y18" s="204"/>
      <c r="Z18" s="204"/>
      <c r="AA18" s="204"/>
      <c r="AB18" s="204"/>
    </row>
    <row r="19" spans="1:28" ht="135" customHeight="1" x14ac:dyDescent="0.25">
      <c r="A19" s="380" t="str">
        <f>DESCRIPCION!A16</f>
        <v>c</v>
      </c>
      <c r="B19" s="23">
        <f>DESCRIPCION!D16</f>
        <v>0</v>
      </c>
      <c r="C19" s="237">
        <f>'CONTROLES Y EVALUACIÓN'!C77</f>
        <v>0</v>
      </c>
      <c r="D19" s="18" t="str">
        <f>'CONTROLES Y EVALUACIÓN'!H77</f>
        <v>Fuerte</v>
      </c>
      <c r="E19" s="18" t="str">
        <f>'CONTROLES Y EVALUACIÓN'!I77</f>
        <v>Fuerte (Siempre se Ejecuta)</v>
      </c>
      <c r="F19" s="238" t="str">
        <f>'CONTROLES Y EVALUACIÓN'!J77</f>
        <v>Fuerte</v>
      </c>
      <c r="G19" s="53">
        <f t="shared" ref="G19:G21" si="3">IF(F19="Fuerte",100,IF(F19="Moderado",50,IF(F19="Débil",0," ")))</f>
        <v>100</v>
      </c>
      <c r="H19" s="487" t="str">
        <f>IF(G22=100,"Fuerte",IF(AND(G22&gt;=50,G22&lt;=99),"Moderado",IF(AND(G22&gt;0,G22&lt;=49),"Débil"," ")))</f>
        <v>Fuerte</v>
      </c>
      <c r="I19" s="204"/>
      <c r="J19" s="204"/>
      <c r="K19" s="204"/>
      <c r="L19" s="204"/>
      <c r="M19" s="204"/>
      <c r="N19" s="204"/>
      <c r="O19" s="204"/>
      <c r="P19" s="204"/>
      <c r="Q19" s="204"/>
      <c r="R19" s="204"/>
      <c r="S19" s="204"/>
      <c r="T19" s="204"/>
      <c r="U19" s="204"/>
      <c r="V19" s="204"/>
      <c r="W19" s="204"/>
      <c r="X19" s="204"/>
      <c r="Y19" s="204"/>
      <c r="Z19" s="204"/>
      <c r="AA19" s="204"/>
      <c r="AB19" s="204"/>
    </row>
    <row r="20" spans="1:28" ht="114" customHeight="1" x14ac:dyDescent="0.25">
      <c r="A20" s="289"/>
      <c r="B20" s="23">
        <f>DESCRIPCION!D17</f>
        <v>0</v>
      </c>
      <c r="C20" s="237"/>
      <c r="D20" s="18" t="str">
        <f>'CONTROLES Y EVALUACIÓN'!H88</f>
        <v xml:space="preserve"> </v>
      </c>
      <c r="E20" s="18" t="str">
        <f>'CONTROLES Y EVALUACIÓN'!I88</f>
        <v>Seleccionar</v>
      </c>
      <c r="F20" s="238" t="str">
        <f>'CONTROLES Y EVALUACIÓN'!J88</f>
        <v xml:space="preserve"> </v>
      </c>
      <c r="G20" s="53" t="str">
        <f t="shared" si="3"/>
        <v xml:space="preserve"> </v>
      </c>
      <c r="H20" s="292"/>
      <c r="I20" s="204"/>
      <c r="J20" s="204"/>
      <c r="K20" s="204"/>
      <c r="L20" s="204"/>
      <c r="M20" s="204"/>
      <c r="N20" s="204"/>
      <c r="O20" s="204"/>
      <c r="P20" s="204"/>
      <c r="Q20" s="204"/>
      <c r="R20" s="204"/>
      <c r="S20" s="204"/>
      <c r="T20" s="204"/>
      <c r="U20" s="204"/>
      <c r="V20" s="204"/>
      <c r="W20" s="204"/>
      <c r="X20" s="204"/>
      <c r="Y20" s="204"/>
      <c r="Z20" s="204"/>
      <c r="AA20" s="204"/>
      <c r="AB20" s="204"/>
    </row>
    <row r="21" spans="1:28" ht="114" customHeight="1" x14ac:dyDescent="0.25">
      <c r="A21" s="343"/>
      <c r="B21" s="23">
        <f>DESCRIPCION!D18</f>
        <v>0</v>
      </c>
      <c r="C21" s="237"/>
      <c r="D21" s="18" t="str">
        <f>'CONTROLES Y EVALUACIÓN'!H99</f>
        <v xml:space="preserve"> </v>
      </c>
      <c r="E21" s="18" t="str">
        <f>'CONTROLES Y EVALUACIÓN'!I99</f>
        <v>Seleccionar</v>
      </c>
      <c r="F21" s="238" t="str">
        <f>'CONTROLES Y EVALUACIÓN'!J99</f>
        <v xml:space="preserve"> </v>
      </c>
      <c r="G21" s="53" t="str">
        <f t="shared" si="3"/>
        <v xml:space="preserve"> </v>
      </c>
      <c r="H21" s="292"/>
      <c r="I21" s="204"/>
      <c r="J21" s="204"/>
      <c r="K21" s="204"/>
      <c r="L21" s="204"/>
      <c r="M21" s="204"/>
      <c r="N21" s="204"/>
      <c r="O21" s="204"/>
      <c r="P21" s="204"/>
      <c r="Q21" s="204"/>
      <c r="R21" s="204"/>
      <c r="S21" s="204"/>
      <c r="T21" s="204"/>
      <c r="U21" s="204"/>
      <c r="V21" s="204"/>
      <c r="W21" s="204"/>
      <c r="X21" s="204"/>
      <c r="Y21" s="204"/>
      <c r="Z21" s="204"/>
      <c r="AA21" s="204"/>
      <c r="AB21" s="204"/>
    </row>
    <row r="22" spans="1:28" ht="33.75" customHeight="1" x14ac:dyDescent="0.25">
      <c r="A22" s="591"/>
      <c r="B22" s="314"/>
      <c r="C22" s="314"/>
      <c r="D22" s="314"/>
      <c r="E22" s="314"/>
      <c r="F22" s="347"/>
      <c r="G22" s="241">
        <f>AVERAGE(G19:G21)</f>
        <v>100</v>
      </c>
      <c r="H22" s="292"/>
      <c r="I22" s="204"/>
      <c r="J22" s="204"/>
      <c r="K22" s="204"/>
      <c r="L22" s="204"/>
      <c r="M22" s="204"/>
      <c r="N22" s="204"/>
      <c r="O22" s="204"/>
      <c r="P22" s="204"/>
      <c r="Q22" s="204"/>
      <c r="R22" s="204"/>
      <c r="S22" s="204"/>
      <c r="T22" s="204"/>
      <c r="U22" s="204"/>
      <c r="V22" s="204"/>
      <c r="W22" s="204"/>
      <c r="X22" s="204"/>
      <c r="Y22" s="204"/>
      <c r="Z22" s="204"/>
      <c r="AA22" s="204"/>
      <c r="AB22" s="204"/>
    </row>
    <row r="23" spans="1:28" ht="113.25" customHeight="1" x14ac:dyDescent="0.25">
      <c r="A23" s="380" t="str">
        <f>DESCRIPCION!A19</f>
        <v>d</v>
      </c>
      <c r="B23" s="23">
        <f>DESCRIPCION!D19</f>
        <v>0</v>
      </c>
      <c r="C23" s="237">
        <f>'CONTROLES Y EVALUACIÓN'!C110</f>
        <v>0</v>
      </c>
      <c r="D23" s="18" t="str">
        <f>'CONTROLES Y EVALUACIÓN'!H110</f>
        <v xml:space="preserve"> </v>
      </c>
      <c r="E23" s="18" t="str">
        <f>'CONTROLES Y EVALUACIÓN'!I110</f>
        <v>Seleccionar</v>
      </c>
      <c r="F23" s="238" t="str">
        <f>'CONTROLES Y EVALUACIÓN'!J110</f>
        <v xml:space="preserve"> </v>
      </c>
      <c r="G23" s="53" t="str">
        <f t="shared" ref="G23:G25" si="4">IF(F23="Fuerte",100,IF(F23="Moderado",50,IF(F23="Débil",0," ")))</f>
        <v xml:space="preserve"> </v>
      </c>
      <c r="H23" s="487" t="e">
        <f>IF(G26=100,"Fuerte",IF(AND(G26&gt;=50,G26&lt;=99),"Moderado",IF(AND(G26&gt;0,G26&lt;=49),"Débil"," ")))</f>
        <v>#DIV/0!</v>
      </c>
      <c r="I23" s="204"/>
      <c r="J23" s="204"/>
      <c r="K23" s="204"/>
      <c r="L23" s="204"/>
      <c r="M23" s="204"/>
      <c r="N23" s="204"/>
      <c r="O23" s="204"/>
      <c r="P23" s="204"/>
      <c r="Q23" s="204"/>
      <c r="R23" s="204"/>
      <c r="S23" s="204"/>
      <c r="T23" s="204"/>
      <c r="U23" s="204"/>
      <c r="V23" s="204"/>
      <c r="W23" s="204"/>
      <c r="X23" s="204"/>
      <c r="Y23" s="204"/>
      <c r="Z23" s="204"/>
      <c r="AA23" s="204"/>
      <c r="AB23" s="204"/>
    </row>
    <row r="24" spans="1:28" ht="113.25" customHeight="1" x14ac:dyDescent="0.25">
      <c r="A24" s="289"/>
      <c r="B24" s="23">
        <f>DESCRIPCION!D20</f>
        <v>0</v>
      </c>
      <c r="C24" s="237">
        <f>'CONTROLES Y EVALUACIÓN'!C121</f>
        <v>0</v>
      </c>
      <c r="D24" s="18" t="str">
        <f>'CONTROLES Y EVALUACIÓN'!H121</f>
        <v xml:space="preserve"> </v>
      </c>
      <c r="E24" s="18" t="str">
        <f>'CONTROLES Y EVALUACIÓN'!I121</f>
        <v>Seleccionar</v>
      </c>
      <c r="F24" s="238" t="str">
        <f>'CONTROLES Y EVALUACIÓN'!J121</f>
        <v xml:space="preserve"> </v>
      </c>
      <c r="G24" s="53" t="str">
        <f t="shared" si="4"/>
        <v xml:space="preserve"> </v>
      </c>
      <c r="H24" s="292"/>
      <c r="I24" s="2"/>
      <c r="J24" s="2"/>
      <c r="K24" s="2"/>
      <c r="L24" s="2"/>
      <c r="M24" s="2"/>
      <c r="N24" s="2"/>
      <c r="O24" s="2"/>
      <c r="P24" s="2"/>
      <c r="Q24" s="2"/>
      <c r="R24" s="2"/>
      <c r="S24" s="2"/>
      <c r="T24" s="2"/>
      <c r="U24" s="2"/>
      <c r="V24" s="2"/>
      <c r="W24" s="2"/>
      <c r="X24" s="2"/>
      <c r="Y24" s="2"/>
      <c r="Z24" s="2"/>
      <c r="AA24" s="2"/>
      <c r="AB24" s="2"/>
    </row>
    <row r="25" spans="1:28" ht="123.75" customHeight="1" x14ac:dyDescent="0.25">
      <c r="A25" s="343"/>
      <c r="B25" s="23">
        <f>DESCRIPCION!D21</f>
        <v>0</v>
      </c>
      <c r="C25" s="237">
        <f>'CONTROLES Y EVALUACIÓN'!C132</f>
        <v>0</v>
      </c>
      <c r="D25" s="18" t="str">
        <f>'CONTROLES Y EVALUACIÓN'!H132</f>
        <v xml:space="preserve"> </v>
      </c>
      <c r="E25" s="18" t="str">
        <f>'CONTROLES Y EVALUACIÓN'!I132</f>
        <v>Seleccionar</v>
      </c>
      <c r="F25" s="238" t="str">
        <f>'CONTROLES Y EVALUACIÓN'!J132</f>
        <v xml:space="preserve"> </v>
      </c>
      <c r="G25" s="53" t="str">
        <f t="shared" si="4"/>
        <v xml:space="preserve"> </v>
      </c>
      <c r="H25" s="292"/>
      <c r="I25" s="2"/>
      <c r="J25" s="2"/>
      <c r="K25" s="2"/>
      <c r="L25" s="2"/>
      <c r="M25" s="2"/>
      <c r="N25" s="2"/>
      <c r="O25" s="2"/>
      <c r="P25" s="2"/>
      <c r="Q25" s="2"/>
      <c r="R25" s="2"/>
      <c r="S25" s="2"/>
      <c r="T25" s="2"/>
      <c r="U25" s="2"/>
      <c r="V25" s="2"/>
      <c r="W25" s="2"/>
      <c r="X25" s="2"/>
      <c r="Y25" s="2"/>
      <c r="Z25" s="2"/>
      <c r="AA25" s="2"/>
      <c r="AB25" s="2"/>
    </row>
    <row r="26" spans="1:28" ht="31.5" customHeight="1" x14ac:dyDescent="0.25">
      <c r="A26" s="591"/>
      <c r="B26" s="314"/>
      <c r="C26" s="314"/>
      <c r="D26" s="314"/>
      <c r="E26" s="314"/>
      <c r="F26" s="347"/>
      <c r="G26" s="241" t="e">
        <f>AVERAGE(G23:G25)</f>
        <v>#DIV/0!</v>
      </c>
      <c r="H26" s="292"/>
      <c r="I26" s="2"/>
      <c r="J26" s="2"/>
      <c r="K26" s="2"/>
      <c r="L26" s="2"/>
      <c r="M26" s="2"/>
      <c r="N26" s="2"/>
      <c r="O26" s="2"/>
      <c r="P26" s="2"/>
      <c r="Q26" s="2"/>
      <c r="R26" s="2"/>
      <c r="S26" s="2"/>
      <c r="T26" s="2"/>
      <c r="U26" s="2"/>
      <c r="V26" s="2"/>
      <c r="W26" s="2"/>
      <c r="X26" s="2"/>
      <c r="Y26" s="2"/>
      <c r="Z26" s="2"/>
      <c r="AA26" s="2"/>
      <c r="AB26" s="2"/>
    </row>
    <row r="27" spans="1:28" ht="112.5" customHeight="1" x14ac:dyDescent="0.25">
      <c r="A27" s="380" t="str">
        <f>DESCRIPCION!A22</f>
        <v>e</v>
      </c>
      <c r="B27" s="23">
        <f>DESCRIPCION!D22</f>
        <v>0</v>
      </c>
      <c r="C27" s="237">
        <f>'CONTROLES Y EVALUACIÓN'!C143</f>
        <v>0</v>
      </c>
      <c r="D27" s="18" t="str">
        <f>'CONTROLES Y EVALUACIÓN'!H143</f>
        <v xml:space="preserve"> </v>
      </c>
      <c r="E27" s="18" t="str">
        <f>'CONTROLES Y EVALUACIÓN'!I143</f>
        <v>Seleccionar</v>
      </c>
      <c r="F27" s="238" t="str">
        <f>'CONTROLES Y EVALUACIÓN'!J143</f>
        <v xml:space="preserve"> </v>
      </c>
      <c r="G27" s="53" t="str">
        <f t="shared" ref="G27:G29" si="5">IF(F27="Fuerte",100,IF(F27="Moderado",50,IF(F27="Débil",0," ")))</f>
        <v xml:space="preserve"> </v>
      </c>
      <c r="H27" s="487"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25">
      <c r="A28" s="289"/>
      <c r="B28" s="23">
        <f>DESCRIPCION!D23</f>
        <v>0</v>
      </c>
      <c r="C28" s="237">
        <f>'CONTROLES Y EVALUACIÓN'!C154</f>
        <v>0</v>
      </c>
      <c r="D28" s="18" t="str">
        <f>'CONTROLES Y EVALUACIÓN'!H154</f>
        <v xml:space="preserve"> </v>
      </c>
      <c r="E28" s="18" t="str">
        <f>'CONTROLES Y EVALUACIÓN'!I154</f>
        <v>Seleccionar</v>
      </c>
      <c r="F28" s="238" t="str">
        <f>'CONTROLES Y EVALUACIÓN'!J154</f>
        <v xml:space="preserve"> </v>
      </c>
      <c r="G28" s="53" t="str">
        <f t="shared" si="5"/>
        <v xml:space="preserve"> </v>
      </c>
      <c r="H28" s="292"/>
      <c r="I28" s="2"/>
      <c r="J28" s="2"/>
      <c r="K28" s="2"/>
      <c r="L28" s="2"/>
      <c r="M28" s="2"/>
      <c r="N28" s="2"/>
      <c r="O28" s="2"/>
      <c r="P28" s="2"/>
      <c r="Q28" s="2"/>
      <c r="R28" s="2"/>
      <c r="S28" s="2"/>
      <c r="T28" s="2"/>
      <c r="U28" s="2"/>
      <c r="V28" s="2"/>
      <c r="W28" s="2"/>
      <c r="X28" s="2"/>
      <c r="Y28" s="2"/>
      <c r="Z28" s="2"/>
      <c r="AA28" s="2"/>
      <c r="AB28" s="2"/>
    </row>
    <row r="29" spans="1:28" ht="96.75" customHeight="1" x14ac:dyDescent="0.25">
      <c r="A29" s="343"/>
      <c r="B29" s="23">
        <f>DESCRIPCION!D24</f>
        <v>0</v>
      </c>
      <c r="C29" s="237">
        <f>'CONTROLES Y EVALUACIÓN'!C165</f>
        <v>0</v>
      </c>
      <c r="D29" s="18" t="str">
        <f>'CONTROLES Y EVALUACIÓN'!H165</f>
        <v xml:space="preserve"> </v>
      </c>
      <c r="E29" s="18" t="str">
        <f>'CONTROLES Y EVALUACIÓN'!I165</f>
        <v>Seleccionar</v>
      </c>
      <c r="F29" s="238" t="str">
        <f>'CONTROLES Y EVALUACIÓN'!J165</f>
        <v xml:space="preserve"> </v>
      </c>
      <c r="G29" s="53" t="str">
        <f t="shared" si="5"/>
        <v xml:space="preserve"> </v>
      </c>
      <c r="H29" s="292"/>
      <c r="I29" s="2"/>
      <c r="J29" s="2"/>
      <c r="K29" s="2"/>
      <c r="L29" s="2"/>
      <c r="M29" s="2"/>
      <c r="N29" s="2"/>
      <c r="O29" s="2"/>
      <c r="P29" s="2"/>
      <c r="Q29" s="2"/>
      <c r="R29" s="2"/>
      <c r="S29" s="2"/>
      <c r="T29" s="2"/>
      <c r="U29" s="2"/>
      <c r="V29" s="2"/>
      <c r="W29" s="2"/>
      <c r="X29" s="2"/>
      <c r="Y29" s="2"/>
      <c r="Z29" s="2"/>
      <c r="AA29" s="2"/>
      <c r="AB29" s="2"/>
    </row>
    <row r="30" spans="1:28" ht="24" customHeight="1" x14ac:dyDescent="0.25">
      <c r="A30" s="591"/>
      <c r="B30" s="314"/>
      <c r="C30" s="314"/>
      <c r="D30" s="314"/>
      <c r="E30" s="314"/>
      <c r="F30" s="347"/>
      <c r="G30" s="241" t="e">
        <f>AVERAGE(G27:G29)</f>
        <v>#DIV/0!</v>
      </c>
      <c r="H30" s="292"/>
      <c r="I30" s="2"/>
      <c r="J30" s="2"/>
      <c r="K30" s="2"/>
      <c r="L30" s="2"/>
      <c r="M30" s="2"/>
      <c r="N30" s="2"/>
      <c r="O30" s="2"/>
      <c r="P30" s="2"/>
      <c r="Q30" s="2"/>
      <c r="R30" s="2"/>
      <c r="S30" s="2"/>
      <c r="T30" s="2"/>
      <c r="U30" s="2"/>
      <c r="V30" s="2"/>
      <c r="W30" s="2"/>
      <c r="X30" s="2"/>
      <c r="Y30" s="2"/>
      <c r="Z30" s="2"/>
      <c r="AA30" s="2"/>
      <c r="AB30" s="2"/>
    </row>
    <row r="31" spans="1:28" ht="120" customHeight="1" x14ac:dyDescent="0.25">
      <c r="A31" s="380" t="str">
        <f>DESCRIPCION!A25</f>
        <v>f</v>
      </c>
      <c r="B31" s="23">
        <f>DESCRIPCION!D25</f>
        <v>0</v>
      </c>
      <c r="C31" s="237">
        <f>'CONTROLES Y EVALUACIÓN'!C176</f>
        <v>0</v>
      </c>
      <c r="D31" s="18" t="str">
        <f>'CONTROLES Y EVALUACIÓN'!H176</f>
        <v>Débil</v>
      </c>
      <c r="E31" s="18" t="str">
        <f>'CONTROLES Y EVALUACIÓN'!I176</f>
        <v>Fuerte (Siempre se Ejecuta)</v>
      </c>
      <c r="F31" s="238" t="str">
        <f>'CONTROLES Y EVALUACIÓN'!J176</f>
        <v>Débil</v>
      </c>
      <c r="G31" s="53">
        <f t="shared" ref="G31:G33" si="6">IF(F31="Fuerte",100,IF(F31="Moderado",50,IF(F31="Débil",0," ")))</f>
        <v>0</v>
      </c>
      <c r="H31" s="487"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25">
      <c r="A32" s="289"/>
      <c r="B32" s="23">
        <f>DESCRIPCION!B26</f>
        <v>0</v>
      </c>
      <c r="C32" s="237">
        <f>'CONTROLES Y EVALUACIÓN'!C187</f>
        <v>0</v>
      </c>
      <c r="D32" s="18" t="str">
        <f>'CONTROLES Y EVALUACIÓN'!H187</f>
        <v xml:space="preserve"> </v>
      </c>
      <c r="E32" s="18" t="str">
        <f>'CONTROLES Y EVALUACIÓN'!I187</f>
        <v>Seleccionar</v>
      </c>
      <c r="F32" s="238" t="str">
        <f>'CONTROLES Y EVALUACIÓN'!J187</f>
        <v xml:space="preserve"> </v>
      </c>
      <c r="G32" s="53" t="str">
        <f t="shared" si="6"/>
        <v xml:space="preserve"> </v>
      </c>
      <c r="H32" s="292"/>
      <c r="I32" s="2"/>
      <c r="J32" s="2"/>
      <c r="K32" s="2"/>
      <c r="L32" s="2"/>
      <c r="M32" s="2"/>
      <c r="N32" s="2"/>
      <c r="O32" s="2"/>
      <c r="P32" s="2"/>
      <c r="Q32" s="2"/>
      <c r="R32" s="2"/>
      <c r="S32" s="2"/>
      <c r="T32" s="2"/>
      <c r="U32" s="2"/>
      <c r="V32" s="2"/>
      <c r="W32" s="2"/>
      <c r="X32" s="2"/>
      <c r="Y32" s="2"/>
      <c r="Z32" s="2"/>
      <c r="AA32" s="2"/>
      <c r="AB32" s="2"/>
    </row>
    <row r="33" spans="1:28" ht="100.5" customHeight="1" x14ac:dyDescent="0.25">
      <c r="A33" s="343"/>
      <c r="B33" s="23">
        <f>DESCRIPCION!B27</f>
        <v>0</v>
      </c>
      <c r="C33" s="237">
        <f>'CONTROLES Y EVALUACIÓN'!C198</f>
        <v>0</v>
      </c>
      <c r="D33" s="18" t="str">
        <f>'CONTROLES Y EVALUACIÓN'!H198</f>
        <v xml:space="preserve"> </v>
      </c>
      <c r="E33" s="18" t="str">
        <f>'CONTROLES Y EVALUACIÓN'!I198</f>
        <v>Seleccionar</v>
      </c>
      <c r="F33" s="238" t="str">
        <f>'CONTROLES Y EVALUACIÓN'!J198</f>
        <v xml:space="preserve"> </v>
      </c>
      <c r="G33" s="53" t="str">
        <f t="shared" si="6"/>
        <v xml:space="preserve"> </v>
      </c>
      <c r="H33" s="292"/>
      <c r="I33" s="2"/>
      <c r="J33" s="2"/>
      <c r="K33" s="2"/>
      <c r="L33" s="2"/>
      <c r="M33" s="2"/>
      <c r="N33" s="2"/>
      <c r="O33" s="2"/>
      <c r="P33" s="2"/>
      <c r="Q33" s="2"/>
      <c r="R33" s="2"/>
      <c r="S33" s="2"/>
      <c r="T33" s="2"/>
      <c r="U33" s="2"/>
      <c r="V33" s="2"/>
      <c r="W33" s="2"/>
      <c r="X33" s="2"/>
      <c r="Y33" s="2"/>
      <c r="Z33" s="2"/>
      <c r="AA33" s="2"/>
      <c r="AB33" s="2"/>
    </row>
    <row r="34" spans="1:28" ht="30" customHeight="1" x14ac:dyDescent="0.25">
      <c r="A34" s="591"/>
      <c r="B34" s="314"/>
      <c r="C34" s="314"/>
      <c r="D34" s="314"/>
      <c r="E34" s="314"/>
      <c r="F34" s="347"/>
      <c r="G34" s="241">
        <f>AVERAGE(G31:G33)</f>
        <v>0</v>
      </c>
      <c r="H34" s="292"/>
      <c r="I34" s="2"/>
      <c r="J34" s="2"/>
      <c r="K34" s="2"/>
      <c r="L34" s="2"/>
      <c r="M34" s="2"/>
      <c r="N34" s="2"/>
      <c r="O34" s="2"/>
      <c r="P34" s="2"/>
      <c r="Q34" s="2"/>
      <c r="R34" s="2"/>
      <c r="S34" s="2"/>
      <c r="T34" s="2"/>
      <c r="U34" s="2"/>
      <c r="V34" s="2"/>
      <c r="W34" s="2"/>
      <c r="X34" s="2"/>
      <c r="Y34" s="2"/>
      <c r="Z34" s="2"/>
      <c r="AA34" s="2"/>
      <c r="AB34" s="2"/>
    </row>
    <row r="35" spans="1:28" ht="107.25" customHeight="1" x14ac:dyDescent="0.25">
      <c r="A35" s="380" t="str">
        <f>DESCRIPCION!A28</f>
        <v>g</v>
      </c>
      <c r="B35" s="23">
        <f>DESCRIPCION!D28</f>
        <v>0</v>
      </c>
      <c r="C35" s="237">
        <f>'CONTROLES Y EVALUACIÓN'!C209</f>
        <v>0</v>
      </c>
      <c r="D35" s="18" t="str">
        <f>'CONTROLES Y EVALUACIÓN'!H209</f>
        <v xml:space="preserve"> </v>
      </c>
      <c r="E35" s="18" t="str">
        <f>'CONTROLES Y EVALUACIÓN'!I209</f>
        <v>Seleccionar</v>
      </c>
      <c r="F35" s="238" t="str">
        <f>'CONTROLES Y EVALUACIÓN'!J209</f>
        <v xml:space="preserve"> </v>
      </c>
      <c r="G35" s="53" t="str">
        <f t="shared" ref="G35:G37" si="7">IF(F35="Fuerte",100,IF(F35="Moderado",50,IF(F35="Débil",0," ")))</f>
        <v xml:space="preserve"> </v>
      </c>
      <c r="H35" s="487"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25">
      <c r="A36" s="289"/>
      <c r="B36" s="23">
        <f>DESCRIPCION!D29</f>
        <v>0</v>
      </c>
      <c r="C36" s="237">
        <f>'CONTROLES Y EVALUACIÓN'!C220</f>
        <v>0</v>
      </c>
      <c r="D36" s="18" t="str">
        <f>'CONTROLES Y EVALUACIÓN'!H220</f>
        <v xml:space="preserve"> </v>
      </c>
      <c r="E36" s="18" t="str">
        <f>'CONTROLES Y EVALUACIÓN'!I220</f>
        <v>Moderado (Algunas veces se ejecuta)</v>
      </c>
      <c r="F36" s="238" t="str">
        <f>'CONTROLES Y EVALUACIÓN'!J220</f>
        <v xml:space="preserve"> </v>
      </c>
      <c r="G36" s="53" t="str">
        <f t="shared" si="7"/>
        <v xml:space="preserve"> </v>
      </c>
      <c r="H36" s="292"/>
      <c r="I36" s="2"/>
      <c r="J36" s="2"/>
      <c r="K36" s="2"/>
      <c r="L36" s="2"/>
      <c r="M36" s="2"/>
      <c r="N36" s="2"/>
      <c r="O36" s="2"/>
      <c r="P36" s="2"/>
      <c r="Q36" s="2"/>
      <c r="R36" s="2"/>
      <c r="S36" s="2"/>
      <c r="T36" s="2"/>
      <c r="U36" s="2"/>
      <c r="V36" s="2"/>
      <c r="W36" s="2"/>
      <c r="X36" s="2"/>
      <c r="Y36" s="2"/>
      <c r="Z36" s="2"/>
      <c r="AA36" s="2"/>
      <c r="AB36" s="2"/>
    </row>
    <row r="37" spans="1:28" ht="111" customHeight="1" x14ac:dyDescent="0.25">
      <c r="A37" s="343"/>
      <c r="B37" s="23">
        <f>DESCRIPCION!D30</f>
        <v>0</v>
      </c>
      <c r="C37" s="237">
        <f>'CONTROLES Y EVALUACIÓN'!C231</f>
        <v>0</v>
      </c>
      <c r="D37" s="18" t="str">
        <f>'CONTROLES Y EVALUACIÓN'!H231</f>
        <v xml:space="preserve"> </v>
      </c>
      <c r="E37" s="18" t="str">
        <f>'CONTROLES Y EVALUACIÓN'!I231</f>
        <v>Seleccionar</v>
      </c>
      <c r="F37" s="238" t="str">
        <f>'CONTROLES Y EVALUACIÓN'!J231</f>
        <v xml:space="preserve"> </v>
      </c>
      <c r="G37" s="53" t="str">
        <f t="shared" si="7"/>
        <v xml:space="preserve"> </v>
      </c>
      <c r="H37" s="292"/>
      <c r="I37" s="2"/>
      <c r="J37" s="2"/>
      <c r="K37" s="2"/>
      <c r="L37" s="2"/>
      <c r="M37" s="2"/>
      <c r="N37" s="2"/>
      <c r="O37" s="2"/>
      <c r="P37" s="2"/>
      <c r="Q37" s="2"/>
      <c r="R37" s="2"/>
      <c r="S37" s="2"/>
      <c r="T37" s="2"/>
      <c r="U37" s="2"/>
      <c r="V37" s="2"/>
      <c r="W37" s="2"/>
      <c r="X37" s="2"/>
      <c r="Y37" s="2"/>
      <c r="Z37" s="2"/>
      <c r="AA37" s="2"/>
      <c r="AB37" s="2"/>
    </row>
    <row r="38" spans="1:28" ht="31.5" customHeight="1" x14ac:dyDescent="0.25">
      <c r="A38" s="591"/>
      <c r="B38" s="314"/>
      <c r="C38" s="314"/>
      <c r="D38" s="314"/>
      <c r="E38" s="314"/>
      <c r="F38" s="347"/>
      <c r="G38" s="241" t="e">
        <f>AVERAGE(G35:G37)</f>
        <v>#DIV/0!</v>
      </c>
      <c r="H38" s="292"/>
      <c r="I38" s="2"/>
      <c r="J38" s="2"/>
      <c r="K38" s="2"/>
      <c r="L38" s="2"/>
      <c r="M38" s="2"/>
      <c r="N38" s="2"/>
      <c r="O38" s="2"/>
      <c r="P38" s="2"/>
      <c r="Q38" s="2"/>
      <c r="R38" s="2"/>
      <c r="S38" s="2"/>
      <c r="T38" s="2"/>
      <c r="U38" s="2"/>
      <c r="V38" s="2"/>
      <c r="W38" s="2"/>
      <c r="X38" s="2"/>
      <c r="Y38" s="2"/>
      <c r="Z38" s="2"/>
      <c r="AA38" s="2"/>
      <c r="AB38" s="2"/>
    </row>
    <row r="39" spans="1:28" ht="85.5" customHeight="1" x14ac:dyDescent="0.25">
      <c r="A39" s="380" t="str">
        <f>DESCRIPCION!A31</f>
        <v>h</v>
      </c>
      <c r="B39" s="23">
        <f>DESCRIPCION!D31</f>
        <v>0</v>
      </c>
      <c r="C39" s="237">
        <f>'CONTROLES Y EVALUACIÓN'!C242</f>
        <v>0</v>
      </c>
      <c r="D39" s="18" t="str">
        <f>'CONTROLES Y EVALUACIÓN'!H242</f>
        <v xml:space="preserve"> </v>
      </c>
      <c r="E39" s="18" t="str">
        <f>'CONTROLES Y EVALUACIÓN'!I242</f>
        <v>Seleccionar</v>
      </c>
      <c r="F39" s="238" t="str">
        <f>'CONTROLES Y EVALUACIÓN'!J242</f>
        <v xml:space="preserve"> </v>
      </c>
      <c r="G39" s="53" t="str">
        <f t="shared" ref="G39:G41" si="8">IF(F39="Fuerte",100,IF(F39="Moderado",50,IF(F39="Débil",0," ")))</f>
        <v xml:space="preserve"> </v>
      </c>
      <c r="H39" s="487"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25">
      <c r="A40" s="289"/>
      <c r="B40" s="23">
        <f>DESCRIPCION!D32</f>
        <v>0</v>
      </c>
      <c r="C40" s="237">
        <f>'CONTROLES Y EVALUACIÓN'!C253</f>
        <v>0</v>
      </c>
      <c r="D40" s="18" t="str">
        <f>'CONTROLES Y EVALUACIÓN'!H253</f>
        <v xml:space="preserve"> </v>
      </c>
      <c r="E40" s="18" t="str">
        <f>'CONTROLES Y EVALUACIÓN'!I253</f>
        <v>Seleccionar</v>
      </c>
      <c r="F40" s="238" t="str">
        <f>'CONTROLES Y EVALUACIÓN'!J253</f>
        <v xml:space="preserve"> </v>
      </c>
      <c r="G40" s="53" t="str">
        <f t="shared" si="8"/>
        <v xml:space="preserve"> </v>
      </c>
      <c r="H40" s="292"/>
      <c r="I40" s="2"/>
      <c r="J40" s="2"/>
      <c r="K40" s="2"/>
      <c r="L40" s="2"/>
      <c r="M40" s="2"/>
      <c r="N40" s="2"/>
      <c r="O40" s="2"/>
      <c r="P40" s="2"/>
      <c r="Q40" s="2"/>
      <c r="R40" s="2"/>
      <c r="S40" s="2"/>
      <c r="T40" s="2"/>
      <c r="U40" s="2"/>
      <c r="V40" s="2"/>
      <c r="W40" s="2"/>
      <c r="X40" s="2"/>
      <c r="Y40" s="2"/>
      <c r="Z40" s="2"/>
      <c r="AA40" s="2"/>
      <c r="AB40" s="2"/>
    </row>
    <row r="41" spans="1:28" ht="86.25" customHeight="1" x14ac:dyDescent="0.25">
      <c r="A41" s="343"/>
      <c r="B41" s="23">
        <f>DESCRIPCION!D33</f>
        <v>0</v>
      </c>
      <c r="C41" s="237">
        <f>'CONTROLES Y EVALUACIÓN'!C264</f>
        <v>0</v>
      </c>
      <c r="D41" s="18" t="str">
        <f>'CONTROLES Y EVALUACIÓN'!H264</f>
        <v xml:space="preserve"> </v>
      </c>
      <c r="E41" s="18" t="str">
        <f>'CONTROLES Y EVALUACIÓN'!I264</f>
        <v>Seleccionar</v>
      </c>
      <c r="F41" s="238" t="str">
        <f>'CONTROLES Y EVALUACIÓN'!J264</f>
        <v xml:space="preserve"> </v>
      </c>
      <c r="G41" s="53" t="str">
        <f t="shared" si="8"/>
        <v xml:space="preserve"> </v>
      </c>
      <c r="H41" s="292"/>
      <c r="I41" s="2"/>
      <c r="J41" s="2"/>
      <c r="K41" s="2"/>
      <c r="L41" s="2"/>
      <c r="M41" s="2"/>
      <c r="N41" s="2"/>
      <c r="O41" s="2"/>
      <c r="P41" s="2"/>
      <c r="Q41" s="2"/>
      <c r="R41" s="2"/>
      <c r="S41" s="2"/>
      <c r="T41" s="2"/>
      <c r="U41" s="2"/>
      <c r="V41" s="2"/>
      <c r="W41" s="2"/>
      <c r="X41" s="2"/>
      <c r="Y41" s="2"/>
      <c r="Z41" s="2"/>
      <c r="AA41" s="2"/>
      <c r="AB41" s="2"/>
    </row>
    <row r="42" spans="1:28" ht="28.5" customHeight="1" x14ac:dyDescent="0.25">
      <c r="A42" s="591"/>
      <c r="B42" s="314"/>
      <c r="C42" s="314"/>
      <c r="D42" s="314"/>
      <c r="E42" s="314"/>
      <c r="F42" s="347"/>
      <c r="G42" s="241" t="e">
        <f>AVERAGE(G39:G41)</f>
        <v>#DIV/0!</v>
      </c>
      <c r="H42" s="292"/>
      <c r="I42" s="2"/>
      <c r="J42" s="2"/>
      <c r="K42" s="2"/>
      <c r="L42" s="2"/>
      <c r="M42" s="2"/>
      <c r="N42" s="2"/>
      <c r="O42" s="2"/>
      <c r="P42" s="2"/>
      <c r="Q42" s="2"/>
      <c r="R42" s="2"/>
      <c r="S42" s="2"/>
      <c r="T42" s="2"/>
      <c r="U42" s="2"/>
      <c r="V42" s="2"/>
      <c r="W42" s="2"/>
      <c r="X42" s="2"/>
      <c r="Y42" s="2"/>
      <c r="Z42" s="2"/>
      <c r="AA42" s="2"/>
      <c r="AB42" s="2"/>
    </row>
    <row r="43" spans="1:28" ht="71.25" customHeight="1" x14ac:dyDescent="0.25">
      <c r="A43" s="380" t="e">
        <f>DESCRIPCION!A34</f>
        <v>#REF!</v>
      </c>
      <c r="B43" s="23" t="e">
        <f>DESCRIPCION!D34</f>
        <v>#REF!</v>
      </c>
      <c r="C43" s="237">
        <f>'CONTROLES Y EVALUACIÓN'!C275</f>
        <v>0</v>
      </c>
      <c r="D43" s="18" t="str">
        <f>'CONTROLES Y EVALUACIÓN'!H275</f>
        <v xml:space="preserve"> </v>
      </c>
      <c r="E43" s="18" t="str">
        <f>'CONTROLES Y EVALUACIÓN'!I275</f>
        <v>Seleccionar</v>
      </c>
      <c r="F43" s="238" t="str">
        <f>'CONTROLES Y EVALUACIÓN'!J275</f>
        <v xml:space="preserve"> </v>
      </c>
      <c r="G43" s="53" t="str">
        <f t="shared" ref="G43:G45" si="9">IF(F43="Fuerte",100,IF(F43="Moderado",50,IF(F43="Débil",0," ")))</f>
        <v xml:space="preserve"> </v>
      </c>
      <c r="H43" s="487"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25">
      <c r="A44" s="289"/>
      <c r="B44" s="23" t="e">
        <f>DESCRIPCION!D35</f>
        <v>#REF!</v>
      </c>
      <c r="C44" s="237">
        <f>'CONTROLES Y EVALUACIÓN'!C286</f>
        <v>0</v>
      </c>
      <c r="D44" s="18" t="str">
        <f>'CONTROLES Y EVALUACIÓN'!H286</f>
        <v xml:space="preserve"> </v>
      </c>
      <c r="E44" s="18" t="str">
        <f>'CONTROLES Y EVALUACIÓN'!I286</f>
        <v>Seleccionar</v>
      </c>
      <c r="F44" s="238" t="str">
        <f>'CONTROLES Y EVALUACIÓN'!J286</f>
        <v xml:space="preserve"> </v>
      </c>
      <c r="G44" s="53" t="str">
        <f t="shared" si="9"/>
        <v xml:space="preserve"> </v>
      </c>
      <c r="H44" s="292"/>
      <c r="I44" s="2"/>
      <c r="J44" s="2"/>
      <c r="K44" s="2"/>
      <c r="L44" s="2"/>
      <c r="M44" s="2"/>
      <c r="N44" s="2"/>
      <c r="O44" s="2"/>
      <c r="P44" s="2"/>
      <c r="Q44" s="2"/>
      <c r="R44" s="2"/>
      <c r="S44" s="2"/>
      <c r="T44" s="2"/>
      <c r="U44" s="2"/>
      <c r="V44" s="2"/>
      <c r="W44" s="2"/>
      <c r="X44" s="2"/>
      <c r="Y44" s="2"/>
      <c r="Z44" s="2"/>
      <c r="AA44" s="2"/>
      <c r="AB44" s="2"/>
    </row>
    <row r="45" spans="1:28" ht="85.5" customHeight="1" x14ac:dyDescent="0.25">
      <c r="A45" s="343"/>
      <c r="B45" s="23" t="e">
        <f>DESCRIPCION!D36</f>
        <v>#REF!</v>
      </c>
      <c r="C45" s="237">
        <f>'CONTROLES Y EVALUACIÓN'!C297</f>
        <v>0</v>
      </c>
      <c r="D45" s="18" t="str">
        <f>'CONTROLES Y EVALUACIÓN'!H297</f>
        <v xml:space="preserve"> </v>
      </c>
      <c r="E45" s="18" t="str">
        <f>'CONTROLES Y EVALUACIÓN'!I297</f>
        <v>Seleccionar</v>
      </c>
      <c r="F45" s="238" t="str">
        <f>'CONTROLES Y EVALUACIÓN'!J297</f>
        <v xml:space="preserve"> </v>
      </c>
      <c r="G45" s="53" t="str">
        <f t="shared" si="9"/>
        <v xml:space="preserve"> </v>
      </c>
      <c r="H45" s="292"/>
      <c r="I45" s="2"/>
      <c r="J45" s="2"/>
      <c r="K45" s="2"/>
      <c r="L45" s="2"/>
      <c r="M45" s="2"/>
      <c r="N45" s="2"/>
      <c r="O45" s="2"/>
      <c r="P45" s="2"/>
      <c r="Q45" s="2"/>
      <c r="R45" s="2"/>
      <c r="S45" s="2"/>
      <c r="T45" s="2"/>
      <c r="U45" s="2"/>
      <c r="V45" s="2"/>
      <c r="W45" s="2"/>
      <c r="X45" s="2"/>
      <c r="Y45" s="2"/>
      <c r="Z45" s="2"/>
      <c r="AA45" s="2"/>
      <c r="AB45" s="2"/>
    </row>
    <row r="46" spans="1:28" ht="33.75" customHeight="1" x14ac:dyDescent="0.25">
      <c r="A46" s="591"/>
      <c r="B46" s="314"/>
      <c r="C46" s="314"/>
      <c r="D46" s="314"/>
      <c r="E46" s="314"/>
      <c r="F46" s="347"/>
      <c r="G46" s="241" t="e">
        <f>AVERAGE(G43:G45)</f>
        <v>#DIV/0!</v>
      </c>
      <c r="H46" s="292"/>
      <c r="I46" s="2"/>
      <c r="J46" s="2"/>
      <c r="K46" s="2"/>
      <c r="L46" s="2"/>
      <c r="M46" s="2"/>
      <c r="N46" s="2"/>
      <c r="O46" s="2"/>
      <c r="P46" s="2"/>
      <c r="Q46" s="2"/>
      <c r="R46" s="2"/>
      <c r="S46" s="2"/>
      <c r="T46" s="2"/>
      <c r="U46" s="2"/>
      <c r="V46" s="2"/>
      <c r="W46" s="2"/>
      <c r="X46" s="2"/>
      <c r="Y46" s="2"/>
      <c r="Z46" s="2"/>
      <c r="AA46" s="2"/>
      <c r="AB46" s="2"/>
    </row>
    <row r="47" spans="1:28" ht="107.25" customHeight="1" x14ac:dyDescent="0.25">
      <c r="A47" s="433" t="e">
        <f>DESCRIPCION!A37</f>
        <v>#REF!</v>
      </c>
      <c r="B47" s="23" t="e">
        <f>DESCRIPCION!D37</f>
        <v>#REF!</v>
      </c>
      <c r="C47" s="237">
        <f>'CONTROLES Y EVALUACIÓN'!C308</f>
        <v>0</v>
      </c>
      <c r="D47" s="18" t="str">
        <f>'CONTROLES Y EVALUACIÓN'!H308</f>
        <v xml:space="preserve"> </v>
      </c>
      <c r="E47" s="18" t="str">
        <f>'CONTROLES Y EVALUACIÓN'!I308</f>
        <v>Seleccionar</v>
      </c>
      <c r="F47" s="238" t="str">
        <f>'CONTROLES Y EVALUACIÓN'!J308</f>
        <v xml:space="preserve"> </v>
      </c>
      <c r="G47" s="53" t="str">
        <f t="shared" ref="G47:G49" si="10">IF(F47="Fuerte",100,IF(F47="Moderado",50,IF(F47="Débil",0," ")))</f>
        <v xml:space="preserve"> </v>
      </c>
      <c r="H47" s="487"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25">
      <c r="A48" s="289"/>
      <c r="B48" s="23" t="e">
        <f>DESCRIPCION!D38</f>
        <v>#REF!</v>
      </c>
      <c r="C48" s="237">
        <f>'CONTROLES Y EVALUACIÓN'!C319</f>
        <v>0</v>
      </c>
      <c r="D48" s="18" t="str">
        <f>'CONTROLES Y EVALUACIÓN'!H319</f>
        <v xml:space="preserve"> </v>
      </c>
      <c r="E48" s="18" t="str">
        <f>'CONTROLES Y EVALUACIÓN'!I319</f>
        <v>Fuerte (Siempre se Ejecuta)</v>
      </c>
      <c r="F48" s="238" t="str">
        <f>'CONTROLES Y EVALUACIÓN'!J319</f>
        <v xml:space="preserve"> </v>
      </c>
      <c r="G48" s="53" t="str">
        <f t="shared" si="10"/>
        <v xml:space="preserve"> </v>
      </c>
      <c r="H48" s="292"/>
      <c r="I48" s="2"/>
      <c r="J48" s="2"/>
      <c r="K48" s="2"/>
      <c r="L48" s="2"/>
      <c r="M48" s="2"/>
      <c r="N48" s="2"/>
      <c r="O48" s="2"/>
      <c r="P48" s="2"/>
      <c r="Q48" s="2"/>
      <c r="R48" s="2"/>
      <c r="S48" s="2"/>
      <c r="T48" s="2"/>
      <c r="U48" s="2"/>
      <c r="V48" s="2"/>
      <c r="W48" s="2"/>
      <c r="X48" s="2"/>
      <c r="Y48" s="2"/>
      <c r="Z48" s="2"/>
      <c r="AA48" s="2"/>
      <c r="AB48" s="2"/>
    </row>
    <row r="49" spans="1:28" ht="96" customHeight="1" x14ac:dyDescent="0.25">
      <c r="A49" s="343"/>
      <c r="B49" s="23" t="e">
        <f>DESCRIPCION!D39</f>
        <v>#REF!</v>
      </c>
      <c r="C49" s="237">
        <f>'CONTROLES Y EVALUACIÓN'!C330</f>
        <v>0</v>
      </c>
      <c r="D49" s="18" t="str">
        <f>'CONTROLES Y EVALUACIÓN'!H330</f>
        <v xml:space="preserve"> </v>
      </c>
      <c r="E49" s="18" t="str">
        <f>'CONTROLES Y EVALUACIÓN'!I330</f>
        <v>Seleccionar</v>
      </c>
      <c r="F49" s="238" t="str">
        <f>'CONTROLES Y EVALUACIÓN'!J330</f>
        <v xml:space="preserve"> </v>
      </c>
      <c r="G49" s="53" t="str">
        <f t="shared" si="10"/>
        <v xml:space="preserve"> </v>
      </c>
      <c r="H49" s="292"/>
      <c r="I49" s="2"/>
      <c r="J49" s="2"/>
      <c r="K49" s="2"/>
      <c r="L49" s="2"/>
      <c r="M49" s="2"/>
      <c r="N49" s="2"/>
      <c r="O49" s="2"/>
      <c r="P49" s="2"/>
      <c r="Q49" s="2"/>
      <c r="R49" s="2"/>
      <c r="S49" s="2"/>
      <c r="T49" s="2"/>
      <c r="U49" s="2"/>
      <c r="V49" s="2"/>
      <c r="W49" s="2"/>
      <c r="X49" s="2"/>
      <c r="Y49" s="2"/>
      <c r="Z49" s="2"/>
      <c r="AA49" s="2"/>
      <c r="AB49" s="2"/>
    </row>
    <row r="50" spans="1:28" ht="30.75" customHeight="1" x14ac:dyDescent="0.25">
      <c r="A50" s="590"/>
      <c r="B50" s="286"/>
      <c r="C50" s="286"/>
      <c r="D50" s="286"/>
      <c r="E50" s="286"/>
      <c r="F50" s="349"/>
      <c r="G50" s="242" t="e">
        <f>AVERAGE(G47:G49)</f>
        <v>#DIV/0!</v>
      </c>
      <c r="H50" s="293"/>
      <c r="I50" s="2"/>
      <c r="J50" s="2"/>
      <c r="K50" s="2"/>
      <c r="L50" s="2"/>
      <c r="M50" s="2"/>
      <c r="N50" s="2"/>
      <c r="O50" s="2"/>
      <c r="P50" s="2"/>
      <c r="Q50" s="2"/>
      <c r="R50" s="2"/>
      <c r="S50" s="2"/>
      <c r="T50" s="2"/>
      <c r="U50" s="2"/>
      <c r="V50" s="2"/>
      <c r="W50" s="2"/>
      <c r="X50" s="2"/>
      <c r="Y50" s="2"/>
      <c r="Z50" s="2"/>
      <c r="AA50" s="2"/>
      <c r="AB50" s="2"/>
    </row>
    <row r="51" spans="1:28"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sheetData>
  <mergeCells count="47">
    <mergeCell ref="E4:G4"/>
    <mergeCell ref="A6:H6"/>
    <mergeCell ref="H9:H10"/>
    <mergeCell ref="H1:H4"/>
    <mergeCell ref="A1:A4"/>
    <mergeCell ref="B9:B10"/>
    <mergeCell ref="A9:A10"/>
    <mergeCell ref="E9:E10"/>
    <mergeCell ref="F9:G10"/>
    <mergeCell ref="A7:H7"/>
    <mergeCell ref="B1:D2"/>
    <mergeCell ref="B3:D4"/>
    <mergeCell ref="D9:D10"/>
    <mergeCell ref="C9:C10"/>
    <mergeCell ref="E3:G3"/>
    <mergeCell ref="E1:G1"/>
    <mergeCell ref="E2:G2"/>
    <mergeCell ref="H23:H26"/>
    <mergeCell ref="H27:H30"/>
    <mergeCell ref="H47:H50"/>
    <mergeCell ref="H39:H42"/>
    <mergeCell ref="H43:H46"/>
    <mergeCell ref="H31:H34"/>
    <mergeCell ref="H35:H38"/>
    <mergeCell ref="A22:F22"/>
    <mergeCell ref="H19:H22"/>
    <mergeCell ref="A11:A13"/>
    <mergeCell ref="H11:H14"/>
    <mergeCell ref="A14:F14"/>
    <mergeCell ref="H15:H18"/>
    <mergeCell ref="A47:A49"/>
    <mergeCell ref="A31:A33"/>
    <mergeCell ref="A15:A16"/>
    <mergeCell ref="A50:F50"/>
    <mergeCell ref="A39:A41"/>
    <mergeCell ref="A42:F42"/>
    <mergeCell ref="A43:A45"/>
    <mergeCell ref="A46:F46"/>
    <mergeCell ref="A34:F34"/>
    <mergeCell ref="A19:A21"/>
    <mergeCell ref="A18:F18"/>
    <mergeCell ref="A38:F38"/>
    <mergeCell ref="A23:A25"/>
    <mergeCell ref="A26:F26"/>
    <mergeCell ref="A27:A29"/>
    <mergeCell ref="A30:F30"/>
    <mergeCell ref="A35:A37"/>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243"/>
  <sheetViews>
    <sheetView zoomScale="90" zoomScaleNormal="90" workbookViewId="0">
      <selection activeCell="G4" sqref="G4:I4"/>
    </sheetView>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4" width="10.7109375" customWidth="1"/>
  </cols>
  <sheetData>
    <row r="1" spans="1:12" x14ac:dyDescent="0.25">
      <c r="A1" s="525"/>
      <c r="B1" s="299"/>
      <c r="C1" s="297" t="str">
        <f>CONTEXTO!B1</f>
        <v xml:space="preserve">PROCESO: </v>
      </c>
      <c r="D1" s="298"/>
      <c r="E1" s="298"/>
      <c r="F1" s="299"/>
      <c r="G1" s="305" t="s">
        <v>454</v>
      </c>
      <c r="H1" s="295"/>
      <c r="I1" s="372"/>
      <c r="J1" s="527"/>
      <c r="K1" s="309"/>
      <c r="L1" s="2"/>
    </row>
    <row r="2" spans="1:12" x14ac:dyDescent="0.25">
      <c r="A2" s="419"/>
      <c r="B2" s="301"/>
      <c r="C2" s="344"/>
      <c r="D2" s="337"/>
      <c r="E2" s="337"/>
      <c r="F2" s="345"/>
      <c r="G2" s="353" t="s">
        <v>459</v>
      </c>
      <c r="H2" s="333"/>
      <c r="I2" s="366"/>
      <c r="J2" s="300"/>
      <c r="K2" s="442"/>
      <c r="L2" s="2"/>
    </row>
    <row r="3" spans="1:12" x14ac:dyDescent="0.25">
      <c r="A3" s="419"/>
      <c r="B3" s="301"/>
      <c r="C3" s="346" t="s">
        <v>385</v>
      </c>
      <c r="D3" s="314"/>
      <c r="E3" s="314"/>
      <c r="F3" s="347"/>
      <c r="G3" s="353" t="s">
        <v>453</v>
      </c>
      <c r="H3" s="333"/>
      <c r="I3" s="366"/>
      <c r="J3" s="300"/>
      <c r="K3" s="442"/>
      <c r="L3" s="2"/>
    </row>
    <row r="4" spans="1:12" x14ac:dyDescent="0.25">
      <c r="A4" s="336"/>
      <c r="B4" s="345"/>
      <c r="C4" s="344"/>
      <c r="D4" s="337"/>
      <c r="E4" s="337"/>
      <c r="F4" s="345"/>
      <c r="G4" s="353" t="s">
        <v>450</v>
      </c>
      <c r="H4" s="333"/>
      <c r="I4" s="366"/>
      <c r="J4" s="344"/>
      <c r="K4" s="338"/>
      <c r="L4" s="2"/>
    </row>
    <row r="5" spans="1:12" ht="15.75" x14ac:dyDescent="0.25">
      <c r="A5" s="332"/>
      <c r="B5" s="333"/>
      <c r="C5" s="333"/>
      <c r="D5" s="333"/>
      <c r="E5" s="333"/>
      <c r="F5" s="333"/>
      <c r="G5" s="333"/>
      <c r="H5" s="333"/>
      <c r="I5" s="333"/>
      <c r="J5" s="333"/>
      <c r="K5" s="334"/>
      <c r="L5" s="2"/>
    </row>
    <row r="6" spans="1:12" x14ac:dyDescent="0.25">
      <c r="A6" s="526" t="s">
        <v>264</v>
      </c>
      <c r="B6" s="314"/>
      <c r="C6" s="314"/>
      <c r="D6" s="314"/>
      <c r="E6" s="314"/>
      <c r="F6" s="314"/>
      <c r="G6" s="314"/>
      <c r="H6" s="314"/>
      <c r="I6" s="314"/>
      <c r="J6" s="314"/>
      <c r="K6" s="315"/>
      <c r="L6" s="2"/>
    </row>
    <row r="7" spans="1:12" x14ac:dyDescent="0.25">
      <c r="A7" s="336"/>
      <c r="B7" s="337"/>
      <c r="C7" s="337"/>
      <c r="D7" s="337"/>
      <c r="E7" s="337"/>
      <c r="F7" s="337"/>
      <c r="G7" s="337"/>
      <c r="H7" s="337"/>
      <c r="I7" s="337"/>
      <c r="J7" s="337"/>
      <c r="K7" s="338"/>
      <c r="L7" s="2"/>
    </row>
    <row r="8" spans="1:12" x14ac:dyDescent="0.25">
      <c r="A8" s="339" t="str">
        <f>CONTEXTO!A8</f>
        <v>PROCESO: GESTIÓN Y CONTROL DISCIPLINARIO</v>
      </c>
      <c r="B8" s="333"/>
      <c r="C8" s="333"/>
      <c r="D8" s="333"/>
      <c r="E8" s="333"/>
      <c r="F8" s="333"/>
      <c r="G8" s="333"/>
      <c r="H8" s="333"/>
      <c r="I8" s="333"/>
      <c r="J8" s="333"/>
      <c r="K8" s="334"/>
      <c r="L8" s="2"/>
    </row>
    <row r="9" spans="1:12" ht="56.25" customHeight="1" x14ac:dyDescent="0.25">
      <c r="A9" s="524"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9" s="286"/>
      <c r="C9" s="286"/>
      <c r="D9" s="286"/>
      <c r="E9" s="286"/>
      <c r="F9" s="286"/>
      <c r="G9" s="286"/>
      <c r="H9" s="286"/>
      <c r="I9" s="286"/>
      <c r="J9" s="286"/>
      <c r="K9" s="287"/>
      <c r="L9" s="2"/>
    </row>
    <row r="10" spans="1:12" x14ac:dyDescent="0.25">
      <c r="A10" s="523"/>
      <c r="B10" s="330"/>
      <c r="C10" s="330"/>
      <c r="D10" s="330"/>
      <c r="E10" s="330"/>
      <c r="F10" s="330"/>
      <c r="G10" s="330"/>
      <c r="H10" s="330"/>
      <c r="I10" s="330"/>
      <c r="J10" s="330"/>
      <c r="K10" s="331"/>
      <c r="L10" s="2"/>
    </row>
    <row r="11" spans="1:12" ht="15.75" customHeight="1" x14ac:dyDescent="0.25">
      <c r="A11" s="604" t="s">
        <v>265</v>
      </c>
      <c r="B11" s="607" t="str">
        <f>DESCRIPCION!A10</f>
        <v>posibilidad de demora en el tramite o incumplimiento de las etapas del proceso disciplinario para beneficio del sujeto procesal</v>
      </c>
      <c r="C11" s="298"/>
      <c r="D11" s="298"/>
      <c r="E11" s="298"/>
      <c r="F11" s="298"/>
      <c r="G11" s="298"/>
      <c r="H11" s="309"/>
      <c r="I11" s="606" t="s">
        <v>386</v>
      </c>
      <c r="J11" s="363"/>
      <c r="K11" s="147" t="str">
        <f>IF(J18="x","EXTREMA",IF(J20="x","ALTA",IF(J22="x","MODERADA",IF(J24="x","BAJA",""))))</f>
        <v>BAJA</v>
      </c>
      <c r="L11" s="2"/>
    </row>
    <row r="12" spans="1:12" ht="15.75" x14ac:dyDescent="0.25">
      <c r="A12" s="585"/>
      <c r="B12" s="608"/>
      <c r="C12" s="303"/>
      <c r="D12" s="303"/>
      <c r="E12" s="303"/>
      <c r="F12" s="303"/>
      <c r="G12" s="303"/>
      <c r="H12" s="311"/>
      <c r="I12" s="602" t="s">
        <v>387</v>
      </c>
      <c r="J12" s="363"/>
      <c r="K12" s="243" t="str">
        <f>'VALORACION RIESGOS INHERENTES'!K11</f>
        <v>MODERADA</v>
      </c>
      <c r="L12" s="2"/>
    </row>
    <row r="13" spans="1:12" ht="15.75" x14ac:dyDescent="0.25">
      <c r="A13" s="605"/>
      <c r="B13" s="506" t="s">
        <v>388</v>
      </c>
      <c r="C13" s="362"/>
      <c r="D13" s="362"/>
      <c r="E13" s="362"/>
      <c r="F13" s="362"/>
      <c r="G13" s="362"/>
      <c r="H13" s="362"/>
      <c r="I13" s="362"/>
      <c r="J13" s="363"/>
      <c r="K13" s="244" t="str">
        <f>'EVALUACIÓN SOLIDEZ CONTROLES'!H11</f>
        <v>Fuerte</v>
      </c>
      <c r="L13" s="2"/>
    </row>
    <row r="14" spans="1:12" ht="15.75" x14ac:dyDescent="0.25">
      <c r="A14" s="245" t="s">
        <v>267</v>
      </c>
      <c r="B14" s="246"/>
      <c r="C14" s="246"/>
      <c r="D14" s="247"/>
      <c r="E14" s="603" t="s">
        <v>347</v>
      </c>
      <c r="F14" s="362"/>
      <c r="G14" s="363"/>
      <c r="H14" s="506" t="s">
        <v>268</v>
      </c>
      <c r="I14" s="363"/>
      <c r="J14" s="500" t="s">
        <v>276</v>
      </c>
      <c r="K14" s="363"/>
      <c r="L14" s="2"/>
    </row>
    <row r="15" spans="1:12" ht="47.25" customHeight="1" x14ac:dyDescent="0.25">
      <c r="A15" s="148"/>
      <c r="B15" s="149"/>
      <c r="C15" s="152"/>
      <c r="D15" s="149"/>
      <c r="E15" s="149"/>
      <c r="F15" s="149"/>
      <c r="G15" s="149"/>
      <c r="H15" s="149"/>
      <c r="I15" s="149"/>
      <c r="J15" s="150"/>
      <c r="K15" s="151"/>
      <c r="L15" s="2"/>
    </row>
    <row r="16" spans="1:12" ht="39" customHeight="1" x14ac:dyDescent="0.25">
      <c r="A16" s="491" t="s">
        <v>267</v>
      </c>
      <c r="B16" s="149">
        <v>5</v>
      </c>
      <c r="C16" s="528"/>
      <c r="D16" s="529"/>
      <c r="E16" s="492"/>
      <c r="F16" s="492"/>
      <c r="G16" s="492"/>
      <c r="H16" s="149"/>
      <c r="I16" s="149"/>
      <c r="J16" s="531" t="s">
        <v>269</v>
      </c>
      <c r="K16" s="504"/>
      <c r="L16" s="2"/>
    </row>
    <row r="17" spans="1:24" x14ac:dyDescent="0.25">
      <c r="A17" s="419"/>
      <c r="B17" s="149" t="s">
        <v>270</v>
      </c>
      <c r="C17" s="513"/>
      <c r="D17" s="493"/>
      <c r="E17" s="493"/>
      <c r="F17" s="493"/>
      <c r="G17" s="493"/>
      <c r="H17" s="149"/>
      <c r="I17" s="149"/>
      <c r="J17" s="153"/>
      <c r="K17" s="154"/>
      <c r="L17" s="2"/>
    </row>
    <row r="18" spans="1:24" ht="27.75" x14ac:dyDescent="0.25">
      <c r="A18" s="419"/>
      <c r="B18" s="149">
        <v>4</v>
      </c>
      <c r="C18" s="530"/>
      <c r="D18" s="529"/>
      <c r="E18" s="529"/>
      <c r="F18" s="515"/>
      <c r="G18" s="492"/>
      <c r="H18" s="149"/>
      <c r="I18" s="149"/>
      <c r="J18" s="155" t="str">
        <f>IF(OR(E16="X",F16="X",G16="x",F18="x",G18="X",F20="X",G20="X",G22="X" ),"x","")</f>
        <v/>
      </c>
      <c r="K18" s="154" t="s">
        <v>62</v>
      </c>
      <c r="L18" s="2"/>
    </row>
    <row r="19" spans="1:24" ht="27.75" x14ac:dyDescent="0.25">
      <c r="A19" s="419"/>
      <c r="B19" s="149" t="s">
        <v>271</v>
      </c>
      <c r="C19" s="513"/>
      <c r="D19" s="493"/>
      <c r="E19" s="493"/>
      <c r="F19" s="493"/>
      <c r="G19" s="493"/>
      <c r="H19" s="149"/>
      <c r="I19" s="149"/>
      <c r="J19" s="156"/>
      <c r="K19" s="154"/>
      <c r="L19" s="2"/>
    </row>
    <row r="20" spans="1:24" ht="27.75" x14ac:dyDescent="0.25">
      <c r="A20" s="419"/>
      <c r="B20" s="149">
        <v>3</v>
      </c>
      <c r="C20" s="512"/>
      <c r="D20" s="514"/>
      <c r="E20" s="509"/>
      <c r="F20" s="515"/>
      <c r="G20" s="492"/>
      <c r="H20" s="149"/>
      <c r="I20" s="149"/>
      <c r="J20" s="157" t="str">
        <f>IF(OR(C16="X",D16="X",D18="x",E18="x",E20="X",F22="X",F24="X",G24="X" ),"x","")</f>
        <v/>
      </c>
      <c r="K20" s="154" t="s">
        <v>63</v>
      </c>
      <c r="L20" s="2"/>
      <c r="X20" s="40"/>
    </row>
    <row r="21" spans="1:24" ht="15.75" customHeight="1" x14ac:dyDescent="0.25">
      <c r="A21" s="419"/>
      <c r="B21" s="149" t="s">
        <v>272</v>
      </c>
      <c r="C21" s="513"/>
      <c r="D21" s="493"/>
      <c r="E21" s="493"/>
      <c r="F21" s="493"/>
      <c r="G21" s="493"/>
      <c r="H21" s="149"/>
      <c r="I21" s="149"/>
      <c r="J21" s="158"/>
      <c r="K21" s="154"/>
      <c r="L21" s="2"/>
    </row>
    <row r="22" spans="1:24" ht="15.75" customHeight="1" x14ac:dyDescent="0.25">
      <c r="A22" s="419"/>
      <c r="B22" s="149">
        <v>2</v>
      </c>
      <c r="C22" s="512"/>
      <c r="D22" s="537"/>
      <c r="E22" s="538"/>
      <c r="F22" s="509"/>
      <c r="G22" s="492"/>
      <c r="H22" s="149"/>
      <c r="I22" s="149"/>
      <c r="J22" s="159" t="str">
        <f>IF(OR(C18="X",D20="X",E22="x",E24="x" ),"x","")</f>
        <v/>
      </c>
      <c r="K22" s="154" t="s">
        <v>64</v>
      </c>
      <c r="L22" s="2"/>
    </row>
    <row r="23" spans="1:24" ht="15.75" customHeight="1" x14ac:dyDescent="0.25">
      <c r="A23" s="419"/>
      <c r="B23" s="149" t="s">
        <v>273</v>
      </c>
      <c r="C23" s="513"/>
      <c r="D23" s="493"/>
      <c r="E23" s="493"/>
      <c r="F23" s="493"/>
      <c r="G23" s="493"/>
      <c r="H23" s="149"/>
      <c r="I23" s="149"/>
      <c r="J23" s="158"/>
      <c r="K23" s="154"/>
      <c r="L23" s="2"/>
    </row>
    <row r="24" spans="1:24" ht="15.75" customHeight="1" x14ac:dyDescent="0.25">
      <c r="A24" s="419"/>
      <c r="B24" s="149">
        <v>1</v>
      </c>
      <c r="C24" s="512"/>
      <c r="D24" s="537" t="s">
        <v>108</v>
      </c>
      <c r="E24" s="510"/>
      <c r="F24" s="536"/>
      <c r="G24" s="529"/>
      <c r="H24" s="149"/>
      <c r="I24" s="149"/>
      <c r="J24" s="160" t="str">
        <f>IF(OR(C20="X",C22="X",C24="x",D22="x",D24="x" ),"x","")</f>
        <v>x</v>
      </c>
      <c r="K24" s="154" t="s">
        <v>65</v>
      </c>
      <c r="L24" s="2"/>
    </row>
    <row r="25" spans="1:24" ht="15.75" customHeight="1" x14ac:dyDescent="0.25">
      <c r="A25" s="419"/>
      <c r="B25" s="149" t="s">
        <v>274</v>
      </c>
      <c r="C25" s="539"/>
      <c r="D25" s="511"/>
      <c r="E25" s="511"/>
      <c r="F25" s="511"/>
      <c r="G25" s="511"/>
      <c r="H25" s="149"/>
      <c r="I25" s="149"/>
      <c r="J25" s="161"/>
      <c r="K25" s="162"/>
      <c r="L25" s="2"/>
    </row>
    <row r="26" spans="1:24" ht="15.75" customHeight="1" x14ac:dyDescent="0.25">
      <c r="A26" s="148"/>
      <c r="B26" s="149"/>
      <c r="C26" s="149">
        <v>1</v>
      </c>
      <c r="D26" s="149">
        <v>2</v>
      </c>
      <c r="E26" s="149">
        <v>3</v>
      </c>
      <c r="F26" s="149">
        <v>4</v>
      </c>
      <c r="G26" s="149">
        <v>5</v>
      </c>
      <c r="H26" s="149"/>
      <c r="I26" s="149"/>
      <c r="J26" s="532"/>
      <c r="K26" s="504"/>
      <c r="L26" s="2"/>
    </row>
    <row r="27" spans="1:24" ht="15.75" customHeight="1" x14ac:dyDescent="0.25">
      <c r="A27" s="148"/>
      <c r="B27" s="149"/>
      <c r="C27" s="149" t="s">
        <v>275</v>
      </c>
      <c r="D27" s="149" t="s">
        <v>276</v>
      </c>
      <c r="E27" s="149" t="s">
        <v>277</v>
      </c>
      <c r="F27" s="149" t="s">
        <v>278</v>
      </c>
      <c r="G27" s="149" t="s">
        <v>279</v>
      </c>
      <c r="H27" s="149"/>
      <c r="I27" s="149"/>
      <c r="J27" s="149"/>
      <c r="K27" s="151"/>
      <c r="L27" s="2"/>
    </row>
    <row r="28" spans="1:24" ht="15" customHeight="1" x14ac:dyDescent="0.25">
      <c r="A28" s="148"/>
      <c r="B28" s="149"/>
      <c r="C28" s="494" t="s">
        <v>280</v>
      </c>
      <c r="D28" s="495"/>
      <c r="E28" s="495"/>
      <c r="F28" s="495"/>
      <c r="G28" s="496"/>
      <c r="H28" s="149"/>
      <c r="I28" s="149"/>
      <c r="J28" s="149"/>
      <c r="K28" s="151"/>
      <c r="L28" s="2"/>
    </row>
    <row r="29" spans="1:24" ht="15" customHeight="1" x14ac:dyDescent="0.25">
      <c r="A29" s="148"/>
      <c r="B29" s="149"/>
      <c r="C29" s="497"/>
      <c r="D29" s="498"/>
      <c r="E29" s="498"/>
      <c r="F29" s="498"/>
      <c r="G29" s="499"/>
      <c r="H29" s="149"/>
      <c r="I29" s="149"/>
      <c r="J29" s="149"/>
      <c r="K29" s="151"/>
      <c r="L29" s="2"/>
    </row>
    <row r="30" spans="1:24" ht="15.75" customHeight="1" x14ac:dyDescent="0.25">
      <c r="A30" s="163"/>
      <c r="B30" s="164"/>
      <c r="C30" s="164"/>
      <c r="D30" s="164"/>
      <c r="E30" s="164"/>
      <c r="F30" s="164"/>
      <c r="G30" s="164"/>
      <c r="H30" s="164"/>
      <c r="I30" s="164"/>
      <c r="J30" s="164"/>
      <c r="K30" s="165"/>
      <c r="L30" s="2"/>
    </row>
    <row r="31" spans="1:24" ht="15.75" customHeight="1" x14ac:dyDescent="0.25">
      <c r="A31" s="2"/>
      <c r="B31" s="2"/>
      <c r="C31" s="2"/>
      <c r="D31" s="2"/>
      <c r="E31" s="2"/>
      <c r="F31" s="2"/>
      <c r="G31" s="2"/>
      <c r="H31" s="2"/>
      <c r="I31" s="2"/>
      <c r="J31" s="2"/>
      <c r="K31" s="2"/>
      <c r="L31" s="2"/>
    </row>
    <row r="32" spans="1:24" ht="15.75" customHeight="1" x14ac:dyDescent="0.25">
      <c r="A32" s="604" t="s">
        <v>265</v>
      </c>
      <c r="B32" s="617" t="str">
        <f>DESCRIPCION!A13</f>
        <v xml:space="preserve">probabilidad de  perdida de informacion de los expedientes disciplinarios </v>
      </c>
      <c r="C32" s="298"/>
      <c r="D32" s="298"/>
      <c r="E32" s="298"/>
      <c r="F32" s="298"/>
      <c r="G32" s="298"/>
      <c r="H32" s="309"/>
      <c r="I32" s="606" t="s">
        <v>386</v>
      </c>
      <c r="J32" s="363"/>
      <c r="K32" s="147" t="str">
        <f>IF(J39="x","EXTREMA",IF(J41="x","ALTA",IF(J43="x","MODERADA",IF(J45="x","BAJA",""))))</f>
        <v>MODERADA</v>
      </c>
      <c r="L32" s="2"/>
    </row>
    <row r="33" spans="1:12" ht="15.75" customHeight="1" x14ac:dyDescent="0.25">
      <c r="A33" s="585"/>
      <c r="B33" s="310"/>
      <c r="C33" s="303"/>
      <c r="D33" s="303"/>
      <c r="E33" s="303"/>
      <c r="F33" s="303"/>
      <c r="G33" s="303"/>
      <c r="H33" s="311"/>
      <c r="I33" s="602" t="s">
        <v>387</v>
      </c>
      <c r="J33" s="363"/>
      <c r="K33" s="248" t="str">
        <f>'VALORACION RIESGOS INHERENTES'!K31</f>
        <v>MODERADA</v>
      </c>
      <c r="L33" s="2"/>
    </row>
    <row r="34" spans="1:12" ht="15.75" customHeight="1" x14ac:dyDescent="0.25">
      <c r="A34" s="605"/>
      <c r="B34" s="506" t="s">
        <v>388</v>
      </c>
      <c r="C34" s="362"/>
      <c r="D34" s="362"/>
      <c r="E34" s="362"/>
      <c r="F34" s="362"/>
      <c r="G34" s="362"/>
      <c r="H34" s="362"/>
      <c r="I34" s="362"/>
      <c r="J34" s="363"/>
      <c r="K34" s="244" t="str">
        <f>'EVALUACIÓN SOLIDEZ CONTROLES'!H15</f>
        <v>Débil</v>
      </c>
      <c r="L34" s="2"/>
    </row>
    <row r="35" spans="1:12" ht="15.75" customHeight="1" x14ac:dyDescent="0.25">
      <c r="A35" s="245" t="s">
        <v>267</v>
      </c>
      <c r="B35" s="246"/>
      <c r="C35" s="246"/>
      <c r="D35" s="247"/>
      <c r="E35" s="603" t="s">
        <v>273</v>
      </c>
      <c r="F35" s="362"/>
      <c r="G35" s="363"/>
      <c r="H35" s="506" t="s">
        <v>268</v>
      </c>
      <c r="I35" s="363"/>
      <c r="J35" s="500" t="s">
        <v>277</v>
      </c>
      <c r="K35" s="363"/>
      <c r="L35" s="2"/>
    </row>
    <row r="36" spans="1:12" ht="39" customHeight="1" x14ac:dyDescent="0.25">
      <c r="A36" s="167"/>
      <c r="B36" s="168"/>
      <c r="C36" s="168"/>
      <c r="D36" s="168"/>
      <c r="E36" s="168"/>
      <c r="F36" s="168"/>
      <c r="G36" s="168"/>
      <c r="H36" s="168"/>
      <c r="I36" s="168"/>
      <c r="J36" s="150"/>
      <c r="K36" s="151"/>
      <c r="L36" s="2"/>
    </row>
    <row r="37" spans="1:12" ht="28.5" customHeight="1" x14ac:dyDescent="0.25">
      <c r="A37" s="505" t="s">
        <v>267</v>
      </c>
      <c r="B37" s="169">
        <v>5</v>
      </c>
      <c r="C37" s="609"/>
      <c r="D37" s="519"/>
      <c r="E37" s="518"/>
      <c r="F37" s="518"/>
      <c r="G37" s="518"/>
      <c r="H37" s="168"/>
      <c r="I37" s="168"/>
      <c r="J37" s="503" t="s">
        <v>269</v>
      </c>
      <c r="K37" s="504"/>
      <c r="L37" s="2"/>
    </row>
    <row r="38" spans="1:12" ht="15.75" customHeight="1" x14ac:dyDescent="0.25">
      <c r="A38" s="419"/>
      <c r="B38" s="169" t="s">
        <v>270</v>
      </c>
      <c r="C38" s="534"/>
      <c r="D38" s="517"/>
      <c r="E38" s="517"/>
      <c r="F38" s="517"/>
      <c r="G38" s="517"/>
      <c r="H38" s="168"/>
      <c r="I38" s="168"/>
      <c r="J38" s="170"/>
      <c r="K38" s="171"/>
      <c r="L38" s="2"/>
    </row>
    <row r="39" spans="1:12" ht="15.75" customHeight="1" x14ac:dyDescent="0.25">
      <c r="A39" s="419"/>
      <c r="B39" s="169">
        <v>4</v>
      </c>
      <c r="C39" s="557"/>
      <c r="D39" s="519"/>
      <c r="E39" s="519"/>
      <c r="F39" s="520"/>
      <c r="G39" s="518"/>
      <c r="H39" s="168"/>
      <c r="I39" s="168"/>
      <c r="J39" s="172" t="str">
        <f>IF(OR(E37="X",F37="X",G37="x",F39="x",G39="X",F41="X",G41="X",G43="X" ),"x","")</f>
        <v/>
      </c>
      <c r="K39" s="171" t="s">
        <v>62</v>
      </c>
      <c r="L39" s="2"/>
    </row>
    <row r="40" spans="1:12" ht="15.75" customHeight="1" x14ac:dyDescent="0.25">
      <c r="A40" s="419"/>
      <c r="B40" s="169" t="s">
        <v>271</v>
      </c>
      <c r="C40" s="534"/>
      <c r="D40" s="517"/>
      <c r="E40" s="517"/>
      <c r="F40" s="517"/>
      <c r="G40" s="517"/>
      <c r="H40" s="168"/>
      <c r="I40" s="168"/>
      <c r="J40" s="173"/>
      <c r="K40" s="171"/>
      <c r="L40" s="2"/>
    </row>
    <row r="41" spans="1:12" ht="15.75" customHeight="1" x14ac:dyDescent="0.25">
      <c r="A41" s="419"/>
      <c r="B41" s="169">
        <v>3</v>
      </c>
      <c r="C41" s="533"/>
      <c r="D41" s="554"/>
      <c r="E41" s="516"/>
      <c r="F41" s="520"/>
      <c r="G41" s="518"/>
      <c r="H41" s="168"/>
      <c r="I41" s="168"/>
      <c r="J41" s="174" t="str">
        <f>IF(OR(C37="X",D37="X",D39="x",E39="x",E41="X",F43="X",F45="X",G45="X" ),"x","")</f>
        <v/>
      </c>
      <c r="K41" s="171" t="s">
        <v>63</v>
      </c>
      <c r="L41" s="2"/>
    </row>
    <row r="42" spans="1:12" ht="15.75" customHeight="1" x14ac:dyDescent="0.25">
      <c r="A42" s="419"/>
      <c r="B42" s="169" t="s">
        <v>272</v>
      </c>
      <c r="C42" s="534"/>
      <c r="D42" s="517"/>
      <c r="E42" s="517"/>
      <c r="F42" s="517"/>
      <c r="G42" s="517"/>
      <c r="H42" s="168"/>
      <c r="I42" s="168"/>
      <c r="J42" s="175"/>
      <c r="K42" s="171"/>
      <c r="L42" s="2"/>
    </row>
    <row r="43" spans="1:12" ht="15.75" customHeight="1" x14ac:dyDescent="0.25">
      <c r="A43" s="419"/>
      <c r="B43" s="169">
        <v>2</v>
      </c>
      <c r="C43" s="533"/>
      <c r="D43" s="552"/>
      <c r="E43" s="553" t="s">
        <v>108</v>
      </c>
      <c r="F43" s="516"/>
      <c r="G43" s="518"/>
      <c r="H43" s="168"/>
      <c r="I43" s="168"/>
      <c r="J43" s="176" t="str">
        <f>IF(OR(C39="X",D41="X",E43="x",E45="x" ),"x","")</f>
        <v>x</v>
      </c>
      <c r="K43" s="171" t="s">
        <v>64</v>
      </c>
      <c r="L43" s="2"/>
    </row>
    <row r="44" spans="1:12" ht="15.75" customHeight="1" x14ac:dyDescent="0.25">
      <c r="A44" s="419"/>
      <c r="B44" s="169" t="s">
        <v>273</v>
      </c>
      <c r="C44" s="534"/>
      <c r="D44" s="517"/>
      <c r="E44" s="517"/>
      <c r="F44" s="517"/>
      <c r="G44" s="517"/>
      <c r="H44" s="168"/>
      <c r="I44" s="168"/>
      <c r="J44" s="175"/>
      <c r="K44" s="171"/>
      <c r="L44" s="2"/>
    </row>
    <row r="45" spans="1:12" ht="15.75" customHeight="1" x14ac:dyDescent="0.25">
      <c r="A45" s="419"/>
      <c r="B45" s="169">
        <v>1</v>
      </c>
      <c r="C45" s="533"/>
      <c r="D45" s="552"/>
      <c r="E45" s="558"/>
      <c r="F45" s="521"/>
      <c r="G45" s="519"/>
      <c r="H45" s="168"/>
      <c r="I45" s="168"/>
      <c r="J45" s="177" t="str">
        <f>IF(OR(C41="X",C43="X",D43="x",C45="x",D45="x" ),"x","")</f>
        <v/>
      </c>
      <c r="K45" s="171" t="s">
        <v>65</v>
      </c>
      <c r="L45" s="2"/>
    </row>
    <row r="46" spans="1:12" ht="15.75" customHeight="1" x14ac:dyDescent="0.25">
      <c r="A46" s="419"/>
      <c r="B46" s="169" t="s">
        <v>274</v>
      </c>
      <c r="C46" s="556"/>
      <c r="D46" s="522"/>
      <c r="E46" s="522"/>
      <c r="F46" s="522"/>
      <c r="G46" s="522"/>
      <c r="H46" s="178"/>
      <c r="I46" s="168"/>
      <c r="J46" s="168"/>
      <c r="K46" s="169"/>
      <c r="L46" s="2"/>
    </row>
    <row r="47" spans="1:12" ht="15.75" customHeight="1" x14ac:dyDescent="0.25">
      <c r="A47" s="167"/>
      <c r="B47" s="168"/>
      <c r="C47" s="168">
        <v>1</v>
      </c>
      <c r="D47" s="168">
        <v>2</v>
      </c>
      <c r="E47" s="168">
        <v>3</v>
      </c>
      <c r="F47" s="168">
        <v>4</v>
      </c>
      <c r="G47" s="168">
        <v>5</v>
      </c>
      <c r="H47" s="168"/>
      <c r="I47" s="168"/>
      <c r="J47" s="168"/>
      <c r="K47" s="169"/>
      <c r="L47" s="2"/>
    </row>
    <row r="48" spans="1:12" ht="15.75" customHeight="1" x14ac:dyDescent="0.25">
      <c r="A48" s="167"/>
      <c r="B48" s="168"/>
      <c r="C48" s="168" t="s">
        <v>275</v>
      </c>
      <c r="D48" s="168" t="s">
        <v>276</v>
      </c>
      <c r="E48" s="168" t="s">
        <v>277</v>
      </c>
      <c r="F48" s="168" t="s">
        <v>278</v>
      </c>
      <c r="G48" s="168" t="s">
        <v>279</v>
      </c>
      <c r="H48" s="168"/>
      <c r="I48" s="168"/>
      <c r="J48" s="168"/>
      <c r="K48" s="169"/>
      <c r="L48" s="2"/>
    </row>
    <row r="49" spans="1:12" ht="15" customHeight="1" x14ac:dyDescent="0.25">
      <c r="A49" s="167"/>
      <c r="B49" s="168"/>
      <c r="C49" s="502" t="s">
        <v>280</v>
      </c>
      <c r="D49" s="495"/>
      <c r="E49" s="495"/>
      <c r="F49" s="495"/>
      <c r="G49" s="496"/>
      <c r="H49" s="168"/>
      <c r="I49" s="168"/>
      <c r="J49" s="168"/>
      <c r="K49" s="169"/>
      <c r="L49" s="2"/>
    </row>
    <row r="50" spans="1:12" ht="15" customHeight="1" x14ac:dyDescent="0.25">
      <c r="A50" s="167"/>
      <c r="B50" s="168"/>
      <c r="C50" s="497"/>
      <c r="D50" s="498"/>
      <c r="E50" s="498"/>
      <c r="F50" s="498"/>
      <c r="G50" s="499"/>
      <c r="H50" s="168"/>
      <c r="I50" s="168"/>
      <c r="J50" s="168"/>
      <c r="K50" s="169"/>
      <c r="L50" s="2"/>
    </row>
    <row r="51" spans="1:12" ht="15.75" customHeight="1" x14ac:dyDescent="0.25">
      <c r="A51" s="179"/>
      <c r="B51" s="180"/>
      <c r="C51" s="180"/>
      <c r="D51" s="180"/>
      <c r="E51" s="180"/>
      <c r="F51" s="180"/>
      <c r="G51" s="180"/>
      <c r="H51" s="180"/>
      <c r="I51" s="180"/>
      <c r="J51" s="180"/>
      <c r="K51" s="181"/>
      <c r="L51" s="2"/>
    </row>
    <row r="52" spans="1:12" ht="15.75" customHeight="1" x14ac:dyDescent="0.25">
      <c r="A52" s="2"/>
      <c r="B52" s="2"/>
      <c r="C52" s="2"/>
      <c r="D52" s="2"/>
      <c r="E52" s="2"/>
      <c r="F52" s="2"/>
      <c r="G52" s="2"/>
      <c r="H52" s="2"/>
      <c r="I52" s="2"/>
      <c r="J52" s="2"/>
      <c r="K52" s="2"/>
      <c r="L52" s="2"/>
    </row>
    <row r="53" spans="1:12" ht="16.5" customHeight="1" x14ac:dyDescent="0.25">
      <c r="A53" s="604" t="s">
        <v>265</v>
      </c>
      <c r="B53" s="607" t="str">
        <f>DESCRIPCION!A16</f>
        <v>c</v>
      </c>
      <c r="C53" s="298"/>
      <c r="D53" s="298"/>
      <c r="E53" s="298"/>
      <c r="F53" s="298"/>
      <c r="G53" s="298"/>
      <c r="H53" s="309"/>
      <c r="I53" s="606" t="s">
        <v>386</v>
      </c>
      <c r="J53" s="363"/>
      <c r="K53" s="147" t="str">
        <f>IF(J60="x","EXTREMA",IF(J62="x","ALTA",IF(J64="x","MODERADA",IF(J66="x","BAJA",""))))</f>
        <v/>
      </c>
      <c r="L53" s="2"/>
    </row>
    <row r="54" spans="1:12" ht="15.75" customHeight="1" x14ac:dyDescent="0.25">
      <c r="A54" s="585"/>
      <c r="B54" s="608"/>
      <c r="C54" s="303"/>
      <c r="D54" s="303"/>
      <c r="E54" s="303"/>
      <c r="F54" s="303"/>
      <c r="G54" s="303"/>
      <c r="H54" s="311"/>
      <c r="I54" s="602" t="s">
        <v>387</v>
      </c>
      <c r="J54" s="363"/>
      <c r="K54" s="248" t="str">
        <f>'VALORACION RIESGOS INHERENTES'!K51</f>
        <v/>
      </c>
      <c r="L54" s="2"/>
    </row>
    <row r="55" spans="1:12" ht="15.75" customHeight="1" x14ac:dyDescent="0.25">
      <c r="A55" s="605"/>
      <c r="B55" s="506" t="s">
        <v>388</v>
      </c>
      <c r="C55" s="362"/>
      <c r="D55" s="362"/>
      <c r="E55" s="362"/>
      <c r="F55" s="362"/>
      <c r="G55" s="362"/>
      <c r="H55" s="362"/>
      <c r="I55" s="362"/>
      <c r="J55" s="363"/>
      <c r="K55" s="249" t="str">
        <f>'EVALUACIÓN SOLIDEZ CONTROLES'!H19</f>
        <v>Fuerte</v>
      </c>
      <c r="L55" s="2"/>
    </row>
    <row r="56" spans="1:12" ht="15.75" customHeight="1" x14ac:dyDescent="0.25">
      <c r="A56" s="245" t="s">
        <v>267</v>
      </c>
      <c r="B56" s="246"/>
      <c r="C56" s="246"/>
      <c r="D56" s="247"/>
      <c r="E56" s="603"/>
      <c r="F56" s="362"/>
      <c r="G56" s="363"/>
      <c r="H56" s="506" t="s">
        <v>268</v>
      </c>
      <c r="I56" s="363"/>
      <c r="J56" s="500"/>
      <c r="K56" s="363"/>
      <c r="L56" s="2"/>
    </row>
    <row r="57" spans="1:12" ht="40.5" customHeight="1" x14ac:dyDescent="0.25">
      <c r="A57" s="167"/>
      <c r="B57" s="168"/>
      <c r="C57" s="168"/>
      <c r="D57" s="168"/>
      <c r="E57" s="168"/>
      <c r="F57" s="168"/>
      <c r="G57" s="168"/>
      <c r="H57" s="168"/>
      <c r="I57" s="168"/>
      <c r="J57" s="150"/>
      <c r="K57" s="151"/>
      <c r="L57" s="2"/>
    </row>
    <row r="58" spans="1:12" ht="22.5" customHeight="1" x14ac:dyDescent="0.25">
      <c r="A58" s="505" t="s">
        <v>267</v>
      </c>
      <c r="B58" s="169">
        <v>5</v>
      </c>
      <c r="C58" s="609"/>
      <c r="D58" s="519"/>
      <c r="E58" s="518"/>
      <c r="F58" s="518"/>
      <c r="G58" s="518"/>
      <c r="H58" s="168"/>
      <c r="I58" s="168"/>
      <c r="J58" s="503" t="s">
        <v>269</v>
      </c>
      <c r="K58" s="504"/>
      <c r="L58" s="2"/>
    </row>
    <row r="59" spans="1:12" ht="23.25" customHeight="1" x14ac:dyDescent="0.25">
      <c r="A59" s="419"/>
      <c r="B59" s="169" t="s">
        <v>270</v>
      </c>
      <c r="C59" s="534"/>
      <c r="D59" s="517"/>
      <c r="E59" s="517"/>
      <c r="F59" s="517"/>
      <c r="G59" s="517"/>
      <c r="H59" s="168"/>
      <c r="I59" s="168"/>
      <c r="J59" s="170"/>
      <c r="K59" s="171"/>
      <c r="L59" s="2"/>
    </row>
    <row r="60" spans="1:12" ht="15.75" customHeight="1" x14ac:dyDescent="0.25">
      <c r="A60" s="419"/>
      <c r="B60" s="169">
        <v>4</v>
      </c>
      <c r="C60" s="557"/>
      <c r="D60" s="519"/>
      <c r="E60" s="519"/>
      <c r="F60" s="520"/>
      <c r="G60" s="518"/>
      <c r="H60" s="168"/>
      <c r="I60" s="168"/>
      <c r="J60" s="172" t="str">
        <f>IF(OR(E58="X",F58="X",G58="x",F60="x",G60="X",F62="X",G62="X",G64="X" ),"x","")</f>
        <v/>
      </c>
      <c r="K60" s="171" t="s">
        <v>62</v>
      </c>
      <c r="L60" s="2"/>
    </row>
    <row r="61" spans="1:12" ht="15.75" customHeight="1" x14ac:dyDescent="0.25">
      <c r="A61" s="419"/>
      <c r="B61" s="169" t="s">
        <v>271</v>
      </c>
      <c r="C61" s="534"/>
      <c r="D61" s="517"/>
      <c r="E61" s="517"/>
      <c r="F61" s="517"/>
      <c r="G61" s="517"/>
      <c r="H61" s="168"/>
      <c r="I61" s="168"/>
      <c r="J61" s="173"/>
      <c r="K61" s="171"/>
      <c r="L61" s="2"/>
    </row>
    <row r="62" spans="1:12" ht="15.75" customHeight="1" x14ac:dyDescent="0.25">
      <c r="A62" s="419"/>
      <c r="B62" s="169">
        <v>3</v>
      </c>
      <c r="C62" s="533"/>
      <c r="D62" s="554"/>
      <c r="E62" s="516"/>
      <c r="F62" s="520"/>
      <c r="G62" s="518"/>
      <c r="H62" s="168"/>
      <c r="I62" s="168"/>
      <c r="J62" s="174" t="str">
        <f>IF(OR(C58="X",D58="X",D60="x",E60="x",E62="X",F64="X",F66="X",G66="X" ),"x","")</f>
        <v/>
      </c>
      <c r="K62" s="171" t="s">
        <v>63</v>
      </c>
      <c r="L62" s="2"/>
    </row>
    <row r="63" spans="1:12" ht="15.75" customHeight="1" x14ac:dyDescent="0.25">
      <c r="A63" s="419"/>
      <c r="B63" s="169" t="s">
        <v>272</v>
      </c>
      <c r="C63" s="534"/>
      <c r="D63" s="517"/>
      <c r="E63" s="517"/>
      <c r="F63" s="517"/>
      <c r="G63" s="517"/>
      <c r="H63" s="168"/>
      <c r="I63" s="168"/>
      <c r="J63" s="175"/>
      <c r="K63" s="171"/>
      <c r="L63" s="2"/>
    </row>
    <row r="64" spans="1:12" ht="15.75" customHeight="1" x14ac:dyDescent="0.25">
      <c r="A64" s="419"/>
      <c r="B64" s="169">
        <v>2</v>
      </c>
      <c r="C64" s="533"/>
      <c r="D64" s="552"/>
      <c r="E64" s="553"/>
      <c r="F64" s="516"/>
      <c r="G64" s="518"/>
      <c r="H64" s="168"/>
      <c r="I64" s="168"/>
      <c r="J64" s="176" t="str">
        <f>IF(OR(C60="X",D62="X",E64="x",E66="x" ),"x","")</f>
        <v/>
      </c>
      <c r="K64" s="171" t="s">
        <v>64</v>
      </c>
      <c r="L64" s="2"/>
    </row>
    <row r="65" spans="1:12" ht="15.75" customHeight="1" x14ac:dyDescent="0.25">
      <c r="A65" s="419"/>
      <c r="B65" s="169" t="s">
        <v>273</v>
      </c>
      <c r="C65" s="534"/>
      <c r="D65" s="517"/>
      <c r="E65" s="517"/>
      <c r="F65" s="517"/>
      <c r="G65" s="517"/>
      <c r="H65" s="168"/>
      <c r="I65" s="168"/>
      <c r="J65" s="175"/>
      <c r="K65" s="171"/>
      <c r="L65" s="2"/>
    </row>
    <row r="66" spans="1:12" ht="15.75" customHeight="1" x14ac:dyDescent="0.25">
      <c r="A66" s="419"/>
      <c r="B66" s="169">
        <v>1</v>
      </c>
      <c r="C66" s="533"/>
      <c r="D66" s="552"/>
      <c r="E66" s="554"/>
      <c r="F66" s="519"/>
      <c r="G66" s="519"/>
      <c r="H66" s="168"/>
      <c r="I66" s="168"/>
      <c r="J66" s="177" t="str">
        <f>IF(OR(C62="X",C64="X",D64="x",C66="x",D66="x" ),"x","")</f>
        <v/>
      </c>
      <c r="K66" s="171" t="s">
        <v>65</v>
      </c>
      <c r="L66" s="2"/>
    </row>
    <row r="67" spans="1:12" ht="15.75" customHeight="1" x14ac:dyDescent="0.25">
      <c r="A67" s="419"/>
      <c r="B67" s="169" t="s">
        <v>274</v>
      </c>
      <c r="C67" s="556"/>
      <c r="D67" s="522"/>
      <c r="E67" s="522"/>
      <c r="F67" s="522"/>
      <c r="G67" s="522"/>
      <c r="H67" s="178"/>
      <c r="I67" s="168"/>
      <c r="J67" s="168"/>
      <c r="K67" s="169"/>
      <c r="L67" s="2"/>
    </row>
    <row r="68" spans="1:12" ht="15.75" customHeight="1" x14ac:dyDescent="0.25">
      <c r="A68" s="167"/>
      <c r="B68" s="168"/>
      <c r="C68" s="168">
        <v>1</v>
      </c>
      <c r="D68" s="168">
        <v>2</v>
      </c>
      <c r="E68" s="168">
        <v>3</v>
      </c>
      <c r="F68" s="168">
        <v>4</v>
      </c>
      <c r="G68" s="168">
        <v>5</v>
      </c>
      <c r="H68" s="168"/>
      <c r="I68" s="168"/>
      <c r="J68" s="168"/>
      <c r="K68" s="169"/>
      <c r="L68" s="2"/>
    </row>
    <row r="69" spans="1:12" ht="15.75" customHeight="1" x14ac:dyDescent="0.25">
      <c r="A69" s="167"/>
      <c r="B69" s="168"/>
      <c r="C69" s="168" t="s">
        <v>275</v>
      </c>
      <c r="D69" s="168" t="s">
        <v>276</v>
      </c>
      <c r="E69" s="168" t="s">
        <v>277</v>
      </c>
      <c r="F69" s="168" t="s">
        <v>278</v>
      </c>
      <c r="G69" s="168" t="s">
        <v>279</v>
      </c>
      <c r="H69" s="168"/>
      <c r="I69" s="168"/>
      <c r="J69" s="168"/>
      <c r="K69" s="169"/>
      <c r="L69" s="2"/>
    </row>
    <row r="70" spans="1:12" ht="15" customHeight="1" x14ac:dyDescent="0.25">
      <c r="A70" s="167"/>
      <c r="B70" s="168"/>
      <c r="C70" s="502" t="s">
        <v>280</v>
      </c>
      <c r="D70" s="495"/>
      <c r="E70" s="495"/>
      <c r="F70" s="495"/>
      <c r="G70" s="496"/>
      <c r="H70" s="168"/>
      <c r="I70" s="168"/>
      <c r="J70" s="168"/>
      <c r="K70" s="169"/>
      <c r="L70" s="2"/>
    </row>
    <row r="71" spans="1:12" ht="15" customHeight="1" x14ac:dyDescent="0.25">
      <c r="A71" s="167"/>
      <c r="B71" s="168"/>
      <c r="C71" s="497"/>
      <c r="D71" s="498"/>
      <c r="E71" s="498"/>
      <c r="F71" s="498"/>
      <c r="G71" s="499"/>
      <c r="H71" s="168"/>
      <c r="I71" s="168"/>
      <c r="J71" s="168"/>
      <c r="K71" s="169"/>
      <c r="L71" s="2"/>
    </row>
    <row r="72" spans="1:12" ht="15.75" customHeight="1" x14ac:dyDescent="0.25">
      <c r="A72" s="183"/>
      <c r="B72" s="184"/>
      <c r="C72" s="184"/>
      <c r="D72" s="184"/>
      <c r="E72" s="184"/>
      <c r="F72" s="184"/>
      <c r="G72" s="184"/>
      <c r="H72" s="184"/>
      <c r="I72" s="184"/>
      <c r="J72" s="184"/>
      <c r="K72" s="185"/>
      <c r="L72" s="2"/>
    </row>
    <row r="73" spans="1:12" ht="15.75" customHeight="1" x14ac:dyDescent="0.25">
      <c r="A73" s="2"/>
      <c r="B73" s="2"/>
      <c r="C73" s="2"/>
      <c r="D73" s="2"/>
      <c r="E73" s="2"/>
      <c r="F73" s="2"/>
      <c r="G73" s="2"/>
      <c r="H73" s="2"/>
      <c r="I73" s="2"/>
      <c r="J73" s="2"/>
      <c r="K73" s="2"/>
      <c r="L73" s="2"/>
    </row>
    <row r="74" spans="1:12" ht="16.5" customHeight="1" x14ac:dyDescent="0.25">
      <c r="A74" s="604" t="s">
        <v>265</v>
      </c>
      <c r="B74" s="617" t="str">
        <f>DESCRIPCION!A19</f>
        <v>d</v>
      </c>
      <c r="C74" s="298"/>
      <c r="D74" s="298"/>
      <c r="E74" s="298"/>
      <c r="F74" s="298"/>
      <c r="G74" s="298"/>
      <c r="H74" s="309"/>
      <c r="I74" s="606" t="s">
        <v>386</v>
      </c>
      <c r="J74" s="363"/>
      <c r="K74" s="147" t="str">
        <f>IF(J81="x","EXTREMA",IF(J83="x","ALTA",IF(J85="x","MODERADA",IF(J87="x","BAJA",""))))</f>
        <v>EXTREMA</v>
      </c>
      <c r="L74" s="2"/>
    </row>
    <row r="75" spans="1:12" ht="15.75" customHeight="1" x14ac:dyDescent="0.25">
      <c r="A75" s="585"/>
      <c r="B75" s="310"/>
      <c r="C75" s="303"/>
      <c r="D75" s="303"/>
      <c r="E75" s="303"/>
      <c r="F75" s="303"/>
      <c r="G75" s="303"/>
      <c r="H75" s="311"/>
      <c r="I75" s="602" t="s">
        <v>387</v>
      </c>
      <c r="J75" s="363"/>
      <c r="K75" s="249" t="str">
        <f>'VALORACION RIESGOS INHERENTES'!K71</f>
        <v/>
      </c>
      <c r="L75" s="2"/>
    </row>
    <row r="76" spans="1:12" ht="15.75" customHeight="1" x14ac:dyDescent="0.25">
      <c r="A76" s="605"/>
      <c r="B76" s="506" t="s">
        <v>388</v>
      </c>
      <c r="C76" s="362"/>
      <c r="D76" s="362"/>
      <c r="E76" s="362"/>
      <c r="F76" s="362"/>
      <c r="G76" s="362"/>
      <c r="H76" s="362"/>
      <c r="I76" s="362"/>
      <c r="J76" s="363"/>
      <c r="K76" s="249" t="e">
        <f>'EVALUACIÓN SOLIDEZ CONTROLES'!H23</f>
        <v>#DIV/0!</v>
      </c>
      <c r="L76" s="2"/>
    </row>
    <row r="77" spans="1:12" ht="21.75" customHeight="1" x14ac:dyDescent="0.25">
      <c r="A77" s="245" t="s">
        <v>267</v>
      </c>
      <c r="B77" s="246"/>
      <c r="C77" s="246"/>
      <c r="D77" s="247"/>
      <c r="E77" s="603"/>
      <c r="F77" s="362"/>
      <c r="G77" s="363"/>
      <c r="H77" s="506" t="s">
        <v>268</v>
      </c>
      <c r="I77" s="363"/>
      <c r="J77" s="500"/>
      <c r="K77" s="363"/>
      <c r="L77" s="2"/>
    </row>
    <row r="78" spans="1:12" ht="36.75" customHeight="1" x14ac:dyDescent="0.25">
      <c r="A78" s="148"/>
      <c r="B78" s="149"/>
      <c r="C78" s="152"/>
      <c r="D78" s="149"/>
      <c r="E78" s="149"/>
      <c r="F78" s="149"/>
      <c r="G78" s="149"/>
      <c r="H78" s="149"/>
      <c r="I78" s="149"/>
      <c r="J78" s="150"/>
      <c r="K78" s="151"/>
      <c r="L78" s="2"/>
    </row>
    <row r="79" spans="1:12" ht="38.25" customHeight="1" x14ac:dyDescent="0.25">
      <c r="A79" s="491" t="s">
        <v>267</v>
      </c>
      <c r="B79" s="149">
        <v>5</v>
      </c>
      <c r="C79" s="528"/>
      <c r="D79" s="529"/>
      <c r="E79" s="492"/>
      <c r="F79" s="492"/>
      <c r="G79" s="492"/>
      <c r="H79" s="149"/>
      <c r="I79" s="149"/>
      <c r="J79" s="531" t="s">
        <v>269</v>
      </c>
      <c r="K79" s="504"/>
      <c r="L79" s="2"/>
    </row>
    <row r="80" spans="1:12" ht="15.75" customHeight="1" x14ac:dyDescent="0.25">
      <c r="A80" s="419"/>
      <c r="B80" s="149" t="s">
        <v>270</v>
      </c>
      <c r="C80" s="513"/>
      <c r="D80" s="493"/>
      <c r="E80" s="493"/>
      <c r="F80" s="493"/>
      <c r="G80" s="493"/>
      <c r="H80" s="149"/>
      <c r="I80" s="149"/>
      <c r="J80" s="153"/>
      <c r="K80" s="154"/>
      <c r="L80" s="2"/>
    </row>
    <row r="81" spans="1:12" ht="15.75" customHeight="1" x14ac:dyDescent="0.25">
      <c r="A81" s="419"/>
      <c r="B81" s="149">
        <v>4</v>
      </c>
      <c r="C81" s="530"/>
      <c r="D81" s="529"/>
      <c r="E81" s="529"/>
      <c r="F81" s="515"/>
      <c r="G81" s="492" t="s">
        <v>108</v>
      </c>
      <c r="H81" s="149"/>
      <c r="I81" s="149"/>
      <c r="J81" s="155" t="str">
        <f>IF(OR(E79="X",F79="X",G79="x",F81="x",G81="X",F83="X",G83="X",G85="X" ),"x","")</f>
        <v>x</v>
      </c>
      <c r="K81" s="154" t="s">
        <v>62</v>
      </c>
      <c r="L81" s="2"/>
    </row>
    <row r="82" spans="1:12" ht="15.75" customHeight="1" x14ac:dyDescent="0.25">
      <c r="A82" s="419"/>
      <c r="B82" s="149" t="s">
        <v>271</v>
      </c>
      <c r="C82" s="513"/>
      <c r="D82" s="493"/>
      <c r="E82" s="493"/>
      <c r="F82" s="493"/>
      <c r="G82" s="493"/>
      <c r="H82" s="149"/>
      <c r="I82" s="149"/>
      <c r="J82" s="156"/>
      <c r="K82" s="154"/>
      <c r="L82" s="2"/>
    </row>
    <row r="83" spans="1:12" ht="15.75" customHeight="1" x14ac:dyDescent="0.25">
      <c r="A83" s="419"/>
      <c r="B83" s="149">
        <v>3</v>
      </c>
      <c r="C83" s="512"/>
      <c r="D83" s="514"/>
      <c r="E83" s="509"/>
      <c r="F83" s="515"/>
      <c r="G83" s="492"/>
      <c r="H83" s="149"/>
      <c r="I83" s="149"/>
      <c r="J83" s="157" t="str">
        <f>IF(OR(C79="X",D79="X",D81="x",E81="x",E83="X",F85="X",F87="X",G87="X" ),"x","")</f>
        <v/>
      </c>
      <c r="K83" s="154" t="s">
        <v>63</v>
      </c>
      <c r="L83" s="2"/>
    </row>
    <row r="84" spans="1:12" ht="15.75" customHeight="1" x14ac:dyDescent="0.25">
      <c r="A84" s="419"/>
      <c r="B84" s="149" t="s">
        <v>272</v>
      </c>
      <c r="C84" s="513"/>
      <c r="D84" s="493"/>
      <c r="E84" s="493"/>
      <c r="F84" s="493"/>
      <c r="G84" s="493"/>
      <c r="H84" s="149"/>
      <c r="I84" s="149"/>
      <c r="J84" s="158"/>
      <c r="K84" s="154"/>
      <c r="L84" s="2"/>
    </row>
    <row r="85" spans="1:12" ht="15.75" customHeight="1" x14ac:dyDescent="0.25">
      <c r="A85" s="419"/>
      <c r="B85" s="149">
        <v>2</v>
      </c>
      <c r="C85" s="512"/>
      <c r="D85" s="537"/>
      <c r="E85" s="538"/>
      <c r="F85" s="509"/>
      <c r="G85" s="492"/>
      <c r="H85" s="149"/>
      <c r="I85" s="149"/>
      <c r="J85" s="159" t="str">
        <f>IF(OR(C81="X",D83="X",E85="x",E87="x" ),"x","")</f>
        <v/>
      </c>
      <c r="K85" s="154" t="s">
        <v>64</v>
      </c>
      <c r="L85" s="2"/>
    </row>
    <row r="86" spans="1:12" ht="15.75" customHeight="1" x14ac:dyDescent="0.25">
      <c r="A86" s="419"/>
      <c r="B86" s="149" t="s">
        <v>273</v>
      </c>
      <c r="C86" s="513"/>
      <c r="D86" s="493"/>
      <c r="E86" s="493"/>
      <c r="F86" s="493"/>
      <c r="G86" s="493"/>
      <c r="H86" s="149"/>
      <c r="I86" s="149"/>
      <c r="J86" s="158"/>
      <c r="K86" s="154"/>
      <c r="L86" s="2"/>
    </row>
    <row r="87" spans="1:12" ht="15.75" customHeight="1" x14ac:dyDescent="0.25">
      <c r="A87" s="419"/>
      <c r="B87" s="149">
        <v>1</v>
      </c>
      <c r="C87" s="512"/>
      <c r="D87" s="537"/>
      <c r="E87" s="510"/>
      <c r="F87" s="536"/>
      <c r="G87" s="529"/>
      <c r="H87" s="149"/>
      <c r="I87" s="149"/>
      <c r="J87" s="160" t="str">
        <f>IF(OR(C83="X",C85="X",D85="x",D87="x",C87="x" ),"x","")</f>
        <v/>
      </c>
      <c r="K87" s="154" t="s">
        <v>65</v>
      </c>
      <c r="L87" s="2"/>
    </row>
    <row r="88" spans="1:12" ht="15.75" customHeight="1" x14ac:dyDescent="0.25">
      <c r="A88" s="419"/>
      <c r="B88" s="149" t="s">
        <v>274</v>
      </c>
      <c r="C88" s="539"/>
      <c r="D88" s="511"/>
      <c r="E88" s="511"/>
      <c r="F88" s="511"/>
      <c r="G88" s="511"/>
      <c r="H88" s="149"/>
      <c r="I88" s="149"/>
      <c r="J88" s="149"/>
      <c r="K88" s="186"/>
      <c r="L88" s="2"/>
    </row>
    <row r="89" spans="1:12" ht="15.75" customHeight="1" x14ac:dyDescent="0.25">
      <c r="A89" s="148"/>
      <c r="B89" s="149"/>
      <c r="C89" s="149">
        <v>1</v>
      </c>
      <c r="D89" s="149">
        <v>2</v>
      </c>
      <c r="E89" s="149">
        <v>3</v>
      </c>
      <c r="F89" s="149">
        <v>4</v>
      </c>
      <c r="G89" s="149">
        <v>5</v>
      </c>
      <c r="H89" s="149"/>
      <c r="I89" s="149"/>
      <c r="J89" s="149"/>
      <c r="K89" s="186"/>
      <c r="L89" s="2"/>
    </row>
    <row r="90" spans="1:12" ht="15.75" customHeight="1" x14ac:dyDescent="0.25">
      <c r="A90" s="148"/>
      <c r="B90" s="149"/>
      <c r="C90" s="149" t="s">
        <v>275</v>
      </c>
      <c r="D90" s="149" t="s">
        <v>276</v>
      </c>
      <c r="E90" s="149" t="s">
        <v>277</v>
      </c>
      <c r="F90" s="149" t="s">
        <v>278</v>
      </c>
      <c r="G90" s="149" t="s">
        <v>279</v>
      </c>
      <c r="H90" s="149"/>
      <c r="I90" s="531"/>
      <c r="J90" s="330"/>
      <c r="K90" s="504"/>
      <c r="L90" s="2"/>
    </row>
    <row r="91" spans="1:12" ht="15" customHeight="1" x14ac:dyDescent="0.25">
      <c r="A91" s="148"/>
      <c r="B91" s="149"/>
      <c r="C91" s="494" t="s">
        <v>280</v>
      </c>
      <c r="D91" s="495"/>
      <c r="E91" s="495"/>
      <c r="F91" s="495"/>
      <c r="G91" s="496"/>
      <c r="H91" s="149"/>
      <c r="I91" s="149"/>
      <c r="J91" s="149"/>
      <c r="K91" s="186"/>
      <c r="L91" s="2"/>
    </row>
    <row r="92" spans="1:12" ht="15" customHeight="1" x14ac:dyDescent="0.25">
      <c r="A92" s="148"/>
      <c r="B92" s="149"/>
      <c r="C92" s="497"/>
      <c r="D92" s="498"/>
      <c r="E92" s="498"/>
      <c r="F92" s="498"/>
      <c r="G92" s="499"/>
      <c r="H92" s="149"/>
      <c r="I92" s="149"/>
      <c r="J92" s="149"/>
      <c r="K92" s="186"/>
      <c r="L92" s="2"/>
    </row>
    <row r="93" spans="1:12" ht="15.75" customHeight="1" x14ac:dyDescent="0.25">
      <c r="A93" s="187"/>
      <c r="B93" s="188"/>
      <c r="C93" s="188"/>
      <c r="D93" s="188"/>
      <c r="E93" s="188"/>
      <c r="F93" s="188"/>
      <c r="G93" s="188"/>
      <c r="H93" s="188"/>
      <c r="I93" s="188"/>
      <c r="J93" s="188"/>
      <c r="K93" s="189"/>
      <c r="L93" s="2"/>
    </row>
    <row r="94" spans="1:12" ht="15.75" customHeight="1" x14ac:dyDescent="0.25">
      <c r="A94" s="2"/>
      <c r="B94" s="2"/>
      <c r="C94" s="2"/>
      <c r="D94" s="2"/>
      <c r="E94" s="2"/>
      <c r="F94" s="2"/>
      <c r="G94" s="2"/>
      <c r="H94" s="2"/>
      <c r="I94" s="2"/>
      <c r="J94" s="2"/>
      <c r="K94" s="2"/>
      <c r="L94" s="2"/>
    </row>
    <row r="95" spans="1:12" ht="15.75" customHeight="1" x14ac:dyDescent="0.25">
      <c r="A95" s="604" t="s">
        <v>265</v>
      </c>
      <c r="B95" s="607" t="str">
        <f>DESCRIPCION!A22</f>
        <v>e</v>
      </c>
      <c r="C95" s="298"/>
      <c r="D95" s="298"/>
      <c r="E95" s="298"/>
      <c r="F95" s="298"/>
      <c r="G95" s="298"/>
      <c r="H95" s="309"/>
      <c r="I95" s="606" t="s">
        <v>386</v>
      </c>
      <c r="J95" s="363"/>
      <c r="K95" s="147" t="str">
        <f>IF(J102="x","EXTREMA",IF(J104="x","ALTA",IF(J106="x","MODERADA",IF(J108="x","BAJA",""))))</f>
        <v/>
      </c>
      <c r="L95" s="2"/>
    </row>
    <row r="96" spans="1:12" ht="15.75" customHeight="1" x14ac:dyDescent="0.25">
      <c r="A96" s="585"/>
      <c r="B96" s="608"/>
      <c r="C96" s="303"/>
      <c r="D96" s="303"/>
      <c r="E96" s="303"/>
      <c r="F96" s="303"/>
      <c r="G96" s="303"/>
      <c r="H96" s="311"/>
      <c r="I96" s="602" t="s">
        <v>387</v>
      </c>
      <c r="J96" s="363"/>
      <c r="K96" s="243" t="str">
        <f>'VALORACION RIESGOS INHERENTES'!K91</f>
        <v/>
      </c>
      <c r="L96" s="2"/>
    </row>
    <row r="97" spans="1:12" ht="15.75" customHeight="1" x14ac:dyDescent="0.25">
      <c r="A97" s="605"/>
      <c r="B97" s="602" t="s">
        <v>388</v>
      </c>
      <c r="C97" s="362"/>
      <c r="D97" s="362"/>
      <c r="E97" s="362"/>
      <c r="F97" s="362"/>
      <c r="G97" s="362"/>
      <c r="H97" s="362"/>
      <c r="I97" s="362"/>
      <c r="J97" s="363"/>
      <c r="K97" s="243" t="e">
        <f>'EVALUACIÓN SOLIDEZ CONTROLES'!H27</f>
        <v>#DIV/0!</v>
      </c>
      <c r="L97" s="2"/>
    </row>
    <row r="98" spans="1:12" ht="20.25" customHeight="1" x14ac:dyDescent="0.25">
      <c r="A98" s="245" t="s">
        <v>267</v>
      </c>
      <c r="B98" s="246"/>
      <c r="C98" s="246"/>
      <c r="D98" s="247"/>
      <c r="E98" s="603"/>
      <c r="F98" s="362"/>
      <c r="G98" s="363"/>
      <c r="H98" s="506" t="s">
        <v>268</v>
      </c>
      <c r="I98" s="363"/>
      <c r="J98" s="500"/>
      <c r="K98" s="363"/>
      <c r="L98" s="2"/>
    </row>
    <row r="99" spans="1:12" ht="38.25" customHeight="1" x14ac:dyDescent="0.25">
      <c r="A99" s="148"/>
      <c r="B99" s="149"/>
      <c r="C99" s="152"/>
      <c r="D99" s="149"/>
      <c r="E99" s="149"/>
      <c r="F99" s="149"/>
      <c r="G99" s="149"/>
      <c r="H99" s="149"/>
      <c r="I99" s="149"/>
      <c r="J99" s="150"/>
      <c r="K99" s="151"/>
      <c r="L99" s="2"/>
    </row>
    <row r="100" spans="1:12" ht="39" customHeight="1" x14ac:dyDescent="0.25">
      <c r="A100" s="491" t="s">
        <v>267</v>
      </c>
      <c r="B100" s="149">
        <v>5</v>
      </c>
      <c r="C100" s="528"/>
      <c r="D100" s="529"/>
      <c r="E100" s="492"/>
      <c r="F100" s="492"/>
      <c r="G100" s="492"/>
      <c r="H100" s="149"/>
      <c r="I100" s="149"/>
      <c r="J100" s="531" t="s">
        <v>269</v>
      </c>
      <c r="K100" s="504"/>
      <c r="L100" s="2"/>
    </row>
    <row r="101" spans="1:12" ht="15.75" customHeight="1" x14ac:dyDescent="0.25">
      <c r="A101" s="419"/>
      <c r="B101" s="149" t="s">
        <v>270</v>
      </c>
      <c r="C101" s="513"/>
      <c r="D101" s="493"/>
      <c r="E101" s="493"/>
      <c r="F101" s="493"/>
      <c r="G101" s="493"/>
      <c r="H101" s="149"/>
      <c r="I101" s="149"/>
      <c r="J101" s="153"/>
      <c r="K101" s="154"/>
      <c r="L101" s="2"/>
    </row>
    <row r="102" spans="1:12" ht="15.75" customHeight="1" x14ac:dyDescent="0.25">
      <c r="A102" s="419"/>
      <c r="B102" s="149">
        <v>4</v>
      </c>
      <c r="C102" s="530"/>
      <c r="D102" s="529"/>
      <c r="E102" s="529"/>
      <c r="F102" s="515"/>
      <c r="G102" s="492"/>
      <c r="H102" s="149"/>
      <c r="I102" s="149"/>
      <c r="J102" s="155" t="str">
        <f>IF(OR(E100="X",F100="X",G100="x",F102="x",G102="X",F104="X",G104="X",G106="X" ),"x","")</f>
        <v/>
      </c>
      <c r="K102" s="154" t="s">
        <v>62</v>
      </c>
      <c r="L102" s="2"/>
    </row>
    <row r="103" spans="1:12" ht="15.75" customHeight="1" x14ac:dyDescent="0.25">
      <c r="A103" s="419"/>
      <c r="B103" s="149" t="s">
        <v>271</v>
      </c>
      <c r="C103" s="513"/>
      <c r="D103" s="493"/>
      <c r="E103" s="493"/>
      <c r="F103" s="493"/>
      <c r="G103" s="493"/>
      <c r="H103" s="149"/>
      <c r="I103" s="149"/>
      <c r="J103" s="156"/>
      <c r="K103" s="154"/>
      <c r="L103" s="2"/>
    </row>
    <row r="104" spans="1:12" ht="15.75" customHeight="1" x14ac:dyDescent="0.25">
      <c r="A104" s="419"/>
      <c r="B104" s="149">
        <v>3</v>
      </c>
      <c r="C104" s="512"/>
      <c r="D104" s="514"/>
      <c r="E104" s="509"/>
      <c r="F104" s="515"/>
      <c r="G104" s="492"/>
      <c r="H104" s="149"/>
      <c r="I104" s="149"/>
      <c r="J104" s="157" t="str">
        <f>IF(OR(C100="X",D100="X",D102="x",E102="x",E104="X",F106="X",F108="X",G108="X" ),"x","")</f>
        <v/>
      </c>
      <c r="K104" s="154" t="s">
        <v>63</v>
      </c>
      <c r="L104" s="2"/>
    </row>
    <row r="105" spans="1:12" ht="15.75" customHeight="1" x14ac:dyDescent="0.25">
      <c r="A105" s="419"/>
      <c r="B105" s="149" t="s">
        <v>272</v>
      </c>
      <c r="C105" s="513"/>
      <c r="D105" s="493"/>
      <c r="E105" s="493"/>
      <c r="F105" s="493"/>
      <c r="G105" s="493"/>
      <c r="H105" s="149"/>
      <c r="I105" s="149"/>
      <c r="J105" s="158"/>
      <c r="K105" s="154"/>
      <c r="L105" s="2"/>
    </row>
    <row r="106" spans="1:12" ht="15.75" customHeight="1" x14ac:dyDescent="0.25">
      <c r="A106" s="419"/>
      <c r="B106" s="149">
        <v>2</v>
      </c>
      <c r="C106" s="512"/>
      <c r="D106" s="537"/>
      <c r="E106" s="538"/>
      <c r="F106" s="509"/>
      <c r="G106" s="492"/>
      <c r="H106" s="149"/>
      <c r="I106" s="149"/>
      <c r="J106" s="159" t="str">
        <f>IF(OR(C102="X",D104="X",E108="x",E106="x" ),"x","")</f>
        <v/>
      </c>
      <c r="K106" s="154" t="s">
        <v>64</v>
      </c>
      <c r="L106" s="2"/>
    </row>
    <row r="107" spans="1:12" ht="15.75" customHeight="1" x14ac:dyDescent="0.25">
      <c r="A107" s="419"/>
      <c r="B107" s="149" t="s">
        <v>273</v>
      </c>
      <c r="C107" s="513"/>
      <c r="D107" s="493"/>
      <c r="E107" s="493"/>
      <c r="F107" s="493"/>
      <c r="G107" s="493"/>
      <c r="H107" s="149"/>
      <c r="I107" s="149"/>
      <c r="J107" s="158"/>
      <c r="K107" s="154"/>
      <c r="L107" s="2"/>
    </row>
    <row r="108" spans="1:12" ht="15.75" customHeight="1" x14ac:dyDescent="0.25">
      <c r="A108" s="419"/>
      <c r="B108" s="149">
        <v>1</v>
      </c>
      <c r="C108" s="512"/>
      <c r="D108" s="537"/>
      <c r="E108" s="510"/>
      <c r="F108" s="536"/>
      <c r="G108" s="529"/>
      <c r="H108" s="149"/>
      <c r="I108" s="149"/>
      <c r="J108" s="160" t="str">
        <f>IF(OR(C104="X",C106="X",C108="x",D106="x",D108="x" ),"x","")</f>
        <v/>
      </c>
      <c r="K108" s="154" t="s">
        <v>65</v>
      </c>
      <c r="L108" s="2"/>
    </row>
    <row r="109" spans="1:12" ht="15.75" customHeight="1" x14ac:dyDescent="0.25">
      <c r="A109" s="419"/>
      <c r="B109" s="149" t="s">
        <v>274</v>
      </c>
      <c r="C109" s="539"/>
      <c r="D109" s="511"/>
      <c r="E109" s="511"/>
      <c r="F109" s="511"/>
      <c r="G109" s="511"/>
      <c r="H109" s="149"/>
      <c r="I109" s="149"/>
      <c r="J109" s="149"/>
      <c r="K109" s="186"/>
      <c r="L109" s="2"/>
    </row>
    <row r="110" spans="1:12" ht="15.75" customHeight="1" x14ac:dyDescent="0.25">
      <c r="A110" s="148"/>
      <c r="B110" s="149"/>
      <c r="C110" s="149">
        <v>1</v>
      </c>
      <c r="D110" s="149">
        <v>2</v>
      </c>
      <c r="E110" s="149">
        <v>3</v>
      </c>
      <c r="F110" s="149">
        <v>4</v>
      </c>
      <c r="G110" s="149">
        <v>5</v>
      </c>
      <c r="H110" s="149"/>
      <c r="I110" s="149"/>
      <c r="J110" s="149"/>
      <c r="K110" s="186"/>
      <c r="L110" s="2"/>
    </row>
    <row r="111" spans="1:12" ht="15.75" customHeight="1" x14ac:dyDescent="0.25">
      <c r="A111" s="148"/>
      <c r="B111" s="149"/>
      <c r="C111" s="149" t="s">
        <v>275</v>
      </c>
      <c r="D111" s="149" t="s">
        <v>276</v>
      </c>
      <c r="E111" s="149" t="s">
        <v>277</v>
      </c>
      <c r="F111" s="149" t="s">
        <v>278</v>
      </c>
      <c r="G111" s="149" t="s">
        <v>279</v>
      </c>
      <c r="H111" s="149"/>
      <c r="I111" s="149"/>
      <c r="J111" s="149"/>
      <c r="K111" s="186"/>
      <c r="L111" s="2"/>
    </row>
    <row r="112" spans="1:12" ht="15" customHeight="1" x14ac:dyDescent="0.25">
      <c r="A112" s="148"/>
      <c r="B112" s="149"/>
      <c r="C112" s="494" t="s">
        <v>280</v>
      </c>
      <c r="D112" s="495"/>
      <c r="E112" s="495"/>
      <c r="F112" s="495"/>
      <c r="G112" s="496"/>
      <c r="H112" s="149"/>
      <c r="I112" s="149"/>
      <c r="J112" s="149"/>
      <c r="K112" s="186"/>
      <c r="L112" s="2"/>
    </row>
    <row r="113" spans="1:12" ht="15" customHeight="1" x14ac:dyDescent="0.25">
      <c r="A113" s="148"/>
      <c r="B113" s="149"/>
      <c r="C113" s="497"/>
      <c r="D113" s="498"/>
      <c r="E113" s="498"/>
      <c r="F113" s="498"/>
      <c r="G113" s="499"/>
      <c r="H113" s="149"/>
      <c r="I113" s="149"/>
      <c r="J113" s="149"/>
      <c r="K113" s="186"/>
      <c r="L113" s="2"/>
    </row>
    <row r="114" spans="1:12" ht="15.75" customHeight="1" x14ac:dyDescent="0.25">
      <c r="A114" s="187"/>
      <c r="B114" s="188"/>
      <c r="C114" s="188"/>
      <c r="D114" s="188"/>
      <c r="E114" s="188"/>
      <c r="F114" s="188"/>
      <c r="G114" s="188"/>
      <c r="H114" s="188"/>
      <c r="I114" s="188"/>
      <c r="J114" s="188"/>
      <c r="K114" s="189"/>
      <c r="L114" s="2"/>
    </row>
    <row r="115" spans="1:12" ht="15.75" customHeight="1" x14ac:dyDescent="0.25">
      <c r="A115" s="2"/>
      <c r="B115" s="2"/>
      <c r="C115" s="2"/>
      <c r="D115" s="2"/>
      <c r="E115" s="2"/>
      <c r="F115" s="2"/>
      <c r="G115" s="2"/>
      <c r="H115" s="2"/>
      <c r="I115" s="2"/>
      <c r="J115" s="2"/>
      <c r="K115" s="2"/>
      <c r="L115" s="2"/>
    </row>
    <row r="116" spans="1:12" ht="15.75" customHeight="1" x14ac:dyDescent="0.25">
      <c r="A116" s="604" t="s">
        <v>265</v>
      </c>
      <c r="B116" s="607" t="str">
        <f>DESCRIPCION!A25</f>
        <v>f</v>
      </c>
      <c r="C116" s="298"/>
      <c r="D116" s="298"/>
      <c r="E116" s="298"/>
      <c r="F116" s="298"/>
      <c r="G116" s="298"/>
      <c r="H116" s="309"/>
      <c r="I116" s="606" t="s">
        <v>386</v>
      </c>
      <c r="J116" s="363"/>
      <c r="K116" s="147" t="str">
        <f>IF(J123="x","EXTREMA",IF(J125="x","ALTA",IF(J127="x","MODERADA",IF(J129="x","BAJA",""))))</f>
        <v/>
      </c>
      <c r="L116" s="2"/>
    </row>
    <row r="117" spans="1:12" ht="15.75" customHeight="1" x14ac:dyDescent="0.25">
      <c r="A117" s="585"/>
      <c r="B117" s="608"/>
      <c r="C117" s="303"/>
      <c r="D117" s="303"/>
      <c r="E117" s="303"/>
      <c r="F117" s="303"/>
      <c r="G117" s="303"/>
      <c r="H117" s="311"/>
      <c r="I117" s="602" t="s">
        <v>387</v>
      </c>
      <c r="J117" s="363"/>
      <c r="K117" s="243" t="str">
        <f>'VALORACION RIESGOS INHERENTES'!K111</f>
        <v/>
      </c>
      <c r="L117" s="2"/>
    </row>
    <row r="118" spans="1:12" ht="15.75" customHeight="1" x14ac:dyDescent="0.25">
      <c r="A118" s="605"/>
      <c r="B118" s="506" t="s">
        <v>388</v>
      </c>
      <c r="C118" s="362"/>
      <c r="D118" s="362"/>
      <c r="E118" s="362"/>
      <c r="F118" s="362"/>
      <c r="G118" s="362"/>
      <c r="H118" s="362"/>
      <c r="I118" s="362"/>
      <c r="J118" s="363"/>
      <c r="K118" s="243" t="str">
        <f>'EVALUACIÓN SOLIDEZ CONTROLES'!H31</f>
        <v xml:space="preserve"> </v>
      </c>
      <c r="L118" s="2"/>
    </row>
    <row r="119" spans="1:12" ht="17.25" customHeight="1" x14ac:dyDescent="0.25">
      <c r="A119" s="245" t="s">
        <v>267</v>
      </c>
      <c r="B119" s="246"/>
      <c r="C119" s="246"/>
      <c r="D119" s="247"/>
      <c r="E119" s="603"/>
      <c r="F119" s="362"/>
      <c r="G119" s="363"/>
      <c r="H119" s="506" t="s">
        <v>268</v>
      </c>
      <c r="I119" s="363"/>
      <c r="J119" s="500"/>
      <c r="K119" s="363"/>
      <c r="L119" s="2"/>
    </row>
    <row r="120" spans="1:12" ht="39.75" customHeight="1" x14ac:dyDescent="0.25">
      <c r="A120" s="148"/>
      <c r="B120" s="149"/>
      <c r="C120" s="152"/>
      <c r="D120" s="149"/>
      <c r="E120" s="149"/>
      <c r="F120" s="149"/>
      <c r="G120" s="149"/>
      <c r="H120" s="149"/>
      <c r="I120" s="149"/>
      <c r="J120" s="2"/>
      <c r="K120" s="41"/>
      <c r="L120" s="2"/>
    </row>
    <row r="121" spans="1:12" ht="15" customHeight="1" x14ac:dyDescent="0.25">
      <c r="A121" s="491" t="s">
        <v>267</v>
      </c>
      <c r="B121" s="149">
        <v>5</v>
      </c>
      <c r="C121" s="541"/>
      <c r="D121" s="540"/>
      <c r="E121" s="545"/>
      <c r="F121" s="545"/>
      <c r="G121" s="545"/>
      <c r="H121" s="192"/>
      <c r="I121" s="149"/>
      <c r="J121" s="531" t="s">
        <v>269</v>
      </c>
      <c r="K121" s="504"/>
      <c r="L121" s="2"/>
    </row>
    <row r="122" spans="1:12" ht="15.75" customHeight="1" x14ac:dyDescent="0.25">
      <c r="A122" s="419"/>
      <c r="B122" s="149" t="s">
        <v>270</v>
      </c>
      <c r="C122" s="513"/>
      <c r="D122" s="493"/>
      <c r="E122" s="493"/>
      <c r="F122" s="493"/>
      <c r="G122" s="493"/>
      <c r="H122" s="192"/>
      <c r="I122" s="149"/>
      <c r="J122" s="153"/>
      <c r="K122" s="154"/>
      <c r="L122" s="2"/>
    </row>
    <row r="123" spans="1:12" ht="15.75" customHeight="1" x14ac:dyDescent="0.25">
      <c r="A123" s="419"/>
      <c r="B123" s="149">
        <v>4</v>
      </c>
      <c r="C123" s="542"/>
      <c r="D123" s="540"/>
      <c r="E123" s="540"/>
      <c r="F123" s="544"/>
      <c r="G123" s="545"/>
      <c r="H123" s="192"/>
      <c r="I123" s="149"/>
      <c r="J123" s="155" t="str">
        <f>IF(OR(E121="X",F121="X",G121="x",F123="x",G123="X",F125="X",G125="X",G127="X" ),"x","")</f>
        <v/>
      </c>
      <c r="K123" s="154" t="s">
        <v>62</v>
      </c>
      <c r="L123" s="2"/>
    </row>
    <row r="124" spans="1:12" ht="15.75" customHeight="1" x14ac:dyDescent="0.25">
      <c r="A124" s="419"/>
      <c r="B124" s="149" t="s">
        <v>271</v>
      </c>
      <c r="C124" s="513"/>
      <c r="D124" s="493"/>
      <c r="E124" s="493"/>
      <c r="F124" s="493"/>
      <c r="G124" s="493"/>
      <c r="H124" s="192"/>
      <c r="I124" s="149"/>
      <c r="J124" s="156"/>
      <c r="K124" s="154"/>
      <c r="L124" s="2"/>
    </row>
    <row r="125" spans="1:12" ht="15.75" customHeight="1" x14ac:dyDescent="0.25">
      <c r="A125" s="419"/>
      <c r="B125" s="149">
        <v>3</v>
      </c>
      <c r="C125" s="543"/>
      <c r="D125" s="546"/>
      <c r="E125" s="550"/>
      <c r="F125" s="544"/>
      <c r="G125" s="545"/>
      <c r="H125" s="192"/>
      <c r="I125" s="149"/>
      <c r="J125" s="157" t="str">
        <f>IF(OR(C121="X",D121="X",D123="x",E123="x",E125="X",F127="X",F129="X",G129="X" ),"x","")</f>
        <v/>
      </c>
      <c r="K125" s="154" t="s">
        <v>63</v>
      </c>
      <c r="L125" s="2"/>
    </row>
    <row r="126" spans="1:12" ht="15.75" customHeight="1" x14ac:dyDescent="0.25">
      <c r="A126" s="419"/>
      <c r="B126" s="149" t="s">
        <v>272</v>
      </c>
      <c r="C126" s="513"/>
      <c r="D126" s="493"/>
      <c r="E126" s="493"/>
      <c r="F126" s="493"/>
      <c r="G126" s="493"/>
      <c r="H126" s="192"/>
      <c r="I126" s="149"/>
      <c r="J126" s="158"/>
      <c r="K126" s="154"/>
      <c r="L126" s="2"/>
    </row>
    <row r="127" spans="1:12" ht="15.75" customHeight="1" x14ac:dyDescent="0.25">
      <c r="A127" s="419"/>
      <c r="B127" s="149">
        <v>2</v>
      </c>
      <c r="C127" s="543"/>
      <c r="D127" s="547"/>
      <c r="E127" s="551"/>
      <c r="F127" s="550"/>
      <c r="G127" s="545"/>
      <c r="H127" s="192"/>
      <c r="I127" s="149"/>
      <c r="J127" s="159" t="str">
        <f>IF(OR(C123="X",D125="X",E127="x",E129="x" ),"x","")</f>
        <v/>
      </c>
      <c r="K127" s="154" t="s">
        <v>64</v>
      </c>
      <c r="L127" s="2"/>
    </row>
    <row r="128" spans="1:12" ht="15.75" customHeight="1" x14ac:dyDescent="0.25">
      <c r="A128" s="419"/>
      <c r="B128" s="149" t="s">
        <v>273</v>
      </c>
      <c r="C128" s="513"/>
      <c r="D128" s="493"/>
      <c r="E128" s="493"/>
      <c r="F128" s="493"/>
      <c r="G128" s="493"/>
      <c r="H128" s="192"/>
      <c r="I128" s="149"/>
      <c r="J128" s="158"/>
      <c r="K128" s="154"/>
      <c r="L128" s="2"/>
    </row>
    <row r="129" spans="1:12" ht="15.75" customHeight="1" x14ac:dyDescent="0.25">
      <c r="A129" s="419"/>
      <c r="B129" s="149">
        <v>1</v>
      </c>
      <c r="C129" s="543"/>
      <c r="D129" s="547"/>
      <c r="E129" s="548"/>
      <c r="F129" s="549"/>
      <c r="G129" s="540"/>
      <c r="H129" s="192"/>
      <c r="I129" s="149"/>
      <c r="J129" s="160" t="str">
        <f>IF(OR(C125="X",C127="X",D127="x",C129="x",D129="x" ),"x","")</f>
        <v/>
      </c>
      <c r="K129" s="154" t="s">
        <v>65</v>
      </c>
      <c r="L129" s="2"/>
    </row>
    <row r="130" spans="1:12" ht="15.75" customHeight="1" x14ac:dyDescent="0.25">
      <c r="A130" s="419"/>
      <c r="B130" s="149" t="s">
        <v>274</v>
      </c>
      <c r="C130" s="539"/>
      <c r="D130" s="511"/>
      <c r="E130" s="511"/>
      <c r="F130" s="511"/>
      <c r="G130" s="511"/>
      <c r="H130" s="192"/>
      <c r="I130" s="149"/>
      <c r="J130" s="149"/>
      <c r="K130" s="186"/>
      <c r="L130" s="2"/>
    </row>
    <row r="131" spans="1:12" ht="15.75" customHeight="1" x14ac:dyDescent="0.25">
      <c r="A131" s="148"/>
      <c r="B131" s="149"/>
      <c r="C131" s="149">
        <v>1</v>
      </c>
      <c r="D131" s="149">
        <v>2</v>
      </c>
      <c r="E131" s="149">
        <v>3</v>
      </c>
      <c r="F131" s="149">
        <v>4</v>
      </c>
      <c r="G131" s="149">
        <v>5</v>
      </c>
      <c r="H131" s="149"/>
      <c r="I131" s="149"/>
      <c r="J131" s="149"/>
      <c r="K131" s="186"/>
      <c r="L131" s="2"/>
    </row>
    <row r="132" spans="1:12" ht="15.75" customHeight="1" x14ac:dyDescent="0.25">
      <c r="A132" s="148"/>
      <c r="B132" s="149"/>
      <c r="C132" s="149" t="s">
        <v>275</v>
      </c>
      <c r="D132" s="149" t="s">
        <v>276</v>
      </c>
      <c r="E132" s="149" t="s">
        <v>277</v>
      </c>
      <c r="F132" s="149" t="s">
        <v>278</v>
      </c>
      <c r="G132" s="149" t="s">
        <v>279</v>
      </c>
      <c r="H132" s="149"/>
      <c r="I132" s="149"/>
      <c r="J132" s="149"/>
      <c r="K132" s="186"/>
      <c r="L132" s="2"/>
    </row>
    <row r="133" spans="1:12" ht="15" customHeight="1" x14ac:dyDescent="0.25">
      <c r="A133" s="148"/>
      <c r="B133" s="149"/>
      <c r="C133" s="494" t="s">
        <v>280</v>
      </c>
      <c r="D133" s="495"/>
      <c r="E133" s="495"/>
      <c r="F133" s="495"/>
      <c r="G133" s="496"/>
      <c r="H133" s="149"/>
      <c r="I133" s="149"/>
      <c r="J133" s="149"/>
      <c r="K133" s="186"/>
      <c r="L133" s="2"/>
    </row>
    <row r="134" spans="1:12" ht="15" customHeight="1" x14ac:dyDescent="0.25">
      <c r="A134" s="148"/>
      <c r="B134" s="149"/>
      <c r="C134" s="497"/>
      <c r="D134" s="498"/>
      <c r="E134" s="498"/>
      <c r="F134" s="498"/>
      <c r="G134" s="499"/>
      <c r="H134" s="149"/>
      <c r="I134" s="149"/>
      <c r="J134" s="149"/>
      <c r="K134" s="186"/>
      <c r="L134" s="2"/>
    </row>
    <row r="135" spans="1:12" ht="15.75" customHeight="1" x14ac:dyDescent="0.25">
      <c r="A135" s="187"/>
      <c r="B135" s="188"/>
      <c r="C135" s="188"/>
      <c r="D135" s="188"/>
      <c r="E135" s="188"/>
      <c r="F135" s="188"/>
      <c r="G135" s="188"/>
      <c r="H135" s="188"/>
      <c r="I135" s="188"/>
      <c r="J135" s="188"/>
      <c r="K135" s="189"/>
      <c r="L135" s="2"/>
    </row>
    <row r="136" spans="1:12" ht="15.75" customHeight="1" x14ac:dyDescent="0.25">
      <c r="A136" s="2"/>
      <c r="B136" s="2"/>
      <c r="C136" s="2"/>
      <c r="D136" s="2"/>
      <c r="E136" s="2"/>
      <c r="F136" s="2"/>
      <c r="G136" s="2"/>
      <c r="H136" s="2"/>
      <c r="I136" s="2"/>
      <c r="J136" s="2"/>
      <c r="K136" s="2"/>
      <c r="L136" s="2"/>
    </row>
    <row r="137" spans="1:12" ht="16.5" customHeight="1" x14ac:dyDescent="0.25">
      <c r="A137" s="604" t="s">
        <v>265</v>
      </c>
      <c r="B137" s="617" t="str">
        <f>DESCRIPCION!A28</f>
        <v>g</v>
      </c>
      <c r="C137" s="298"/>
      <c r="D137" s="298"/>
      <c r="E137" s="298"/>
      <c r="F137" s="298"/>
      <c r="G137" s="298"/>
      <c r="H137" s="309"/>
      <c r="I137" s="606" t="s">
        <v>386</v>
      </c>
      <c r="J137" s="363"/>
      <c r="K137" s="147" t="str">
        <f>IF(J144="x","EXTREMA",IF(J146="x","ALTA",IF(J148="x","MODERADA",IF(J150="x","BAJA",""))))</f>
        <v/>
      </c>
      <c r="L137" s="2"/>
    </row>
    <row r="138" spans="1:12" ht="15.75" customHeight="1" x14ac:dyDescent="0.25">
      <c r="A138" s="585"/>
      <c r="B138" s="310"/>
      <c r="C138" s="303"/>
      <c r="D138" s="303"/>
      <c r="E138" s="303"/>
      <c r="F138" s="303"/>
      <c r="G138" s="303"/>
      <c r="H138" s="311"/>
      <c r="I138" s="602" t="s">
        <v>387</v>
      </c>
      <c r="J138" s="363"/>
      <c r="K138" s="243" t="str">
        <f>'VALORACION RIESGOS INHERENTES'!K131</f>
        <v/>
      </c>
      <c r="L138" s="2"/>
    </row>
    <row r="139" spans="1:12" ht="15.75" customHeight="1" x14ac:dyDescent="0.25">
      <c r="A139" s="605"/>
      <c r="B139" s="506" t="s">
        <v>388</v>
      </c>
      <c r="C139" s="362"/>
      <c r="D139" s="362"/>
      <c r="E139" s="362"/>
      <c r="F139" s="362"/>
      <c r="G139" s="362"/>
      <c r="H139" s="362"/>
      <c r="I139" s="362"/>
      <c r="J139" s="363"/>
      <c r="K139" s="249" t="e">
        <f>'EVALUACIÓN SOLIDEZ CONTROLES'!H35</f>
        <v>#DIV/0!</v>
      </c>
      <c r="L139" s="2"/>
    </row>
    <row r="140" spans="1:12" ht="18" customHeight="1" x14ac:dyDescent="0.25">
      <c r="A140" s="245" t="s">
        <v>267</v>
      </c>
      <c r="B140" s="246"/>
      <c r="C140" s="246"/>
      <c r="D140" s="247"/>
      <c r="E140" s="603"/>
      <c r="F140" s="362"/>
      <c r="G140" s="363"/>
      <c r="H140" s="506" t="s">
        <v>268</v>
      </c>
      <c r="I140" s="363"/>
      <c r="J140" s="500"/>
      <c r="K140" s="363"/>
      <c r="L140" s="2"/>
    </row>
    <row r="141" spans="1:12" ht="42" customHeight="1" x14ac:dyDescent="0.25">
      <c r="A141" s="148"/>
      <c r="B141" s="149"/>
      <c r="C141" s="152"/>
      <c r="D141" s="149"/>
      <c r="E141" s="149"/>
      <c r="F141" s="149"/>
      <c r="G141" s="149"/>
      <c r="H141" s="149"/>
      <c r="I141" s="149"/>
      <c r="J141" s="150"/>
      <c r="K141" s="151"/>
      <c r="L141" s="2"/>
    </row>
    <row r="142" spans="1:12" ht="41.25" customHeight="1" x14ac:dyDescent="0.25">
      <c r="A142" s="491" t="s">
        <v>267</v>
      </c>
      <c r="B142" s="149">
        <v>5</v>
      </c>
      <c r="C142" s="528"/>
      <c r="D142" s="529"/>
      <c r="E142" s="492"/>
      <c r="F142" s="492"/>
      <c r="G142" s="492"/>
      <c r="H142" s="149"/>
      <c r="I142" s="149"/>
      <c r="J142" s="531" t="s">
        <v>269</v>
      </c>
      <c r="K142" s="504"/>
      <c r="L142" s="2"/>
    </row>
    <row r="143" spans="1:12" ht="15.75" customHeight="1" x14ac:dyDescent="0.25">
      <c r="A143" s="419"/>
      <c r="B143" s="149" t="s">
        <v>270</v>
      </c>
      <c r="C143" s="513"/>
      <c r="D143" s="493"/>
      <c r="E143" s="493"/>
      <c r="F143" s="493"/>
      <c r="G143" s="493"/>
      <c r="H143" s="149"/>
      <c r="I143" s="149"/>
      <c r="J143" s="153"/>
      <c r="K143" s="154"/>
      <c r="L143" s="2"/>
    </row>
    <row r="144" spans="1:12" ht="15.75" customHeight="1" x14ac:dyDescent="0.25">
      <c r="A144" s="419"/>
      <c r="B144" s="149">
        <v>4</v>
      </c>
      <c r="C144" s="530"/>
      <c r="D144" s="529"/>
      <c r="E144" s="529"/>
      <c r="F144" s="515"/>
      <c r="G144" s="492"/>
      <c r="H144" s="149"/>
      <c r="I144" s="149"/>
      <c r="J144" s="155" t="str">
        <f>IF(OR(E142="X",F142="X",G142="x",F144="x",G144="X",F146="X",G146="X",G148="X" ),"x","")</f>
        <v/>
      </c>
      <c r="K144" s="154" t="s">
        <v>62</v>
      </c>
      <c r="L144" s="2"/>
    </row>
    <row r="145" spans="1:12" ht="15.75" customHeight="1" x14ac:dyDescent="0.25">
      <c r="A145" s="419"/>
      <c r="B145" s="149" t="s">
        <v>271</v>
      </c>
      <c r="C145" s="513"/>
      <c r="D145" s="493"/>
      <c r="E145" s="493"/>
      <c r="F145" s="493"/>
      <c r="G145" s="493"/>
      <c r="H145" s="149"/>
      <c r="I145" s="149"/>
      <c r="J145" s="156"/>
      <c r="K145" s="154"/>
      <c r="L145" s="2"/>
    </row>
    <row r="146" spans="1:12" ht="15.75" customHeight="1" x14ac:dyDescent="0.25">
      <c r="A146" s="419"/>
      <c r="B146" s="149">
        <v>3</v>
      </c>
      <c r="C146" s="512"/>
      <c r="D146" s="514"/>
      <c r="E146" s="509"/>
      <c r="F146" s="515"/>
      <c r="G146" s="492"/>
      <c r="H146" s="149"/>
      <c r="I146" s="149"/>
      <c r="J146" s="157" t="str">
        <f>IF(OR(C142="X",D142="X",D144="x",E144="x",E146="X",F148="X",F150="X",G150="X" ),"x","")</f>
        <v/>
      </c>
      <c r="K146" s="154" t="s">
        <v>63</v>
      </c>
      <c r="L146" s="2"/>
    </row>
    <row r="147" spans="1:12" ht="15.75" customHeight="1" x14ac:dyDescent="0.25">
      <c r="A147" s="419"/>
      <c r="B147" s="149" t="s">
        <v>272</v>
      </c>
      <c r="C147" s="513"/>
      <c r="D147" s="493"/>
      <c r="E147" s="493"/>
      <c r="F147" s="493"/>
      <c r="G147" s="493"/>
      <c r="H147" s="149"/>
      <c r="I147" s="149"/>
      <c r="J147" s="158"/>
      <c r="K147" s="154"/>
      <c r="L147" s="2"/>
    </row>
    <row r="148" spans="1:12" ht="15.75" customHeight="1" x14ac:dyDescent="0.25">
      <c r="A148" s="419"/>
      <c r="B148" s="149">
        <v>2</v>
      </c>
      <c r="C148" s="512"/>
      <c r="D148" s="537"/>
      <c r="E148" s="538"/>
      <c r="F148" s="509"/>
      <c r="G148" s="492"/>
      <c r="H148" s="149"/>
      <c r="I148" s="149"/>
      <c r="J148" s="159" t="str">
        <f>IF(OR(C144="X",D146="X",E148="x",E150="x" ),"x","")</f>
        <v/>
      </c>
      <c r="K148" s="154" t="s">
        <v>64</v>
      </c>
      <c r="L148" s="2"/>
    </row>
    <row r="149" spans="1:12" ht="15.75" customHeight="1" x14ac:dyDescent="0.25">
      <c r="A149" s="419"/>
      <c r="B149" s="149" t="s">
        <v>273</v>
      </c>
      <c r="C149" s="513"/>
      <c r="D149" s="493"/>
      <c r="E149" s="493"/>
      <c r="F149" s="493"/>
      <c r="G149" s="493"/>
      <c r="H149" s="149"/>
      <c r="I149" s="149"/>
      <c r="J149" s="158"/>
      <c r="K149" s="154"/>
      <c r="L149" s="2"/>
    </row>
    <row r="150" spans="1:12" ht="15.75" customHeight="1" x14ac:dyDescent="0.25">
      <c r="A150" s="419"/>
      <c r="B150" s="149">
        <v>1</v>
      </c>
      <c r="C150" s="512"/>
      <c r="D150" s="537"/>
      <c r="E150" s="510"/>
      <c r="F150" s="536"/>
      <c r="G150" s="529"/>
      <c r="H150" s="149"/>
      <c r="I150" s="149"/>
      <c r="J150" s="160" t="str">
        <f>IF(OR(C146="X",C148="X",C150="x",D148="x",D150="x" ),"x","")</f>
        <v/>
      </c>
      <c r="K150" s="154" t="s">
        <v>65</v>
      </c>
      <c r="L150" s="2"/>
    </row>
    <row r="151" spans="1:12" ht="15.75" customHeight="1" x14ac:dyDescent="0.25">
      <c r="A151" s="419"/>
      <c r="B151" s="149" t="s">
        <v>274</v>
      </c>
      <c r="C151" s="539"/>
      <c r="D151" s="511"/>
      <c r="E151" s="511"/>
      <c r="F151" s="511"/>
      <c r="G151" s="511"/>
      <c r="H151" s="149"/>
      <c r="I151" s="149"/>
      <c r="J151" s="149"/>
      <c r="K151" s="186"/>
      <c r="L151" s="2"/>
    </row>
    <row r="152" spans="1:12" ht="15.75" customHeight="1" x14ac:dyDescent="0.25">
      <c r="A152" s="148"/>
      <c r="B152" s="149"/>
      <c r="C152" s="149">
        <v>1</v>
      </c>
      <c r="D152" s="149">
        <v>2</v>
      </c>
      <c r="E152" s="149">
        <v>3</v>
      </c>
      <c r="F152" s="149">
        <v>4</v>
      </c>
      <c r="G152" s="149">
        <v>5</v>
      </c>
      <c r="H152" s="149"/>
      <c r="I152" s="149"/>
      <c r="J152" s="149"/>
      <c r="K152" s="186"/>
      <c r="L152" s="2"/>
    </row>
    <row r="153" spans="1:12" ht="15.75" customHeight="1" x14ac:dyDescent="0.25">
      <c r="A153" s="148"/>
      <c r="B153" s="149"/>
      <c r="C153" s="149" t="s">
        <v>275</v>
      </c>
      <c r="D153" s="149" t="s">
        <v>276</v>
      </c>
      <c r="E153" s="149" t="s">
        <v>277</v>
      </c>
      <c r="F153" s="149" t="s">
        <v>278</v>
      </c>
      <c r="G153" s="149" t="s">
        <v>279</v>
      </c>
      <c r="H153" s="149"/>
      <c r="I153" s="149"/>
      <c r="J153" s="149"/>
      <c r="K153" s="186"/>
      <c r="L153" s="2"/>
    </row>
    <row r="154" spans="1:12" ht="15" customHeight="1" x14ac:dyDescent="0.25">
      <c r="A154" s="148"/>
      <c r="B154" s="149"/>
      <c r="C154" s="494" t="s">
        <v>280</v>
      </c>
      <c r="D154" s="495"/>
      <c r="E154" s="495"/>
      <c r="F154" s="495"/>
      <c r="G154" s="496"/>
      <c r="H154" s="149"/>
      <c r="I154" s="149"/>
      <c r="J154" s="149"/>
      <c r="K154" s="186"/>
      <c r="L154" s="2"/>
    </row>
    <row r="155" spans="1:12" ht="15" customHeight="1" x14ac:dyDescent="0.25">
      <c r="A155" s="148"/>
      <c r="B155" s="149"/>
      <c r="C155" s="497"/>
      <c r="D155" s="498"/>
      <c r="E155" s="498"/>
      <c r="F155" s="498"/>
      <c r="G155" s="499"/>
      <c r="H155" s="149"/>
      <c r="I155" s="149"/>
      <c r="J155" s="149"/>
      <c r="K155" s="186"/>
      <c r="L155" s="2"/>
    </row>
    <row r="156" spans="1:12" ht="15.75" customHeight="1" x14ac:dyDescent="0.25">
      <c r="A156" s="163"/>
      <c r="B156" s="164"/>
      <c r="C156" s="164"/>
      <c r="D156" s="164"/>
      <c r="E156" s="164"/>
      <c r="F156" s="164"/>
      <c r="G156" s="164"/>
      <c r="H156" s="164"/>
      <c r="I156" s="164"/>
      <c r="J156" s="164"/>
      <c r="K156" s="165"/>
      <c r="L156" s="2"/>
    </row>
    <row r="157" spans="1:12" ht="15.75" customHeight="1" x14ac:dyDescent="0.25">
      <c r="A157" s="2"/>
      <c r="B157" s="2"/>
      <c r="C157" s="2"/>
      <c r="D157" s="2"/>
      <c r="E157" s="2"/>
      <c r="F157" s="2"/>
      <c r="G157" s="2"/>
      <c r="H157" s="2"/>
      <c r="I157" s="2"/>
      <c r="J157" s="2"/>
      <c r="K157" s="2"/>
      <c r="L157" s="2"/>
    </row>
    <row r="158" spans="1:12" ht="16.5" customHeight="1" x14ac:dyDescent="0.25">
      <c r="A158" s="604" t="s">
        <v>265</v>
      </c>
      <c r="B158" s="607" t="str">
        <f>DESCRIPCION!A31</f>
        <v>h</v>
      </c>
      <c r="C158" s="298"/>
      <c r="D158" s="298"/>
      <c r="E158" s="298"/>
      <c r="F158" s="298"/>
      <c r="G158" s="298"/>
      <c r="H158" s="309"/>
      <c r="I158" s="606" t="s">
        <v>386</v>
      </c>
      <c r="J158" s="363"/>
      <c r="K158" s="147" t="str">
        <f>IF(J165="x","EXTREMA",IF(J167="x","ALTA",IF(J169="x","MODERADA",IF(J171="x","BAJA",""))))</f>
        <v/>
      </c>
      <c r="L158" s="2"/>
    </row>
    <row r="159" spans="1:12" ht="15.75" customHeight="1" x14ac:dyDescent="0.25">
      <c r="A159" s="585"/>
      <c r="B159" s="608"/>
      <c r="C159" s="303"/>
      <c r="D159" s="303"/>
      <c r="E159" s="303"/>
      <c r="F159" s="303"/>
      <c r="G159" s="303"/>
      <c r="H159" s="311"/>
      <c r="I159" s="602" t="s">
        <v>387</v>
      </c>
      <c r="J159" s="363"/>
      <c r="K159" s="249" t="str">
        <f>'VALORACION RIESGOS INHERENTES'!K151</f>
        <v/>
      </c>
      <c r="L159" s="2"/>
    </row>
    <row r="160" spans="1:12" ht="15.75" customHeight="1" x14ac:dyDescent="0.25">
      <c r="A160" s="605"/>
      <c r="B160" s="506" t="s">
        <v>388</v>
      </c>
      <c r="C160" s="362"/>
      <c r="D160" s="362"/>
      <c r="E160" s="362"/>
      <c r="F160" s="362"/>
      <c r="G160" s="362"/>
      <c r="H160" s="362"/>
      <c r="I160" s="362"/>
      <c r="J160" s="363"/>
      <c r="K160" s="249" t="e">
        <f>'EVALUACIÓN SOLIDEZ CONTROLES'!H39</f>
        <v>#DIV/0!</v>
      </c>
      <c r="L160" s="2"/>
    </row>
    <row r="161" spans="1:12" ht="15.75" customHeight="1" x14ac:dyDescent="0.25">
      <c r="A161" s="245" t="s">
        <v>267</v>
      </c>
      <c r="B161" s="246"/>
      <c r="C161" s="246"/>
      <c r="D161" s="247"/>
      <c r="E161" s="603"/>
      <c r="F161" s="362"/>
      <c r="G161" s="363"/>
      <c r="H161" s="506" t="s">
        <v>268</v>
      </c>
      <c r="I161" s="363"/>
      <c r="J161" s="500"/>
      <c r="K161" s="363"/>
      <c r="L161" s="2"/>
    </row>
    <row r="162" spans="1:12" ht="44.25" customHeight="1" x14ac:dyDescent="0.25">
      <c r="A162" s="148"/>
      <c r="B162" s="149"/>
      <c r="C162" s="152"/>
      <c r="D162" s="149"/>
      <c r="E162" s="149"/>
      <c r="F162" s="149"/>
      <c r="G162" s="149"/>
      <c r="H162" s="149"/>
      <c r="I162" s="149"/>
      <c r="J162" s="150"/>
      <c r="K162" s="151"/>
      <c r="L162" s="2"/>
    </row>
    <row r="163" spans="1:12" ht="54" customHeight="1" x14ac:dyDescent="0.25">
      <c r="A163" s="491" t="s">
        <v>267</v>
      </c>
      <c r="B163" s="149">
        <v>5</v>
      </c>
      <c r="C163" s="528"/>
      <c r="D163" s="529"/>
      <c r="E163" s="492"/>
      <c r="F163" s="492"/>
      <c r="G163" s="492"/>
      <c r="H163" s="149"/>
      <c r="I163" s="149"/>
      <c r="J163" s="531" t="s">
        <v>269</v>
      </c>
      <c r="K163" s="504"/>
      <c r="L163" s="2"/>
    </row>
    <row r="164" spans="1:12" ht="15.75" customHeight="1" x14ac:dyDescent="0.25">
      <c r="A164" s="419"/>
      <c r="B164" s="149" t="s">
        <v>270</v>
      </c>
      <c r="C164" s="513"/>
      <c r="D164" s="493"/>
      <c r="E164" s="493"/>
      <c r="F164" s="493"/>
      <c r="G164" s="493"/>
      <c r="H164" s="149"/>
      <c r="I164" s="149"/>
      <c r="J164" s="153"/>
      <c r="K164" s="154"/>
      <c r="L164" s="2"/>
    </row>
    <row r="165" spans="1:12" ht="15.75" customHeight="1" x14ac:dyDescent="0.25">
      <c r="A165" s="419"/>
      <c r="B165" s="149">
        <v>4</v>
      </c>
      <c r="C165" s="530"/>
      <c r="D165" s="529"/>
      <c r="E165" s="529"/>
      <c r="F165" s="515"/>
      <c r="G165" s="492"/>
      <c r="H165" s="149"/>
      <c r="I165" s="149"/>
      <c r="J165" s="155" t="str">
        <f>IF(OR(E163="X",F163="X",G163="x",F165="x",G165="X",F167="X",G167="X",G169="X" ),"x","")</f>
        <v/>
      </c>
      <c r="K165" s="154" t="s">
        <v>62</v>
      </c>
      <c r="L165" s="2"/>
    </row>
    <row r="166" spans="1:12" ht="15.75" customHeight="1" x14ac:dyDescent="0.25">
      <c r="A166" s="419"/>
      <c r="B166" s="149" t="s">
        <v>271</v>
      </c>
      <c r="C166" s="513"/>
      <c r="D166" s="493"/>
      <c r="E166" s="493"/>
      <c r="F166" s="493"/>
      <c r="G166" s="493"/>
      <c r="H166" s="149"/>
      <c r="I166" s="149"/>
      <c r="J166" s="156"/>
      <c r="K166" s="154"/>
      <c r="L166" s="2"/>
    </row>
    <row r="167" spans="1:12" ht="15.75" customHeight="1" x14ac:dyDescent="0.25">
      <c r="A167" s="419"/>
      <c r="B167" s="149">
        <v>3</v>
      </c>
      <c r="C167" s="512"/>
      <c r="D167" s="514"/>
      <c r="E167" s="509"/>
      <c r="F167" s="515"/>
      <c r="G167" s="492"/>
      <c r="H167" s="149"/>
      <c r="I167" s="149"/>
      <c r="J167" s="157" t="str">
        <f>IF(OR(C163="X",D163="X",D165="x",E165="x",E167="X",F169="X",F171="X",G171="X" ),"x","")</f>
        <v/>
      </c>
      <c r="K167" s="154" t="s">
        <v>63</v>
      </c>
      <c r="L167" s="2"/>
    </row>
    <row r="168" spans="1:12" ht="15.75" customHeight="1" x14ac:dyDescent="0.25">
      <c r="A168" s="419"/>
      <c r="B168" s="149" t="s">
        <v>272</v>
      </c>
      <c r="C168" s="513"/>
      <c r="D168" s="493"/>
      <c r="E168" s="493"/>
      <c r="F168" s="493"/>
      <c r="G168" s="493"/>
      <c r="H168" s="149"/>
      <c r="I168" s="149"/>
      <c r="J168" s="158"/>
      <c r="K168" s="154"/>
      <c r="L168" s="2"/>
    </row>
    <row r="169" spans="1:12" ht="15.75" customHeight="1" x14ac:dyDescent="0.25">
      <c r="A169" s="419"/>
      <c r="B169" s="149">
        <v>2</v>
      </c>
      <c r="C169" s="512"/>
      <c r="D169" s="537"/>
      <c r="E169" s="538"/>
      <c r="F169" s="509"/>
      <c r="G169" s="492"/>
      <c r="H169" s="149"/>
      <c r="I169" s="149"/>
      <c r="J169" s="159" t="str">
        <f>IF(OR(C165="X",D167="X",E169="x",E171="x" ),"x","")</f>
        <v/>
      </c>
      <c r="K169" s="154" t="s">
        <v>64</v>
      </c>
      <c r="L169" s="2"/>
    </row>
    <row r="170" spans="1:12" ht="15.75" customHeight="1" x14ac:dyDescent="0.25">
      <c r="A170" s="419"/>
      <c r="B170" s="149" t="s">
        <v>273</v>
      </c>
      <c r="C170" s="513"/>
      <c r="D170" s="493"/>
      <c r="E170" s="493"/>
      <c r="F170" s="493"/>
      <c r="G170" s="493"/>
      <c r="H170" s="149"/>
      <c r="I170" s="149"/>
      <c r="J170" s="158"/>
      <c r="K170" s="154"/>
      <c r="L170" s="2"/>
    </row>
    <row r="171" spans="1:12" ht="15.75" customHeight="1" x14ac:dyDescent="0.25">
      <c r="A171" s="419"/>
      <c r="B171" s="149">
        <v>1</v>
      </c>
      <c r="C171" s="512"/>
      <c r="D171" s="537"/>
      <c r="E171" s="510"/>
      <c r="F171" s="536"/>
      <c r="G171" s="529"/>
      <c r="H171" s="149"/>
      <c r="I171" s="149"/>
      <c r="J171" s="160" t="str">
        <f>IF(OR(C167="X",C169="X",C171="x",D169="x",D171="x" ),"x","")</f>
        <v/>
      </c>
      <c r="K171" s="154" t="s">
        <v>65</v>
      </c>
      <c r="L171" s="2"/>
    </row>
    <row r="172" spans="1:12" ht="15.75" customHeight="1" x14ac:dyDescent="0.25">
      <c r="A172" s="419"/>
      <c r="B172" s="149" t="s">
        <v>274</v>
      </c>
      <c r="C172" s="539"/>
      <c r="D172" s="511"/>
      <c r="E172" s="511"/>
      <c r="F172" s="511"/>
      <c r="G172" s="511"/>
      <c r="H172" s="149"/>
      <c r="I172" s="149"/>
      <c r="J172" s="149"/>
      <c r="K172" s="186"/>
      <c r="L172" s="2"/>
    </row>
    <row r="173" spans="1:12" ht="15.75" customHeight="1" x14ac:dyDescent="0.25">
      <c r="A173" s="148"/>
      <c r="B173" s="149"/>
      <c r="C173" s="149">
        <v>1</v>
      </c>
      <c r="D173" s="149">
        <v>2</v>
      </c>
      <c r="E173" s="149">
        <v>3</v>
      </c>
      <c r="F173" s="149">
        <v>4</v>
      </c>
      <c r="G173" s="149">
        <v>5</v>
      </c>
      <c r="H173" s="149"/>
      <c r="I173" s="149"/>
      <c r="J173" s="149"/>
      <c r="K173" s="186"/>
      <c r="L173" s="2"/>
    </row>
    <row r="174" spans="1:12" ht="15.75" customHeight="1" x14ac:dyDescent="0.25">
      <c r="A174" s="148"/>
      <c r="B174" s="149"/>
      <c r="C174" s="149" t="s">
        <v>275</v>
      </c>
      <c r="D174" s="149" t="s">
        <v>276</v>
      </c>
      <c r="E174" s="149" t="s">
        <v>277</v>
      </c>
      <c r="F174" s="149" t="s">
        <v>278</v>
      </c>
      <c r="G174" s="149" t="s">
        <v>279</v>
      </c>
      <c r="H174" s="149"/>
      <c r="I174" s="149"/>
      <c r="J174" s="149"/>
      <c r="K174" s="186"/>
      <c r="L174" s="2"/>
    </row>
    <row r="175" spans="1:12" ht="15" customHeight="1" x14ac:dyDescent="0.25">
      <c r="A175" s="148"/>
      <c r="B175" s="149"/>
      <c r="C175" s="494" t="s">
        <v>280</v>
      </c>
      <c r="D175" s="495"/>
      <c r="E175" s="495"/>
      <c r="F175" s="495"/>
      <c r="G175" s="496"/>
      <c r="H175" s="149"/>
      <c r="I175" s="149"/>
      <c r="J175" s="149"/>
      <c r="K175" s="186"/>
      <c r="L175" s="2"/>
    </row>
    <row r="176" spans="1:12" ht="15" customHeight="1" x14ac:dyDescent="0.25">
      <c r="A176" s="148"/>
      <c r="B176" s="149"/>
      <c r="C176" s="497"/>
      <c r="D176" s="498"/>
      <c r="E176" s="498"/>
      <c r="F176" s="498"/>
      <c r="G176" s="499"/>
      <c r="H176" s="149"/>
      <c r="I176" s="149"/>
      <c r="J176" s="149"/>
      <c r="K176" s="186"/>
      <c r="L176" s="2"/>
    </row>
    <row r="177" spans="1:12" ht="15.75" customHeight="1" x14ac:dyDescent="0.25">
      <c r="A177" s="163"/>
      <c r="B177" s="164"/>
      <c r="C177" s="164"/>
      <c r="D177" s="164"/>
      <c r="E177" s="164"/>
      <c r="F177" s="164"/>
      <c r="G177" s="164"/>
      <c r="H177" s="164"/>
      <c r="I177" s="164"/>
      <c r="J177" s="164"/>
      <c r="K177" s="165"/>
      <c r="L177" s="2"/>
    </row>
    <row r="178" spans="1:12" ht="15.75" customHeight="1" x14ac:dyDescent="0.25">
      <c r="A178" s="2"/>
      <c r="B178" s="2"/>
      <c r="C178" s="2"/>
      <c r="D178" s="2"/>
      <c r="E178" s="2"/>
      <c r="F178" s="2"/>
      <c r="G178" s="2"/>
      <c r="H178" s="2"/>
      <c r="I178" s="2"/>
      <c r="J178" s="2"/>
      <c r="K178" s="2"/>
      <c r="L178" s="2"/>
    </row>
    <row r="179" spans="1:12" ht="15.75" customHeight="1" x14ac:dyDescent="0.25">
      <c r="A179" s="2"/>
      <c r="B179" s="2"/>
      <c r="C179" s="2"/>
      <c r="D179" s="2"/>
      <c r="E179" s="2"/>
      <c r="F179" s="2"/>
      <c r="G179" s="2"/>
      <c r="H179" s="2"/>
      <c r="I179" s="2"/>
      <c r="J179" s="2"/>
      <c r="K179" s="2"/>
      <c r="L179" s="2"/>
    </row>
    <row r="180" spans="1:12" ht="15.75" customHeight="1" x14ac:dyDescent="0.25">
      <c r="A180" s="604" t="s">
        <v>265</v>
      </c>
      <c r="B180" s="607" t="e">
        <f>DESCRIPCION!A34</f>
        <v>#REF!</v>
      </c>
      <c r="C180" s="298"/>
      <c r="D180" s="298"/>
      <c r="E180" s="298"/>
      <c r="F180" s="298"/>
      <c r="G180" s="298"/>
      <c r="H180" s="309"/>
      <c r="I180" s="606" t="s">
        <v>386</v>
      </c>
      <c r="J180" s="363"/>
      <c r="K180" s="147" t="str">
        <f>IF(J187="x","EXTREMA",IF(J189="x","ALTA",IF(J191="x","MODERADA",IF(J193="x","BAJA",""))))</f>
        <v/>
      </c>
      <c r="L180" s="2"/>
    </row>
    <row r="181" spans="1:12" ht="15.75" customHeight="1" x14ac:dyDescent="0.25">
      <c r="A181" s="585"/>
      <c r="B181" s="608"/>
      <c r="C181" s="303"/>
      <c r="D181" s="303"/>
      <c r="E181" s="303"/>
      <c r="F181" s="303"/>
      <c r="G181" s="303"/>
      <c r="H181" s="311"/>
      <c r="I181" s="602" t="s">
        <v>387</v>
      </c>
      <c r="J181" s="363"/>
      <c r="K181" s="243" t="str">
        <f>'VALORACION RIESGOS INHERENTES'!K172</f>
        <v/>
      </c>
      <c r="L181" s="2"/>
    </row>
    <row r="182" spans="1:12" ht="15.75" customHeight="1" x14ac:dyDescent="0.25">
      <c r="A182" s="605"/>
      <c r="B182" s="506" t="s">
        <v>388</v>
      </c>
      <c r="C182" s="362"/>
      <c r="D182" s="362"/>
      <c r="E182" s="362"/>
      <c r="F182" s="362"/>
      <c r="G182" s="362"/>
      <c r="H182" s="362"/>
      <c r="I182" s="362"/>
      <c r="J182" s="363"/>
      <c r="K182" s="249" t="e">
        <f>'EVALUACIÓN SOLIDEZ CONTROLES'!H43</f>
        <v>#DIV/0!</v>
      </c>
      <c r="L182" s="2"/>
    </row>
    <row r="183" spans="1:12" ht="15.75" customHeight="1" x14ac:dyDescent="0.25">
      <c r="A183" s="245" t="s">
        <v>267</v>
      </c>
      <c r="B183" s="246"/>
      <c r="C183" s="246"/>
      <c r="D183" s="247"/>
      <c r="E183" s="603"/>
      <c r="F183" s="362"/>
      <c r="G183" s="363"/>
      <c r="H183" s="506" t="s">
        <v>268</v>
      </c>
      <c r="I183" s="363"/>
      <c r="J183" s="500"/>
      <c r="K183" s="363"/>
      <c r="L183" s="2"/>
    </row>
    <row r="184" spans="1:12" ht="37.5" customHeight="1" x14ac:dyDescent="0.25">
      <c r="A184" s="148"/>
      <c r="B184" s="149"/>
      <c r="C184" s="152"/>
      <c r="D184" s="149"/>
      <c r="E184" s="149"/>
      <c r="F184" s="149"/>
      <c r="G184" s="149"/>
      <c r="H184" s="149"/>
      <c r="I184" s="149"/>
      <c r="J184" s="150"/>
      <c r="K184" s="151"/>
      <c r="L184" s="2"/>
    </row>
    <row r="185" spans="1:12" ht="40.5" customHeight="1" x14ac:dyDescent="0.25">
      <c r="A185" s="491" t="s">
        <v>267</v>
      </c>
      <c r="B185" s="149">
        <v>5</v>
      </c>
      <c r="C185" s="528"/>
      <c r="D185" s="529"/>
      <c r="E185" s="492"/>
      <c r="F185" s="492"/>
      <c r="G185" s="492"/>
      <c r="H185" s="149"/>
      <c r="I185" s="149"/>
      <c r="J185" s="531" t="s">
        <v>269</v>
      </c>
      <c r="K185" s="504"/>
      <c r="L185" s="2"/>
    </row>
    <row r="186" spans="1:12" ht="15.75" customHeight="1" x14ac:dyDescent="0.25">
      <c r="A186" s="419"/>
      <c r="B186" s="149" t="s">
        <v>270</v>
      </c>
      <c r="C186" s="513"/>
      <c r="D186" s="493"/>
      <c r="E186" s="493"/>
      <c r="F186" s="493"/>
      <c r="G186" s="493"/>
      <c r="H186" s="149"/>
      <c r="I186" s="149"/>
      <c r="J186" s="153"/>
      <c r="K186" s="154"/>
      <c r="L186" s="2"/>
    </row>
    <row r="187" spans="1:12" ht="15.75" customHeight="1" x14ac:dyDescent="0.25">
      <c r="A187" s="419"/>
      <c r="B187" s="149">
        <v>4</v>
      </c>
      <c r="C187" s="530"/>
      <c r="D187" s="529"/>
      <c r="E187" s="529"/>
      <c r="F187" s="515"/>
      <c r="G187" s="492"/>
      <c r="H187" s="149"/>
      <c r="I187" s="149"/>
      <c r="J187" s="155" t="str">
        <f>IF(OR(E185="X",F185="X",G185="x",F187="x",G187="X",F189="X",G189="X",G191="X" ),"x","")</f>
        <v/>
      </c>
      <c r="K187" s="154" t="s">
        <v>62</v>
      </c>
      <c r="L187" s="2"/>
    </row>
    <row r="188" spans="1:12" ht="15.75" customHeight="1" x14ac:dyDescent="0.25">
      <c r="A188" s="419"/>
      <c r="B188" s="149" t="s">
        <v>271</v>
      </c>
      <c r="C188" s="513"/>
      <c r="D188" s="493"/>
      <c r="E188" s="493"/>
      <c r="F188" s="493"/>
      <c r="G188" s="493"/>
      <c r="H188" s="149"/>
      <c r="I188" s="149"/>
      <c r="J188" s="156"/>
      <c r="K188" s="154"/>
      <c r="L188" s="2"/>
    </row>
    <row r="189" spans="1:12" ht="15.75" customHeight="1" x14ac:dyDescent="0.25">
      <c r="A189" s="419"/>
      <c r="B189" s="149">
        <v>3</v>
      </c>
      <c r="C189" s="512"/>
      <c r="D189" s="514"/>
      <c r="E189" s="509"/>
      <c r="F189" s="515"/>
      <c r="G189" s="492"/>
      <c r="H189" s="149"/>
      <c r="I189" s="149"/>
      <c r="J189" s="157" t="str">
        <f>IF(OR(C185="X",D185="X",D187="x",E187="x",E189="X",F191="X",F193="X",G193="X" ),"x","")</f>
        <v/>
      </c>
      <c r="K189" s="154" t="s">
        <v>63</v>
      </c>
      <c r="L189" s="2"/>
    </row>
    <row r="190" spans="1:12" ht="15.75" customHeight="1" x14ac:dyDescent="0.25">
      <c r="A190" s="419"/>
      <c r="B190" s="149" t="s">
        <v>272</v>
      </c>
      <c r="C190" s="513"/>
      <c r="D190" s="493"/>
      <c r="E190" s="493"/>
      <c r="F190" s="493"/>
      <c r="G190" s="493"/>
      <c r="H190" s="149"/>
      <c r="I190" s="149"/>
      <c r="J190" s="158"/>
      <c r="K190" s="154"/>
      <c r="L190" s="2"/>
    </row>
    <row r="191" spans="1:12" ht="15.75" customHeight="1" x14ac:dyDescent="0.25">
      <c r="A191" s="419"/>
      <c r="B191" s="149">
        <v>2</v>
      </c>
      <c r="C191" s="512"/>
      <c r="D191" s="537"/>
      <c r="E191" s="538"/>
      <c r="F191" s="509"/>
      <c r="G191" s="492"/>
      <c r="H191" s="149"/>
      <c r="I191" s="149"/>
      <c r="J191" s="159" t="str">
        <f>IF(OR(E191="X",D189="X",C187="x",E193="x" ),"x","")</f>
        <v/>
      </c>
      <c r="K191" s="154" t="s">
        <v>64</v>
      </c>
      <c r="L191" s="2"/>
    </row>
    <row r="192" spans="1:12" ht="15.75" customHeight="1" x14ac:dyDescent="0.25">
      <c r="A192" s="419"/>
      <c r="B192" s="149" t="s">
        <v>273</v>
      </c>
      <c r="C192" s="513"/>
      <c r="D192" s="493"/>
      <c r="E192" s="493"/>
      <c r="F192" s="493"/>
      <c r="G192" s="493"/>
      <c r="H192" s="149"/>
      <c r="I192" s="149"/>
      <c r="J192" s="158"/>
      <c r="K192" s="154"/>
      <c r="L192" s="2"/>
    </row>
    <row r="193" spans="1:12" ht="15.75" customHeight="1" x14ac:dyDescent="0.25">
      <c r="A193" s="419"/>
      <c r="B193" s="149">
        <v>1</v>
      </c>
      <c r="C193" s="512"/>
      <c r="D193" s="537"/>
      <c r="E193" s="510"/>
      <c r="F193" s="536"/>
      <c r="G193" s="529"/>
      <c r="H193" s="149"/>
      <c r="I193" s="149"/>
      <c r="J193" s="160" t="str">
        <f>IF(OR(C189="X",C191="X",D191="x",D193="x",C193="x" ),"x","")</f>
        <v/>
      </c>
      <c r="K193" s="154" t="s">
        <v>65</v>
      </c>
      <c r="L193" s="2"/>
    </row>
    <row r="194" spans="1:12" ht="15.75" customHeight="1" x14ac:dyDescent="0.25">
      <c r="A194" s="419"/>
      <c r="B194" s="149" t="s">
        <v>274</v>
      </c>
      <c r="C194" s="539"/>
      <c r="D194" s="511"/>
      <c r="E194" s="511"/>
      <c r="F194" s="511"/>
      <c r="G194" s="511"/>
      <c r="H194" s="149"/>
      <c r="I194" s="149"/>
      <c r="J194" s="149"/>
      <c r="K194" s="186"/>
      <c r="L194" s="2"/>
    </row>
    <row r="195" spans="1:12" ht="15.75" customHeight="1" x14ac:dyDescent="0.25">
      <c r="A195" s="148"/>
      <c r="B195" s="149"/>
      <c r="C195" s="149">
        <v>1</v>
      </c>
      <c r="D195" s="149">
        <v>2</v>
      </c>
      <c r="E195" s="149">
        <v>3</v>
      </c>
      <c r="F195" s="149">
        <v>4</v>
      </c>
      <c r="G195" s="149">
        <v>5</v>
      </c>
      <c r="H195" s="149"/>
      <c r="I195" s="149"/>
      <c r="J195" s="149"/>
      <c r="K195" s="186"/>
      <c r="L195" s="2"/>
    </row>
    <row r="196" spans="1:12" ht="15" customHeight="1" x14ac:dyDescent="0.25">
      <c r="A196" s="148"/>
      <c r="B196" s="149"/>
      <c r="C196" s="149" t="s">
        <v>275</v>
      </c>
      <c r="D196" s="149" t="s">
        <v>276</v>
      </c>
      <c r="E196" s="149" t="s">
        <v>277</v>
      </c>
      <c r="F196" s="149" t="s">
        <v>278</v>
      </c>
      <c r="G196" s="149" t="s">
        <v>279</v>
      </c>
      <c r="H196" s="149"/>
      <c r="I196" s="149"/>
      <c r="J196" s="149"/>
      <c r="K196" s="186"/>
      <c r="L196" s="2"/>
    </row>
    <row r="197" spans="1:12" ht="15" customHeight="1" x14ac:dyDescent="0.25">
      <c r="A197" s="148"/>
      <c r="B197" s="149"/>
      <c r="C197" s="494" t="s">
        <v>280</v>
      </c>
      <c r="D197" s="495"/>
      <c r="E197" s="495"/>
      <c r="F197" s="495"/>
      <c r="G197" s="496"/>
      <c r="H197" s="149"/>
      <c r="I197" s="149"/>
      <c r="J197" s="149"/>
      <c r="K197" s="186"/>
      <c r="L197" s="2"/>
    </row>
    <row r="198" spans="1:12" ht="15.75" customHeight="1" x14ac:dyDescent="0.25">
      <c r="A198" s="148"/>
      <c r="B198" s="149"/>
      <c r="C198" s="497"/>
      <c r="D198" s="498"/>
      <c r="E198" s="498"/>
      <c r="F198" s="498"/>
      <c r="G198" s="499"/>
      <c r="H198" s="149"/>
      <c r="I198" s="149"/>
      <c r="J198" s="149"/>
      <c r="K198" s="186"/>
      <c r="L198" s="2"/>
    </row>
    <row r="199" spans="1:12" ht="15.75" customHeight="1" x14ac:dyDescent="0.25">
      <c r="A199" s="187"/>
      <c r="B199" s="188"/>
      <c r="C199" s="188"/>
      <c r="D199" s="188"/>
      <c r="E199" s="188"/>
      <c r="F199" s="188"/>
      <c r="G199" s="188"/>
      <c r="H199" s="188"/>
      <c r="I199" s="188"/>
      <c r="J199" s="188"/>
      <c r="K199" s="189"/>
      <c r="L199" s="2"/>
    </row>
    <row r="200" spans="1:12" ht="15.75" customHeight="1" x14ac:dyDescent="0.25">
      <c r="A200" s="2"/>
      <c r="B200" s="2"/>
      <c r="C200" s="2"/>
      <c r="D200" s="2"/>
      <c r="E200" s="2"/>
      <c r="F200" s="2"/>
      <c r="G200" s="2"/>
      <c r="H200" s="2"/>
      <c r="I200" s="2"/>
      <c r="J200" s="2"/>
      <c r="K200" s="2"/>
      <c r="L200" s="2"/>
    </row>
    <row r="201" spans="1:12" ht="16.5" customHeight="1" x14ac:dyDescent="0.25">
      <c r="A201" s="604" t="s">
        <v>265</v>
      </c>
      <c r="B201" s="607" t="e">
        <f>DESCRIPCION!A37</f>
        <v>#REF!</v>
      </c>
      <c r="C201" s="298"/>
      <c r="D201" s="298"/>
      <c r="E201" s="298"/>
      <c r="F201" s="298"/>
      <c r="G201" s="298"/>
      <c r="H201" s="309"/>
      <c r="I201" s="606" t="s">
        <v>386</v>
      </c>
      <c r="J201" s="363"/>
      <c r="K201" s="147" t="str">
        <f>IF(J208="x","EXTREMA",IF(J210="x","ALTA",IF(J212="x","MODERADA",IF(J214="x","BAJA",""))))</f>
        <v/>
      </c>
      <c r="L201" s="2"/>
    </row>
    <row r="202" spans="1:12" ht="15.75" customHeight="1" x14ac:dyDescent="0.25">
      <c r="A202" s="585"/>
      <c r="B202" s="608"/>
      <c r="C202" s="303"/>
      <c r="D202" s="303"/>
      <c r="E202" s="303"/>
      <c r="F202" s="303"/>
      <c r="G202" s="303"/>
      <c r="H202" s="311"/>
      <c r="I202" s="602" t="s">
        <v>387</v>
      </c>
      <c r="J202" s="363"/>
      <c r="K202" s="249" t="str">
        <f>'VALORACION RIESGOS INHERENTES'!K192</f>
        <v/>
      </c>
      <c r="L202" s="2"/>
    </row>
    <row r="203" spans="1:12" ht="15.75" customHeight="1" x14ac:dyDescent="0.25">
      <c r="A203" s="605"/>
      <c r="B203" s="245" t="s">
        <v>388</v>
      </c>
      <c r="C203" s="246"/>
      <c r="D203" s="246"/>
      <c r="E203" s="246"/>
      <c r="F203" s="246"/>
      <c r="G203" s="246"/>
      <c r="H203" s="246"/>
      <c r="I203" s="246"/>
      <c r="J203" s="250"/>
      <c r="K203" s="249" t="e">
        <f>'EVALUACIÓN SOLIDEZ CONTROLES'!H47</f>
        <v>#DIV/0!</v>
      </c>
      <c r="L203" s="2"/>
    </row>
    <row r="204" spans="1:12" ht="15.75" customHeight="1" x14ac:dyDescent="0.25">
      <c r="A204" s="245" t="s">
        <v>267</v>
      </c>
      <c r="B204" s="246"/>
      <c r="C204" s="246"/>
      <c r="D204" s="247"/>
      <c r="E204" s="603"/>
      <c r="F204" s="362"/>
      <c r="G204" s="363"/>
      <c r="H204" s="506" t="s">
        <v>268</v>
      </c>
      <c r="I204" s="363"/>
      <c r="J204" s="500"/>
      <c r="K204" s="363"/>
      <c r="L204" s="2"/>
    </row>
    <row r="205" spans="1:12" ht="38.25" customHeight="1" x14ac:dyDescent="0.25">
      <c r="A205" s="148"/>
      <c r="B205" s="149"/>
      <c r="C205" s="152"/>
      <c r="D205" s="149"/>
      <c r="E205" s="149"/>
      <c r="F205" s="149"/>
      <c r="G205" s="149"/>
      <c r="H205" s="149"/>
      <c r="I205" s="149"/>
      <c r="J205" s="150"/>
      <c r="K205" s="151"/>
      <c r="L205" s="2"/>
    </row>
    <row r="206" spans="1:12" ht="45" customHeight="1" x14ac:dyDescent="0.25">
      <c r="A206" s="491" t="s">
        <v>267</v>
      </c>
      <c r="B206" s="149">
        <v>5</v>
      </c>
      <c r="C206" s="528"/>
      <c r="D206" s="529"/>
      <c r="E206" s="492"/>
      <c r="F206" s="492"/>
      <c r="G206" s="492"/>
      <c r="H206" s="149"/>
      <c r="I206" s="149"/>
      <c r="J206" s="531" t="s">
        <v>269</v>
      </c>
      <c r="K206" s="504"/>
      <c r="L206" s="2"/>
    </row>
    <row r="207" spans="1:12" ht="15.75" customHeight="1" x14ac:dyDescent="0.25">
      <c r="A207" s="419"/>
      <c r="B207" s="149" t="s">
        <v>270</v>
      </c>
      <c r="C207" s="513"/>
      <c r="D207" s="493"/>
      <c r="E207" s="493"/>
      <c r="F207" s="493"/>
      <c r="G207" s="493"/>
      <c r="H207" s="149"/>
      <c r="I207" s="149"/>
      <c r="J207" s="153"/>
      <c r="K207" s="154"/>
      <c r="L207" s="2"/>
    </row>
    <row r="208" spans="1:12" ht="15.75" customHeight="1" x14ac:dyDescent="0.25">
      <c r="A208" s="419"/>
      <c r="B208" s="149">
        <v>4</v>
      </c>
      <c r="C208" s="530"/>
      <c r="D208" s="529"/>
      <c r="E208" s="529"/>
      <c r="F208" s="515"/>
      <c r="G208" s="492"/>
      <c r="H208" s="149"/>
      <c r="I208" s="149"/>
      <c r="J208" s="155" t="str">
        <f>IF(OR(E206="X",F206="X",G206="x",F208="x",G208="X",F210="X",G210="X",G212="X" ),"x","")</f>
        <v/>
      </c>
      <c r="K208" s="154" t="s">
        <v>62</v>
      </c>
      <c r="L208" s="2"/>
    </row>
    <row r="209" spans="1:12" ht="15.75" customHeight="1" x14ac:dyDescent="0.25">
      <c r="A209" s="419"/>
      <c r="B209" s="149" t="s">
        <v>271</v>
      </c>
      <c r="C209" s="513"/>
      <c r="D209" s="493"/>
      <c r="E209" s="493"/>
      <c r="F209" s="493"/>
      <c r="G209" s="493"/>
      <c r="H209" s="149"/>
      <c r="I209" s="149"/>
      <c r="J209" s="156"/>
      <c r="K209" s="154"/>
      <c r="L209" s="2"/>
    </row>
    <row r="210" spans="1:12" ht="15.75" customHeight="1" x14ac:dyDescent="0.25">
      <c r="A210" s="419"/>
      <c r="B210" s="149">
        <v>3</v>
      </c>
      <c r="C210" s="512"/>
      <c r="D210" s="514"/>
      <c r="E210" s="509"/>
      <c r="F210" s="515"/>
      <c r="G210" s="492"/>
      <c r="H210" s="149"/>
      <c r="I210" s="149"/>
      <c r="J210" s="157" t="str">
        <f>IF(OR(C206="X",D206="X",D208="x",E208="x",E210="X",F212="X",F214="X",G214="X" ),"x","")</f>
        <v/>
      </c>
      <c r="K210" s="154" t="s">
        <v>63</v>
      </c>
      <c r="L210" s="2"/>
    </row>
    <row r="211" spans="1:12" ht="15.75" customHeight="1" x14ac:dyDescent="0.25">
      <c r="A211" s="419"/>
      <c r="B211" s="149" t="s">
        <v>272</v>
      </c>
      <c r="C211" s="513"/>
      <c r="D211" s="493"/>
      <c r="E211" s="493"/>
      <c r="F211" s="493"/>
      <c r="G211" s="493"/>
      <c r="H211" s="149"/>
      <c r="I211" s="149"/>
      <c r="J211" s="158"/>
      <c r="K211" s="154"/>
      <c r="L211" s="2"/>
    </row>
    <row r="212" spans="1:12" ht="15.75" customHeight="1" x14ac:dyDescent="0.25">
      <c r="A212" s="419"/>
      <c r="B212" s="149">
        <v>2</v>
      </c>
      <c r="C212" s="512"/>
      <c r="D212" s="537"/>
      <c r="E212" s="538"/>
      <c r="F212" s="509"/>
      <c r="G212" s="492"/>
      <c r="H212" s="149"/>
      <c r="I212" s="149"/>
      <c r="J212" s="159" t="str">
        <f>IF(OR(C208="X",D210="X",E212="x",E214="x" ),"x","")</f>
        <v/>
      </c>
      <c r="K212" s="154" t="s">
        <v>64</v>
      </c>
      <c r="L212" s="2"/>
    </row>
    <row r="213" spans="1:12" ht="15.75" customHeight="1" x14ac:dyDescent="0.25">
      <c r="A213" s="419"/>
      <c r="B213" s="149" t="s">
        <v>273</v>
      </c>
      <c r="C213" s="513"/>
      <c r="D213" s="493"/>
      <c r="E213" s="493"/>
      <c r="F213" s="493"/>
      <c r="G213" s="493"/>
      <c r="H213" s="149"/>
      <c r="I213" s="149"/>
      <c r="J213" s="158"/>
      <c r="K213" s="154"/>
      <c r="L213" s="2"/>
    </row>
    <row r="214" spans="1:12" ht="15.75" customHeight="1" x14ac:dyDescent="0.25">
      <c r="A214" s="419"/>
      <c r="B214" s="149">
        <v>1</v>
      </c>
      <c r="C214" s="512"/>
      <c r="D214" s="537"/>
      <c r="E214" s="510"/>
      <c r="F214" s="536"/>
      <c r="G214" s="529"/>
      <c r="H214" s="149"/>
      <c r="I214" s="149"/>
      <c r="J214" s="160" t="str">
        <f>IF(OR(C210="X",C212="X",D212="x",D214="x",C214="x" ),"x","")</f>
        <v/>
      </c>
      <c r="K214" s="154" t="s">
        <v>65</v>
      </c>
      <c r="L214" s="2"/>
    </row>
    <row r="215" spans="1:12" ht="15.75" customHeight="1" x14ac:dyDescent="0.25">
      <c r="A215" s="419"/>
      <c r="B215" s="149" t="s">
        <v>274</v>
      </c>
      <c r="C215" s="539"/>
      <c r="D215" s="511"/>
      <c r="E215" s="511"/>
      <c r="F215" s="511"/>
      <c r="G215" s="511"/>
      <c r="H215" s="149"/>
      <c r="I215" s="149"/>
      <c r="J215" s="149"/>
      <c r="K215" s="186"/>
      <c r="L215" s="2"/>
    </row>
    <row r="216" spans="1:12" ht="15.75" customHeight="1" x14ac:dyDescent="0.25">
      <c r="A216" s="148"/>
      <c r="B216" s="149"/>
      <c r="C216" s="149">
        <v>1</v>
      </c>
      <c r="D216" s="149">
        <v>2</v>
      </c>
      <c r="E216" s="149">
        <v>3</v>
      </c>
      <c r="F216" s="149">
        <v>4</v>
      </c>
      <c r="G216" s="149">
        <v>5</v>
      </c>
      <c r="H216" s="149"/>
      <c r="I216" s="149"/>
      <c r="J216" s="149"/>
      <c r="K216" s="186"/>
      <c r="L216" s="2"/>
    </row>
    <row r="217" spans="1:12" ht="15" customHeight="1" x14ac:dyDescent="0.25">
      <c r="A217" s="148"/>
      <c r="B217" s="149"/>
      <c r="C217" s="149" t="s">
        <v>275</v>
      </c>
      <c r="D217" s="149" t="s">
        <v>276</v>
      </c>
      <c r="E217" s="149" t="s">
        <v>277</v>
      </c>
      <c r="F217" s="149" t="s">
        <v>278</v>
      </c>
      <c r="G217" s="149" t="s">
        <v>279</v>
      </c>
      <c r="H217" s="149"/>
      <c r="I217" s="149"/>
      <c r="J217" s="149"/>
      <c r="K217" s="186"/>
      <c r="L217" s="2"/>
    </row>
    <row r="218" spans="1:12" ht="15" customHeight="1" x14ac:dyDescent="0.25">
      <c r="A218" s="148"/>
      <c r="B218" s="149"/>
      <c r="C218" s="494" t="s">
        <v>280</v>
      </c>
      <c r="D218" s="495"/>
      <c r="E218" s="495"/>
      <c r="F218" s="495"/>
      <c r="G218" s="496"/>
      <c r="H218" s="149"/>
      <c r="I218" s="149"/>
      <c r="J218" s="149"/>
      <c r="K218" s="186"/>
      <c r="L218" s="2"/>
    </row>
    <row r="219" spans="1:12" ht="15.75" customHeight="1" x14ac:dyDescent="0.25">
      <c r="A219" s="148"/>
      <c r="B219" s="149"/>
      <c r="C219" s="497"/>
      <c r="D219" s="498"/>
      <c r="E219" s="498"/>
      <c r="F219" s="498"/>
      <c r="G219" s="499"/>
      <c r="H219" s="149"/>
      <c r="I219" s="149"/>
      <c r="J219" s="149"/>
      <c r="K219" s="186"/>
      <c r="L219" s="2"/>
    </row>
    <row r="220" spans="1:12" ht="15.75" customHeight="1" x14ac:dyDescent="0.25">
      <c r="A220" s="187"/>
      <c r="B220" s="188"/>
      <c r="C220" s="188"/>
      <c r="D220" s="188"/>
      <c r="E220" s="188"/>
      <c r="F220" s="188"/>
      <c r="G220" s="188"/>
      <c r="H220" s="188"/>
      <c r="I220" s="188"/>
      <c r="J220" s="188"/>
      <c r="K220" s="189"/>
      <c r="L220" s="2"/>
    </row>
    <row r="221" spans="1:12" ht="15.75" customHeight="1" x14ac:dyDescent="0.25">
      <c r="A221" s="10"/>
      <c r="B221" s="611"/>
      <c r="C221" s="283"/>
      <c r="D221" s="283"/>
      <c r="E221" s="283"/>
      <c r="F221" s="283"/>
      <c r="G221" s="283"/>
      <c r="H221" s="283"/>
      <c r="I221" s="283"/>
      <c r="J221" s="10"/>
      <c r="K221" s="251"/>
      <c r="L221" s="2"/>
    </row>
    <row r="222" spans="1:12" ht="15.75" customHeight="1" x14ac:dyDescent="0.25">
      <c r="A222" s="2"/>
      <c r="B222" s="2"/>
      <c r="C222" s="2"/>
      <c r="D222" s="2"/>
      <c r="E222" s="2"/>
      <c r="F222" s="2"/>
      <c r="G222" s="2"/>
      <c r="H222" s="2"/>
      <c r="I222" s="2"/>
      <c r="J222" s="2"/>
      <c r="K222" s="2"/>
      <c r="L222" s="2"/>
    </row>
    <row r="223" spans="1:12" ht="15.75" customHeight="1" x14ac:dyDescent="0.25">
      <c r="A223" s="2"/>
      <c r="B223" s="2"/>
      <c r="C223" s="2"/>
      <c r="D223" s="2"/>
      <c r="E223" s="2"/>
      <c r="F223" s="2"/>
      <c r="G223" s="2"/>
      <c r="H223" s="2"/>
      <c r="I223" s="2"/>
      <c r="J223" s="2"/>
      <c r="K223" s="2"/>
      <c r="L223" s="2"/>
    </row>
    <row r="224" spans="1:12" ht="15.75" customHeight="1" x14ac:dyDescent="0.25">
      <c r="A224" s="2"/>
      <c r="B224" s="2"/>
      <c r="C224" s="2"/>
      <c r="D224" s="2"/>
      <c r="E224" s="2"/>
      <c r="F224" s="2"/>
      <c r="G224" s="2"/>
      <c r="H224" s="2"/>
      <c r="I224" s="2"/>
      <c r="J224" s="2"/>
      <c r="K224" s="2"/>
      <c r="L224" s="2"/>
    </row>
    <row r="225" spans="1:12" ht="15.75" customHeight="1" x14ac:dyDescent="0.25">
      <c r="A225" s="612"/>
      <c r="B225" s="7"/>
      <c r="C225" s="316"/>
      <c r="D225" s="316"/>
      <c r="E225" s="316"/>
      <c r="F225" s="316"/>
      <c r="G225" s="316"/>
      <c r="H225" s="2"/>
      <c r="I225" s="2"/>
      <c r="J225" s="610"/>
      <c r="K225" s="283"/>
      <c r="L225" s="2"/>
    </row>
    <row r="226" spans="1:12" ht="15.75" customHeight="1" x14ac:dyDescent="0.25">
      <c r="A226" s="283"/>
      <c r="B226" s="252"/>
      <c r="C226" s="283"/>
      <c r="D226" s="283"/>
      <c r="E226" s="283"/>
      <c r="F226" s="283"/>
      <c r="G226" s="283"/>
      <c r="H226" s="2"/>
      <c r="I226" s="2"/>
      <c r="J226" s="253"/>
      <c r="K226" s="253"/>
      <c r="L226" s="2"/>
    </row>
    <row r="227" spans="1:12" ht="15.75" customHeight="1" x14ac:dyDescent="0.25">
      <c r="A227" s="283"/>
      <c r="B227" s="7"/>
      <c r="C227" s="316"/>
      <c r="D227" s="316"/>
      <c r="E227" s="316"/>
      <c r="F227" s="613"/>
      <c r="G227" s="316"/>
      <c r="H227" s="2"/>
      <c r="I227" s="2"/>
      <c r="J227" s="253"/>
      <c r="K227" s="254"/>
      <c r="L227" s="2"/>
    </row>
    <row r="228" spans="1:12" ht="15.75" customHeight="1" x14ac:dyDescent="0.25">
      <c r="A228" s="283"/>
      <c r="B228" s="252"/>
      <c r="C228" s="283"/>
      <c r="D228" s="283"/>
      <c r="E228" s="283"/>
      <c r="F228" s="283"/>
      <c r="G228" s="283"/>
      <c r="H228" s="2"/>
      <c r="I228" s="2"/>
      <c r="J228" s="253"/>
      <c r="K228" s="254"/>
      <c r="L228" s="2"/>
    </row>
    <row r="229" spans="1:12" ht="15.75" customHeight="1" x14ac:dyDescent="0.25">
      <c r="A229" s="283"/>
      <c r="B229" s="7"/>
      <c r="C229" s="316"/>
      <c r="D229" s="316"/>
      <c r="E229" s="613"/>
      <c r="F229" s="613"/>
      <c r="G229" s="316"/>
      <c r="H229" s="2"/>
      <c r="I229" s="2"/>
      <c r="J229" s="253"/>
      <c r="K229" s="254"/>
      <c r="L229" s="2"/>
    </row>
    <row r="230" spans="1:12" ht="15.75" customHeight="1" x14ac:dyDescent="0.25">
      <c r="A230" s="283"/>
      <c r="B230" s="252"/>
      <c r="C230" s="283"/>
      <c r="D230" s="283"/>
      <c r="E230" s="283"/>
      <c r="F230" s="283"/>
      <c r="G230" s="283"/>
      <c r="H230" s="2"/>
      <c r="I230" s="2"/>
      <c r="J230" s="253"/>
      <c r="K230" s="254"/>
      <c r="L230" s="2"/>
    </row>
    <row r="231" spans="1:12" ht="15.75" customHeight="1" x14ac:dyDescent="0.25">
      <c r="A231" s="283"/>
      <c r="B231" s="7"/>
      <c r="C231" s="316"/>
      <c r="D231" s="316"/>
      <c r="E231" s="613"/>
      <c r="F231" s="613"/>
      <c r="G231" s="316"/>
      <c r="H231" s="2"/>
      <c r="I231" s="2"/>
      <c r="J231" s="253"/>
      <c r="K231" s="254"/>
      <c r="L231" s="2"/>
    </row>
    <row r="232" spans="1:12" ht="15.75" customHeight="1" x14ac:dyDescent="0.25">
      <c r="A232" s="283"/>
      <c r="B232" s="252"/>
      <c r="C232" s="283"/>
      <c r="D232" s="283"/>
      <c r="E232" s="283"/>
      <c r="F232" s="283"/>
      <c r="G232" s="283"/>
      <c r="H232" s="2"/>
      <c r="I232" s="2"/>
      <c r="J232" s="253"/>
      <c r="K232" s="254"/>
      <c r="L232" s="2"/>
    </row>
    <row r="233" spans="1:12" ht="15.75" customHeight="1" x14ac:dyDescent="0.25">
      <c r="A233" s="283"/>
      <c r="B233" s="7"/>
      <c r="C233" s="316"/>
      <c r="D233" s="316"/>
      <c r="E233" s="614"/>
      <c r="F233" s="615"/>
      <c r="G233" s="316"/>
      <c r="H233" s="2"/>
      <c r="I233" s="2"/>
      <c r="J233" s="253"/>
      <c r="K233" s="254"/>
      <c r="L233" s="2"/>
    </row>
    <row r="234" spans="1:12" ht="15.75" customHeight="1" x14ac:dyDescent="0.25">
      <c r="A234" s="283"/>
      <c r="B234" s="252"/>
      <c r="C234" s="283"/>
      <c r="D234" s="283"/>
      <c r="E234" s="283"/>
      <c r="F234" s="283"/>
      <c r="G234" s="283"/>
      <c r="H234" s="2"/>
      <c r="I234" s="2"/>
      <c r="J234" s="2"/>
      <c r="K234" s="2"/>
      <c r="L234" s="2"/>
    </row>
    <row r="235" spans="1:12" ht="15.75" customHeight="1" x14ac:dyDescent="0.25">
      <c r="A235" s="2"/>
      <c r="B235" s="2"/>
      <c r="C235" s="7"/>
      <c r="D235" s="7"/>
      <c r="E235" s="7"/>
      <c r="F235" s="7"/>
      <c r="G235" s="7"/>
      <c r="H235" s="2"/>
      <c r="I235" s="2"/>
      <c r="J235" s="2"/>
      <c r="K235" s="2"/>
      <c r="L235" s="2"/>
    </row>
    <row r="236" spans="1:12" ht="15.75" customHeight="1" x14ac:dyDescent="0.25">
      <c r="A236" s="2"/>
      <c r="B236" s="2"/>
      <c r="C236" s="7"/>
      <c r="D236" s="7"/>
      <c r="E236" s="7"/>
      <c r="F236" s="7"/>
      <c r="G236" s="7"/>
      <c r="H236" s="2"/>
      <c r="I236" s="2"/>
      <c r="J236" s="2"/>
      <c r="K236" s="2"/>
      <c r="L236" s="2"/>
    </row>
    <row r="237" spans="1:12" ht="15.75" customHeight="1" x14ac:dyDescent="0.25">
      <c r="A237" s="2"/>
      <c r="B237" s="2"/>
      <c r="C237" s="616"/>
      <c r="D237" s="283"/>
      <c r="E237" s="283"/>
      <c r="F237" s="283"/>
      <c r="G237" s="283"/>
      <c r="H237" s="2"/>
      <c r="I237" s="2"/>
      <c r="J237" s="2"/>
      <c r="K237" s="2"/>
      <c r="L237" s="2"/>
    </row>
    <row r="238" spans="1:12" ht="15.75" customHeight="1" x14ac:dyDescent="0.25">
      <c r="A238" s="2"/>
      <c r="B238" s="2"/>
      <c r="C238" s="283"/>
      <c r="D238" s="283"/>
      <c r="E238" s="283"/>
      <c r="F238" s="283"/>
      <c r="G238" s="283"/>
      <c r="H238" s="2"/>
      <c r="I238" s="2"/>
      <c r="J238" s="2"/>
      <c r="K238" s="2"/>
      <c r="L238" s="2"/>
    </row>
    <row r="239" spans="1:12" ht="15.75" customHeight="1" x14ac:dyDescent="0.25">
      <c r="A239" s="2"/>
      <c r="B239" s="2"/>
      <c r="C239" s="2"/>
      <c r="D239" s="2"/>
      <c r="E239" s="2"/>
      <c r="F239" s="2"/>
      <c r="G239" s="2"/>
      <c r="H239" s="2"/>
      <c r="I239" s="2"/>
      <c r="J239" s="2"/>
      <c r="K239" s="2"/>
      <c r="L239" s="2"/>
    </row>
    <row r="240" spans="1:12" ht="15.75" customHeight="1" x14ac:dyDescent="0.25">
      <c r="A240" s="2"/>
      <c r="B240" s="2"/>
      <c r="C240" s="2"/>
      <c r="D240" s="2"/>
      <c r="E240" s="2"/>
      <c r="F240" s="2"/>
      <c r="G240" s="2"/>
      <c r="H240" s="2"/>
      <c r="I240" s="2"/>
      <c r="J240" s="2"/>
      <c r="K240" s="2"/>
      <c r="L240" s="2"/>
    </row>
    <row r="241" spans="1:12" ht="15.75" customHeight="1" x14ac:dyDescent="0.25">
      <c r="A241" s="2"/>
      <c r="B241" s="2"/>
      <c r="C241" s="2"/>
      <c r="D241" s="2"/>
      <c r="E241" s="2"/>
      <c r="F241" s="2"/>
      <c r="G241" s="2"/>
      <c r="H241" s="2"/>
      <c r="I241" s="2"/>
      <c r="J241" s="2"/>
      <c r="K241" s="2"/>
      <c r="L241" s="2"/>
    </row>
    <row r="242" spans="1:12" ht="15.75" customHeight="1" x14ac:dyDescent="0.25">
      <c r="A242" s="2"/>
      <c r="B242" s="2"/>
      <c r="C242" s="2"/>
      <c r="D242" s="2"/>
      <c r="E242" s="2"/>
      <c r="F242" s="2"/>
      <c r="G242" s="2"/>
      <c r="H242" s="2"/>
      <c r="I242" s="2"/>
      <c r="J242" s="2"/>
      <c r="K242" s="2"/>
      <c r="L242" s="2"/>
    </row>
    <row r="243" spans="1:12" ht="15.75" customHeight="1" x14ac:dyDescent="0.25">
      <c r="A243" s="2"/>
      <c r="B243" s="2"/>
      <c r="C243" s="2"/>
      <c r="D243" s="2"/>
      <c r="E243" s="2"/>
      <c r="F243" s="2"/>
      <c r="G243" s="2"/>
      <c r="H243" s="2"/>
      <c r="I243" s="2"/>
      <c r="J243" s="2"/>
      <c r="K243" s="2"/>
      <c r="L243" s="2"/>
    </row>
  </sheetData>
  <mergeCells count="403">
    <mergeCell ref="E106:E107"/>
    <mergeCell ref="F106:F107"/>
    <mergeCell ref="G106:G107"/>
    <mergeCell ref="D102:D103"/>
    <mergeCell ref="E102:E103"/>
    <mergeCell ref="A121:A130"/>
    <mergeCell ref="C121:C122"/>
    <mergeCell ref="A116:A118"/>
    <mergeCell ref="A100:A109"/>
    <mergeCell ref="A95:A97"/>
    <mergeCell ref="B97:J97"/>
    <mergeCell ref="I95:J95"/>
    <mergeCell ref="C79:C80"/>
    <mergeCell ref="D79:D80"/>
    <mergeCell ref="E83:E84"/>
    <mergeCell ref="F87:F88"/>
    <mergeCell ref="F81:F82"/>
    <mergeCell ref="G81:G82"/>
    <mergeCell ref="C83:C84"/>
    <mergeCell ref="D83:D84"/>
    <mergeCell ref="C81:C82"/>
    <mergeCell ref="C87:C88"/>
    <mergeCell ref="C85:C86"/>
    <mergeCell ref="D87:D88"/>
    <mergeCell ref="E87:E88"/>
    <mergeCell ref="D81:D82"/>
    <mergeCell ref="D85:D86"/>
    <mergeCell ref="E85:E86"/>
    <mergeCell ref="F85:F86"/>
    <mergeCell ref="F83:F84"/>
    <mergeCell ref="E81:E82"/>
    <mergeCell ref="A79:A88"/>
    <mergeCell ref="G169:G170"/>
    <mergeCell ref="C165:C166"/>
    <mergeCell ref="D165:D166"/>
    <mergeCell ref="E165:E166"/>
    <mergeCell ref="F165:F166"/>
    <mergeCell ref="G165:G166"/>
    <mergeCell ref="G87:G88"/>
    <mergeCell ref="G83:G84"/>
    <mergeCell ref="G85:G86"/>
    <mergeCell ref="D127:D128"/>
    <mergeCell ref="E127:E128"/>
    <mergeCell ref="F127:F128"/>
    <mergeCell ref="G127:G128"/>
    <mergeCell ref="D129:D130"/>
    <mergeCell ref="E129:E130"/>
    <mergeCell ref="B95:H96"/>
    <mergeCell ref="D123:D124"/>
    <mergeCell ref="E123:E124"/>
    <mergeCell ref="D121:D122"/>
    <mergeCell ref="E121:E122"/>
    <mergeCell ref="F123:F124"/>
    <mergeCell ref="G123:G124"/>
    <mergeCell ref="E125:E126"/>
    <mergeCell ref="B118:J118"/>
    <mergeCell ref="I116:J116"/>
    <mergeCell ref="I117:J117"/>
    <mergeCell ref="B116:H117"/>
    <mergeCell ref="F121:F122"/>
    <mergeCell ref="G121:G122"/>
    <mergeCell ref="H119:I119"/>
    <mergeCell ref="D100:D101"/>
    <mergeCell ref="E100:E101"/>
    <mergeCell ref="C106:C107"/>
    <mergeCell ref="C102:C103"/>
    <mergeCell ref="J100:K100"/>
    <mergeCell ref="F102:F103"/>
    <mergeCell ref="G102:G103"/>
    <mergeCell ref="C100:C101"/>
    <mergeCell ref="C108:C109"/>
    <mergeCell ref="D108:D109"/>
    <mergeCell ref="E108:E109"/>
    <mergeCell ref="F108:F109"/>
    <mergeCell ref="G108:G109"/>
    <mergeCell ref="C112:G113"/>
    <mergeCell ref="E119:G119"/>
    <mergeCell ref="E104:E105"/>
    <mergeCell ref="F104:F105"/>
    <mergeCell ref="D106:D107"/>
    <mergeCell ref="E161:G161"/>
    <mergeCell ref="H161:I161"/>
    <mergeCell ref="D142:D143"/>
    <mergeCell ref="E142:E143"/>
    <mergeCell ref="F142:F143"/>
    <mergeCell ref="G142:G143"/>
    <mergeCell ref="C146:C147"/>
    <mergeCell ref="D146:D147"/>
    <mergeCell ref="E150:E151"/>
    <mergeCell ref="F150:F151"/>
    <mergeCell ref="G148:G149"/>
    <mergeCell ref="E146:E147"/>
    <mergeCell ref="F146:F147"/>
    <mergeCell ref="G146:G147"/>
    <mergeCell ref="D148:D149"/>
    <mergeCell ref="D144:D145"/>
    <mergeCell ref="C142:C143"/>
    <mergeCell ref="E140:G140"/>
    <mergeCell ref="C125:C126"/>
    <mergeCell ref="C127:C128"/>
    <mergeCell ref="C129:C130"/>
    <mergeCell ref="F129:F130"/>
    <mergeCell ref="G129:G130"/>
    <mergeCell ref="A158:A160"/>
    <mergeCell ref="I158:J158"/>
    <mergeCell ref="B158:H159"/>
    <mergeCell ref="I159:J159"/>
    <mergeCell ref="B160:J160"/>
    <mergeCell ref="A142:A151"/>
    <mergeCell ref="A137:A139"/>
    <mergeCell ref="B139:J139"/>
    <mergeCell ref="I137:J137"/>
    <mergeCell ref="B137:H138"/>
    <mergeCell ref="I138:J138"/>
    <mergeCell ref="F125:F126"/>
    <mergeCell ref="F41:F42"/>
    <mergeCell ref="C45:C46"/>
    <mergeCell ref="C43:C44"/>
    <mergeCell ref="D43:D44"/>
    <mergeCell ref="E43:E44"/>
    <mergeCell ref="F43:F44"/>
    <mergeCell ref="G43:G44"/>
    <mergeCell ref="G125:G126"/>
    <mergeCell ref="D125:D126"/>
    <mergeCell ref="B76:J76"/>
    <mergeCell ref="I74:J74"/>
    <mergeCell ref="I75:J75"/>
    <mergeCell ref="B74:H75"/>
    <mergeCell ref="H77:I77"/>
    <mergeCell ref="E79:E80"/>
    <mergeCell ref="F79:F80"/>
    <mergeCell ref="G79:G80"/>
    <mergeCell ref="E98:G98"/>
    <mergeCell ref="C123:C124"/>
    <mergeCell ref="G104:G105"/>
    <mergeCell ref="F100:F101"/>
    <mergeCell ref="G100:G101"/>
    <mergeCell ref="C104:C105"/>
    <mergeCell ref="D104:D105"/>
    <mergeCell ref="F60:F61"/>
    <mergeCell ref="G60:G61"/>
    <mergeCell ref="C70:G71"/>
    <mergeCell ref="C62:C63"/>
    <mergeCell ref="D62:D63"/>
    <mergeCell ref="B53:H54"/>
    <mergeCell ref="B55:J55"/>
    <mergeCell ref="F45:F46"/>
    <mergeCell ref="G45:G46"/>
    <mergeCell ref="C169:C170"/>
    <mergeCell ref="D169:D170"/>
    <mergeCell ref="C163:C164"/>
    <mergeCell ref="D163:D164"/>
    <mergeCell ref="C167:C168"/>
    <mergeCell ref="D167:D168"/>
    <mergeCell ref="C171:C172"/>
    <mergeCell ref="D171:D172"/>
    <mergeCell ref="E169:E170"/>
    <mergeCell ref="E163:E164"/>
    <mergeCell ref="E167:E168"/>
    <mergeCell ref="F169:F170"/>
    <mergeCell ref="E171:E172"/>
    <mergeCell ref="F171:F172"/>
    <mergeCell ref="G171:G172"/>
    <mergeCell ref="I180:J180"/>
    <mergeCell ref="B180:H181"/>
    <mergeCell ref="I181:J181"/>
    <mergeCell ref="I32:J32"/>
    <mergeCell ref="B32:H33"/>
    <mergeCell ref="I33:J33"/>
    <mergeCell ref="J37:K37"/>
    <mergeCell ref="E35:G35"/>
    <mergeCell ref="H35:I35"/>
    <mergeCell ref="J35:K35"/>
    <mergeCell ref="F58:F59"/>
    <mergeCell ref="G58:G59"/>
    <mergeCell ref="J58:K58"/>
    <mergeCell ref="E56:G56"/>
    <mergeCell ref="H56:I56"/>
    <mergeCell ref="J56:K56"/>
    <mergeCell ref="D45:D46"/>
    <mergeCell ref="E45:E46"/>
    <mergeCell ref="C49:G50"/>
    <mergeCell ref="J119:K119"/>
    <mergeCell ref="J77:K77"/>
    <mergeCell ref="J98:K98"/>
    <mergeCell ref="J79:K79"/>
    <mergeCell ref="J121:K121"/>
    <mergeCell ref="J142:K142"/>
    <mergeCell ref="F167:F168"/>
    <mergeCell ref="G167:G168"/>
    <mergeCell ref="J163:K163"/>
    <mergeCell ref="F163:F164"/>
    <mergeCell ref="G163:G164"/>
    <mergeCell ref="J161:K161"/>
    <mergeCell ref="E77:G77"/>
    <mergeCell ref="J140:K140"/>
    <mergeCell ref="H98:I98"/>
    <mergeCell ref="I96:J96"/>
    <mergeCell ref="E148:E149"/>
    <mergeCell ref="F148:F149"/>
    <mergeCell ref="E144:E145"/>
    <mergeCell ref="F144:F145"/>
    <mergeCell ref="G144:G145"/>
    <mergeCell ref="C133:G134"/>
    <mergeCell ref="C144:C145"/>
    <mergeCell ref="I90:K90"/>
    <mergeCell ref="H140:I140"/>
    <mergeCell ref="A163:A172"/>
    <mergeCell ref="C150:C151"/>
    <mergeCell ref="D150:D151"/>
    <mergeCell ref="C148:C149"/>
    <mergeCell ref="I54:J54"/>
    <mergeCell ref="C91:G92"/>
    <mergeCell ref="B182:J182"/>
    <mergeCell ref="A53:A55"/>
    <mergeCell ref="I53:J53"/>
    <mergeCell ref="C154:G155"/>
    <mergeCell ref="G150:G151"/>
    <mergeCell ref="E62:E63"/>
    <mergeCell ref="C66:C67"/>
    <mergeCell ref="D66:D67"/>
    <mergeCell ref="E66:E67"/>
    <mergeCell ref="C64:C65"/>
    <mergeCell ref="D64:D65"/>
    <mergeCell ref="E64:E65"/>
    <mergeCell ref="F66:F67"/>
    <mergeCell ref="G66:G67"/>
    <mergeCell ref="F62:F63"/>
    <mergeCell ref="G62:G63"/>
    <mergeCell ref="F64:F65"/>
    <mergeCell ref="G64:G65"/>
    <mergeCell ref="C237:G238"/>
    <mergeCell ref="G229:G230"/>
    <mergeCell ref="G231:G232"/>
    <mergeCell ref="C218:G219"/>
    <mergeCell ref="G225:G226"/>
    <mergeCell ref="C197:G198"/>
    <mergeCell ref="E231:E232"/>
    <mergeCell ref="F231:F232"/>
    <mergeCell ref="D231:D232"/>
    <mergeCell ref="C225:C226"/>
    <mergeCell ref="D225:D226"/>
    <mergeCell ref="D229:D230"/>
    <mergeCell ref="E214:E215"/>
    <mergeCell ref="F214:F215"/>
    <mergeCell ref="G214:G215"/>
    <mergeCell ref="C210:C211"/>
    <mergeCell ref="D210:D211"/>
    <mergeCell ref="E210:E211"/>
    <mergeCell ref="F210:F211"/>
    <mergeCell ref="G210:G211"/>
    <mergeCell ref="I202:J202"/>
    <mergeCell ref="I201:J201"/>
    <mergeCell ref="B201:H202"/>
    <mergeCell ref="G185:G186"/>
    <mergeCell ref="F187:F188"/>
    <mergeCell ref="G187:G188"/>
    <mergeCell ref="G206:G207"/>
    <mergeCell ref="G212:G213"/>
    <mergeCell ref="C208:C209"/>
    <mergeCell ref="D208:D209"/>
    <mergeCell ref="E208:E209"/>
    <mergeCell ref="E204:G204"/>
    <mergeCell ref="F208:F209"/>
    <mergeCell ref="G208:G209"/>
    <mergeCell ref="F191:F192"/>
    <mergeCell ref="G191:G192"/>
    <mergeCell ref="A201:A203"/>
    <mergeCell ref="A206:A215"/>
    <mergeCell ref="C206:C207"/>
    <mergeCell ref="C212:C213"/>
    <mergeCell ref="C214:C215"/>
    <mergeCell ref="D187:D188"/>
    <mergeCell ref="E187:E188"/>
    <mergeCell ref="C189:C190"/>
    <mergeCell ref="D189:D190"/>
    <mergeCell ref="E189:E190"/>
    <mergeCell ref="J225:K225"/>
    <mergeCell ref="B221:I221"/>
    <mergeCell ref="A225:A234"/>
    <mergeCell ref="G233:G234"/>
    <mergeCell ref="D212:D213"/>
    <mergeCell ref="D214:D215"/>
    <mergeCell ref="J206:K206"/>
    <mergeCell ref="H204:I204"/>
    <mergeCell ref="J204:K204"/>
    <mergeCell ref="C231:C232"/>
    <mergeCell ref="C227:C228"/>
    <mergeCell ref="C229:C230"/>
    <mergeCell ref="D227:D228"/>
    <mergeCell ref="E227:E228"/>
    <mergeCell ref="F227:F228"/>
    <mergeCell ref="G227:G228"/>
    <mergeCell ref="E225:E226"/>
    <mergeCell ref="F225:F226"/>
    <mergeCell ref="F229:F230"/>
    <mergeCell ref="E229:E230"/>
    <mergeCell ref="C233:C234"/>
    <mergeCell ref="D233:D234"/>
    <mergeCell ref="E233:E234"/>
    <mergeCell ref="F233:F234"/>
    <mergeCell ref="H183:I183"/>
    <mergeCell ref="J183:K183"/>
    <mergeCell ref="D193:D194"/>
    <mergeCell ref="E193:E194"/>
    <mergeCell ref="F193:F194"/>
    <mergeCell ref="G193:G194"/>
    <mergeCell ref="A180:A182"/>
    <mergeCell ref="C175:G176"/>
    <mergeCell ref="A185:A194"/>
    <mergeCell ref="D185:D186"/>
    <mergeCell ref="C191:C192"/>
    <mergeCell ref="C193:C194"/>
    <mergeCell ref="G189:G190"/>
    <mergeCell ref="E183:G183"/>
    <mergeCell ref="E185:E186"/>
    <mergeCell ref="F185:F186"/>
    <mergeCell ref="J185:K185"/>
    <mergeCell ref="C185:C186"/>
    <mergeCell ref="C187:C188"/>
    <mergeCell ref="F189:F190"/>
    <mergeCell ref="A58:A67"/>
    <mergeCell ref="C58:C59"/>
    <mergeCell ref="D58:D59"/>
    <mergeCell ref="E58:E59"/>
    <mergeCell ref="C24:C25"/>
    <mergeCell ref="C22:C23"/>
    <mergeCell ref="A32:A34"/>
    <mergeCell ref="C37:C38"/>
    <mergeCell ref="G24:G25"/>
    <mergeCell ref="C39:C40"/>
    <mergeCell ref="D39:D40"/>
    <mergeCell ref="E39:E40"/>
    <mergeCell ref="F39:F40"/>
    <mergeCell ref="D37:D38"/>
    <mergeCell ref="E37:E38"/>
    <mergeCell ref="F37:F38"/>
    <mergeCell ref="G37:G38"/>
    <mergeCell ref="C41:C42"/>
    <mergeCell ref="D41:D42"/>
    <mergeCell ref="G41:G42"/>
    <mergeCell ref="G39:G40"/>
    <mergeCell ref="C60:C61"/>
    <mergeCell ref="D60:D61"/>
    <mergeCell ref="E60:E61"/>
    <mergeCell ref="A74:A76"/>
    <mergeCell ref="A1:B4"/>
    <mergeCell ref="A16:A25"/>
    <mergeCell ref="C16:C17"/>
    <mergeCell ref="C20:C21"/>
    <mergeCell ref="C18:C19"/>
    <mergeCell ref="E212:E213"/>
    <mergeCell ref="F212:F213"/>
    <mergeCell ref="D191:D192"/>
    <mergeCell ref="E191:E192"/>
    <mergeCell ref="D206:D207"/>
    <mergeCell ref="E206:E207"/>
    <mergeCell ref="F206:F207"/>
    <mergeCell ref="D18:D19"/>
    <mergeCell ref="E18:E19"/>
    <mergeCell ref="F18:F19"/>
    <mergeCell ref="F22:F23"/>
    <mergeCell ref="A5:K5"/>
    <mergeCell ref="A6:K7"/>
    <mergeCell ref="A8:K8"/>
    <mergeCell ref="A9:K9"/>
    <mergeCell ref="A10:K10"/>
    <mergeCell ref="C1:F2"/>
    <mergeCell ref="G1:I1"/>
    <mergeCell ref="G20:G21"/>
    <mergeCell ref="G22:G23"/>
    <mergeCell ref="A11:A13"/>
    <mergeCell ref="B13:J13"/>
    <mergeCell ref="B34:J34"/>
    <mergeCell ref="I11:J11"/>
    <mergeCell ref="B11:H12"/>
    <mergeCell ref="A37:A46"/>
    <mergeCell ref="J26:K26"/>
    <mergeCell ref="C28:G29"/>
    <mergeCell ref="J16:K16"/>
    <mergeCell ref="D16:D17"/>
    <mergeCell ref="E16:E17"/>
    <mergeCell ref="F16:F17"/>
    <mergeCell ref="G16:G17"/>
    <mergeCell ref="D20:D21"/>
    <mergeCell ref="E20:E21"/>
    <mergeCell ref="F20:F21"/>
    <mergeCell ref="D24:D25"/>
    <mergeCell ref="E24:E25"/>
    <mergeCell ref="F24:F25"/>
    <mergeCell ref="D22:D23"/>
    <mergeCell ref="E22:E23"/>
    <mergeCell ref="E41:E42"/>
    <mergeCell ref="G2:I2"/>
    <mergeCell ref="C3:F4"/>
    <mergeCell ref="G3:I3"/>
    <mergeCell ref="G4:I4"/>
    <mergeCell ref="I12:J12"/>
    <mergeCell ref="J14:K14"/>
    <mergeCell ref="H14:I14"/>
    <mergeCell ref="E14:G14"/>
    <mergeCell ref="G18:G19"/>
    <mergeCell ref="J1:K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Hoja2!$C$1:$C$5</xm:f>
          </x14:formula1>
          <xm:sqref>J14 J35 J56 J77 J98 J119 J140 J161 J183 J204</xm:sqref>
        </x14:dataValidation>
        <x14:dataValidation type="list" allowBlank="1" showErrorMessage="1">
          <x14:formula1>
            <xm:f>Hoja2!$A$1:$A$5</xm:f>
          </x14:formula1>
          <xm:sqref>E14 E35 E56 E77 E98 E119 E140 E161 E183 E204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P74"/>
  <sheetViews>
    <sheetView tabSelected="1" topLeftCell="J1" zoomScale="80" zoomScaleNormal="80" workbookViewId="0">
      <selection activeCell="B7" sqref="A7:M9"/>
    </sheetView>
  </sheetViews>
  <sheetFormatPr baseColWidth="10" defaultColWidth="14.42578125" defaultRowHeight="15" customHeight="1" x14ac:dyDescent="0.25"/>
  <cols>
    <col min="1" max="1" width="28.140625" customWidth="1"/>
    <col min="2" max="3" width="18.5703125" customWidth="1"/>
    <col min="4" max="4" width="20.5703125" customWidth="1"/>
    <col min="5" max="5" width="15.5703125" customWidth="1"/>
    <col min="6" max="6" width="15" customWidth="1"/>
    <col min="7" max="7" width="17.28515625" customWidth="1"/>
    <col min="8" max="8" width="18" customWidth="1"/>
    <col min="9" max="9" width="44.28515625" customWidth="1"/>
    <col min="10" max="10" width="16.140625" customWidth="1"/>
    <col min="11" max="12" width="13.140625" customWidth="1"/>
    <col min="13" max="13" width="20" customWidth="1"/>
    <col min="14" max="14" width="16.42578125" customWidth="1"/>
    <col min="15" max="15" width="11.42578125" customWidth="1"/>
  </cols>
  <sheetData>
    <row r="1" spans="1:16" ht="15.75" customHeight="1" x14ac:dyDescent="0.25">
      <c r="A1" s="621"/>
      <c r="B1" s="623" t="str">
        <f>CONTEXTO!B1</f>
        <v xml:space="preserve">PROCESO: </v>
      </c>
      <c r="C1" s="298"/>
      <c r="D1" s="298"/>
      <c r="E1" s="298"/>
      <c r="F1" s="298"/>
      <c r="G1" s="298"/>
      <c r="H1" s="298"/>
      <c r="I1" s="299"/>
      <c r="J1" s="481" t="s">
        <v>448</v>
      </c>
      <c r="K1" s="295"/>
      <c r="L1" s="372"/>
      <c r="M1" s="622"/>
      <c r="N1" s="194"/>
      <c r="O1" s="194"/>
    </row>
    <row r="2" spans="1:16" ht="15.75" customHeight="1" x14ac:dyDescent="0.25">
      <c r="A2" s="289"/>
      <c r="B2" s="344"/>
      <c r="C2" s="337"/>
      <c r="D2" s="337"/>
      <c r="E2" s="337"/>
      <c r="F2" s="337"/>
      <c r="G2" s="337"/>
      <c r="H2" s="337"/>
      <c r="I2" s="345"/>
      <c r="J2" s="354" t="s">
        <v>449</v>
      </c>
      <c r="K2" s="333"/>
      <c r="L2" s="366"/>
      <c r="M2" s="292"/>
      <c r="N2" s="194"/>
      <c r="O2" s="194"/>
    </row>
    <row r="3" spans="1:16" ht="15.75" customHeight="1" x14ac:dyDescent="0.25">
      <c r="A3" s="289"/>
      <c r="B3" s="624" t="s">
        <v>389</v>
      </c>
      <c r="C3" s="314"/>
      <c r="D3" s="314"/>
      <c r="E3" s="314"/>
      <c r="F3" s="314"/>
      <c r="G3" s="314"/>
      <c r="H3" s="314"/>
      <c r="I3" s="347"/>
      <c r="J3" s="354" t="s">
        <v>453</v>
      </c>
      <c r="K3" s="333"/>
      <c r="L3" s="366"/>
      <c r="M3" s="292"/>
      <c r="N3" s="194"/>
      <c r="O3" s="194"/>
    </row>
    <row r="4" spans="1:16" ht="15.75" customHeight="1" x14ac:dyDescent="0.25">
      <c r="A4" s="343"/>
      <c r="B4" s="344"/>
      <c r="C4" s="337"/>
      <c r="D4" s="337"/>
      <c r="E4" s="337"/>
      <c r="F4" s="337"/>
      <c r="G4" s="337"/>
      <c r="H4" s="337"/>
      <c r="I4" s="345"/>
      <c r="J4" s="354" t="s">
        <v>450</v>
      </c>
      <c r="K4" s="333"/>
      <c r="L4" s="366"/>
      <c r="M4" s="342"/>
      <c r="N4" s="194"/>
      <c r="O4" s="194"/>
    </row>
    <row r="5" spans="1:16" ht="15" customHeight="1" x14ac:dyDescent="0.25">
      <c r="A5" s="625"/>
      <c r="B5" s="333"/>
      <c r="C5" s="333"/>
      <c r="D5" s="333"/>
      <c r="E5" s="333"/>
      <c r="F5" s="333"/>
      <c r="G5" s="333"/>
      <c r="H5" s="333"/>
      <c r="I5" s="333"/>
      <c r="J5" s="333"/>
      <c r="K5" s="333"/>
      <c r="L5" s="333"/>
      <c r="M5" s="334"/>
      <c r="N5" s="194"/>
      <c r="O5" s="194"/>
    </row>
    <row r="6" spans="1:16" ht="15.75" customHeight="1" x14ac:dyDescent="0.25">
      <c r="A6" s="255" t="s">
        <v>390</v>
      </c>
      <c r="B6" s="626" t="s">
        <v>391</v>
      </c>
      <c r="C6" s="333"/>
      <c r="D6" s="333"/>
      <c r="E6" s="333"/>
      <c r="F6" s="333"/>
      <c r="G6" s="333"/>
      <c r="H6" s="333"/>
      <c r="I6" s="333"/>
      <c r="J6" s="333"/>
      <c r="K6" s="333"/>
      <c r="L6" s="333"/>
      <c r="M6" s="334"/>
      <c r="N6" s="256"/>
      <c r="O6" s="256"/>
    </row>
    <row r="7" spans="1:16" ht="42.75" customHeight="1" x14ac:dyDescent="0.25">
      <c r="A7" s="255" t="s">
        <v>392</v>
      </c>
      <c r="B7" s="354" t="s">
        <v>393</v>
      </c>
      <c r="C7" s="333"/>
      <c r="D7" s="333"/>
      <c r="E7" s="333"/>
      <c r="F7" s="333"/>
      <c r="G7" s="333"/>
      <c r="H7" s="333"/>
      <c r="I7" s="333"/>
      <c r="J7" s="333"/>
      <c r="K7" s="333"/>
      <c r="L7" s="333"/>
      <c r="M7" s="334"/>
      <c r="N7" s="256"/>
      <c r="O7" s="256"/>
    </row>
    <row r="8" spans="1:16" ht="15" customHeight="1" x14ac:dyDescent="0.25">
      <c r="A8" s="627"/>
      <c r="B8" s="333"/>
      <c r="C8" s="333"/>
      <c r="D8" s="333"/>
      <c r="E8" s="333"/>
      <c r="F8" s="333"/>
      <c r="G8" s="333"/>
      <c r="H8" s="333"/>
      <c r="I8" s="333"/>
      <c r="J8" s="333"/>
      <c r="K8" s="333"/>
      <c r="L8" s="333"/>
      <c r="M8" s="334"/>
      <c r="N8" s="256"/>
      <c r="O8" s="256"/>
    </row>
    <row r="9" spans="1:16" ht="40.5" customHeight="1" thickBot="1" x14ac:dyDescent="0.3">
      <c r="A9" s="257" t="s">
        <v>394</v>
      </c>
      <c r="B9" s="258" t="s">
        <v>395</v>
      </c>
      <c r="C9" s="258" t="s">
        <v>207</v>
      </c>
      <c r="D9" s="258" t="s">
        <v>44</v>
      </c>
      <c r="E9" s="259" t="s">
        <v>396</v>
      </c>
      <c r="F9" s="259" t="s">
        <v>397</v>
      </c>
      <c r="G9" s="259" t="s">
        <v>398</v>
      </c>
      <c r="H9" s="259" t="s">
        <v>399</v>
      </c>
      <c r="I9" s="259" t="s">
        <v>400</v>
      </c>
      <c r="J9" s="258" t="s">
        <v>401</v>
      </c>
      <c r="K9" s="258" t="s">
        <v>402</v>
      </c>
      <c r="L9" s="258" t="s">
        <v>403</v>
      </c>
      <c r="M9" s="277" t="s">
        <v>404</v>
      </c>
      <c r="N9" s="630" t="s">
        <v>473</v>
      </c>
      <c r="O9" s="260"/>
    </row>
    <row r="10" spans="1:16" ht="123.6" customHeight="1" thickBot="1" x14ac:dyDescent="0.3">
      <c r="A10" s="628"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10" s="620" t="str">
        <f>DESCRIPCION!A10</f>
        <v>posibilidad de demora en el tramite o incumplimiento de las etapas del proceso disciplinario para beneficio del sujeto procesal</v>
      </c>
      <c r="C10" s="619" t="str">
        <f>'IDENTIFICACION DE RIESGOS'!J10</f>
        <v>CORRUPCION</v>
      </c>
      <c r="D10" s="261" t="str">
        <f>DESCRIPCION!D10</f>
        <v>El personal sustanciador no cuenta con conocimientos idoneos para realizar la labor de impulso y tramite de los procesos</v>
      </c>
      <c r="E10" s="619" t="str">
        <f>'VALORACIÓN RIESGOS RESIDUAL'!E14:G14</f>
        <v>Rara vez</v>
      </c>
      <c r="F10" s="619" t="str">
        <f>'VALORACIÓN RIESGOS RESIDUAL'!J14</f>
        <v>Menor</v>
      </c>
      <c r="G10" s="620" t="str">
        <f>'VALORACIÓN RIESGOS RESIDUAL'!K11</f>
        <v>BAJA</v>
      </c>
      <c r="H10" s="619" t="s">
        <v>409</v>
      </c>
      <c r="I10" s="278" t="str">
        <f>DOFA!E27</f>
        <v>D2O1 : Al ingreso del personal sustanciador de los procesos se realizara una induccion amplia y suficiente sobre sus obligaciones dentro del proceso gestion y control unico disciplinario.</v>
      </c>
      <c r="J10" s="94" t="s">
        <v>425</v>
      </c>
      <c r="K10" s="94" t="s">
        <v>426</v>
      </c>
      <c r="L10" s="274" t="s">
        <v>427</v>
      </c>
      <c r="M10" s="629" t="s">
        <v>435</v>
      </c>
      <c r="N10" s="631"/>
      <c r="O10" s="256"/>
      <c r="P10" s="272"/>
    </row>
    <row r="11" spans="1:16" ht="171" customHeight="1" thickBot="1" x14ac:dyDescent="0.3">
      <c r="A11" s="289"/>
      <c r="B11" s="370"/>
      <c r="C11" s="370"/>
      <c r="D11" s="123" t="str">
        <f>DESCRIPCION!D11</f>
        <v>Falta de etica del personal encargado de impulsar los procesos disciplinarios</v>
      </c>
      <c r="E11" s="370"/>
      <c r="F11" s="370"/>
      <c r="G11" s="370"/>
      <c r="H11" s="370"/>
      <c r="I11" s="123" t="str">
        <f>DOFA!G40</f>
        <v>F4A1A3: Realizar capacitacion para la apropiacion del Código de Integridad y buen gobierno para los servidores publicos y contratistas de la dependencia.</v>
      </c>
      <c r="J11" s="96" t="s">
        <v>425</v>
      </c>
      <c r="K11" s="94" t="s">
        <v>426</v>
      </c>
      <c r="L11" s="275" t="s">
        <v>428</v>
      </c>
      <c r="M11" s="629"/>
      <c r="N11" s="631"/>
      <c r="O11" s="256"/>
      <c r="P11" s="273"/>
    </row>
    <row r="12" spans="1:16" ht="120" customHeight="1" thickBot="1" x14ac:dyDescent="0.3">
      <c r="A12" s="289"/>
      <c r="B12" s="371"/>
      <c r="C12" s="371"/>
      <c r="D12" s="123"/>
      <c r="E12" s="371"/>
      <c r="F12" s="371"/>
      <c r="G12" s="371"/>
      <c r="H12" s="262" t="s">
        <v>405</v>
      </c>
      <c r="I12" s="263" t="str">
        <f>DOFA!E40</f>
        <v>D3A1 :Se declara la prescripcion del proceso y se compulsa de copia a la Procuraduria.</v>
      </c>
      <c r="J12" s="264" t="s">
        <v>429</v>
      </c>
      <c r="K12" s="94" t="s">
        <v>426</v>
      </c>
      <c r="L12" s="276" t="s">
        <v>443</v>
      </c>
      <c r="M12" s="629"/>
      <c r="N12" s="631"/>
      <c r="O12" s="256"/>
    </row>
    <row r="13" spans="1:16" ht="215.25" customHeight="1" thickBot="1" x14ac:dyDescent="0.3">
      <c r="A13" s="289"/>
      <c r="B13" s="618" t="str">
        <f>DESCRIPCION!A13</f>
        <v xml:space="preserve">probabilidad de  perdida de informacion de los expedientes disciplinarios </v>
      </c>
      <c r="C13" s="434" t="str">
        <f>'IDENTIFICACION DE RIESGOS'!J13</f>
        <v>GESTION</v>
      </c>
      <c r="D13" s="123" t="str">
        <f>DESCRIPCION!D13</f>
        <v>La falta de una herramienta o sistema de información que permita registrar las etapas del proceso,  genere alertas y salvaguarde la información(vencimiento de terminos).</v>
      </c>
      <c r="E13" s="434" t="str">
        <f>'VALORACIÓN RIESGOS RESIDUAL'!E35:G35</f>
        <v>Improbable</v>
      </c>
      <c r="F13" s="434" t="str">
        <f>'VALORACIÓN RIESGOS RESIDUAL'!J35</f>
        <v>Moderado</v>
      </c>
      <c r="G13" s="434" t="str">
        <f>'VALORACIÓN RIESGOS RESIDUAL'!K32</f>
        <v>MODERADA</v>
      </c>
      <c r="H13" s="434" t="s">
        <v>409</v>
      </c>
      <c r="I13" s="265" t="s">
        <v>472</v>
      </c>
      <c r="J13" s="96" t="s">
        <v>432</v>
      </c>
      <c r="K13" s="94" t="s">
        <v>426</v>
      </c>
      <c r="L13" s="276" t="s">
        <v>433</v>
      </c>
      <c r="M13" s="629" t="s">
        <v>435</v>
      </c>
      <c r="N13" s="631"/>
      <c r="O13" s="256"/>
    </row>
    <row r="14" spans="1:16" ht="202.9" customHeight="1" thickBot="1" x14ac:dyDescent="0.3">
      <c r="A14" s="289"/>
      <c r="B14" s="370"/>
      <c r="C14" s="370"/>
      <c r="D14" s="123" t="str">
        <f>DESCRIPCION!D14</f>
        <v>Falta de continuidad del personal encargado del proceso</v>
      </c>
      <c r="E14" s="370"/>
      <c r="F14" s="370"/>
      <c r="G14" s="370"/>
      <c r="H14" s="370"/>
      <c r="I14" s="123" t="str">
        <f>DOFA!G29</f>
        <v>F2O3: El jefe de la oficina de control unico disciplinario mensualmente solicita al personal encargado de dar tramite de los procesos, un informe ejecutivo sobre el estado actual de los procesos con el fin de evitar la probabilidad de perdida de informacion de los expedientes disciplinarios</v>
      </c>
      <c r="J14" s="96" t="s">
        <v>441</v>
      </c>
      <c r="K14" s="94" t="s">
        <v>426</v>
      </c>
      <c r="L14" s="275" t="s">
        <v>440</v>
      </c>
      <c r="M14" s="629"/>
      <c r="N14" s="631"/>
      <c r="O14" s="256"/>
    </row>
    <row r="15" spans="1:16" ht="95.25" customHeight="1" x14ac:dyDescent="0.25">
      <c r="A15" s="289"/>
      <c r="B15" s="371"/>
      <c r="C15" s="371"/>
      <c r="D15" s="123"/>
      <c r="E15" s="371"/>
      <c r="F15" s="371"/>
      <c r="G15" s="371"/>
      <c r="H15" s="266" t="s">
        <v>405</v>
      </c>
      <c r="I15" s="263" t="str">
        <f>DOFA!E41</f>
        <v>D1D3A1:Se reconstruye el expediente disciplinario y denuncia a la Fiscalia por la perdida.</v>
      </c>
      <c r="J15" s="96" t="s">
        <v>434</v>
      </c>
      <c r="K15" s="94" t="s">
        <v>426</v>
      </c>
      <c r="L15" s="276"/>
      <c r="M15" s="629"/>
      <c r="N15" s="631"/>
      <c r="O15" s="256"/>
    </row>
    <row r="16" spans="1:16" ht="108" customHeight="1" x14ac:dyDescent="0.25">
      <c r="A16" s="289"/>
      <c r="B16" s="618" t="str">
        <f>DESCRIPCION!A16</f>
        <v>c</v>
      </c>
      <c r="C16" s="434" t="str">
        <f>'IDENTIFICACION DE RIESGOS'!J16</f>
        <v xml:space="preserve"> </v>
      </c>
      <c r="D16" s="123">
        <f>DESCRIPCION!D16</f>
        <v>0</v>
      </c>
      <c r="E16" s="434">
        <f>'VALORACIÓN RIESGOS RESIDUAL'!E56:G56</f>
        <v>0</v>
      </c>
      <c r="F16" s="434">
        <f>'VALORACIÓN RIESGOS RESIDUAL'!J56</f>
        <v>0</v>
      </c>
      <c r="G16" s="434" t="str">
        <f>'VALORACIÓN RIESGOS RESIDUAL'!K53</f>
        <v/>
      </c>
      <c r="H16" s="434"/>
      <c r="I16" s="95"/>
      <c r="J16" s="256"/>
      <c r="K16" s="256"/>
      <c r="L16" s="256"/>
      <c r="M16" s="256"/>
    </row>
    <row r="17" spans="1:15" ht="77.25" customHeight="1" x14ac:dyDescent="0.25">
      <c r="A17" s="289"/>
      <c r="B17" s="370"/>
      <c r="C17" s="370"/>
      <c r="D17" s="123">
        <f>DESCRIPCION!D17</f>
        <v>0</v>
      </c>
      <c r="E17" s="370"/>
      <c r="F17" s="370"/>
      <c r="G17" s="370"/>
      <c r="H17" s="370"/>
      <c r="I17" s="95"/>
      <c r="J17" s="256"/>
      <c r="K17" s="256"/>
      <c r="L17" s="256"/>
      <c r="M17" s="256"/>
    </row>
    <row r="18" spans="1:15" ht="76.5" customHeight="1" x14ac:dyDescent="0.25">
      <c r="A18" s="289"/>
      <c r="B18" s="370"/>
      <c r="C18" s="370"/>
      <c r="D18" s="123">
        <f>DESCRIPCION!D18</f>
        <v>0</v>
      </c>
      <c r="E18" s="370"/>
      <c r="F18" s="370"/>
      <c r="G18" s="370"/>
      <c r="H18" s="371"/>
      <c r="I18" s="95"/>
      <c r="J18" s="256"/>
      <c r="K18" s="256"/>
      <c r="L18" s="256"/>
      <c r="M18" s="256"/>
    </row>
    <row r="19" spans="1:15" ht="86.25" customHeight="1" thickBot="1" x14ac:dyDescent="0.3">
      <c r="A19" s="289"/>
      <c r="B19" s="387"/>
      <c r="C19" s="387"/>
      <c r="D19" s="267"/>
      <c r="E19" s="387"/>
      <c r="F19" s="387"/>
      <c r="G19" s="387"/>
      <c r="H19" s="268" t="s">
        <v>405</v>
      </c>
      <c r="I19" s="269"/>
      <c r="J19" s="194"/>
      <c r="K19" s="194"/>
      <c r="L19" s="194"/>
      <c r="M19" s="194"/>
    </row>
    <row r="20" spans="1:15" ht="101.25" customHeight="1" x14ac:dyDescent="0.25">
      <c r="A20" s="289"/>
      <c r="B20" s="618" t="str">
        <f>DESCRIPCION!A19</f>
        <v>d</v>
      </c>
      <c r="C20" s="434">
        <f>'IDENTIFICACION DE RIESGOS'!J19:J21</f>
        <v>0</v>
      </c>
      <c r="D20" s="123">
        <f>DESCRIPCION!D19</f>
        <v>0</v>
      </c>
      <c r="E20" s="434">
        <f>'VALORACIÓN RIESGOS RESIDUAL'!E77:G77</f>
        <v>0</v>
      </c>
      <c r="F20" s="434">
        <f>'VALORACIÓN RIESGOS RESIDUAL'!J77</f>
        <v>0</v>
      </c>
      <c r="G20" s="434" t="str">
        <f>'VALORACIÓN RIESGOS RESIDUAL'!K74</f>
        <v>EXTREMA</v>
      </c>
      <c r="H20" s="434"/>
      <c r="I20" s="95"/>
      <c r="J20" s="194"/>
      <c r="K20" s="194"/>
      <c r="L20" s="194"/>
      <c r="M20" s="194"/>
    </row>
    <row r="21" spans="1:15" ht="94.5" customHeight="1" x14ac:dyDescent="0.25">
      <c r="A21" s="289"/>
      <c r="B21" s="370"/>
      <c r="C21" s="370"/>
      <c r="D21" s="123">
        <f>DESCRIPCION!D20</f>
        <v>0</v>
      </c>
      <c r="E21" s="370"/>
      <c r="F21" s="370"/>
      <c r="G21" s="370"/>
      <c r="H21" s="370"/>
      <c r="I21" s="95"/>
      <c r="J21" s="194"/>
      <c r="K21" s="194"/>
      <c r="L21" s="194"/>
      <c r="M21" s="194"/>
    </row>
    <row r="22" spans="1:15" ht="75.75" customHeight="1" x14ac:dyDescent="0.25">
      <c r="A22" s="289"/>
      <c r="B22" s="370"/>
      <c r="C22" s="370"/>
      <c r="D22" s="123">
        <f>DESCRIPCION!D21</f>
        <v>0</v>
      </c>
      <c r="E22" s="370"/>
      <c r="F22" s="370"/>
      <c r="G22" s="370"/>
      <c r="H22" s="371"/>
      <c r="I22" s="95"/>
      <c r="J22" s="194"/>
      <c r="K22" s="194"/>
      <c r="L22" s="194"/>
      <c r="M22" s="194"/>
    </row>
    <row r="23" spans="1:15" ht="87.75" customHeight="1" thickBot="1" x14ac:dyDescent="0.3">
      <c r="A23" s="289"/>
      <c r="B23" s="387"/>
      <c r="C23" s="387"/>
      <c r="D23" s="267"/>
      <c r="E23" s="387"/>
      <c r="F23" s="387"/>
      <c r="G23" s="387"/>
      <c r="H23" s="268" t="s">
        <v>405</v>
      </c>
      <c r="I23" s="269"/>
      <c r="J23" s="194"/>
      <c r="K23" s="194"/>
      <c r="L23" s="194"/>
      <c r="M23" s="194"/>
    </row>
    <row r="24" spans="1:15" ht="12.75" customHeight="1" x14ac:dyDescent="0.25">
      <c r="A24" s="194"/>
      <c r="B24" s="194"/>
      <c r="C24" s="194"/>
      <c r="D24" s="270"/>
      <c r="E24" s="194"/>
      <c r="F24" s="194"/>
      <c r="G24" s="194"/>
      <c r="H24" s="194"/>
      <c r="I24" s="194"/>
      <c r="J24" s="194"/>
      <c r="K24" s="194"/>
      <c r="L24" s="194"/>
      <c r="M24" s="194"/>
      <c r="N24" s="194"/>
      <c r="O24" s="194"/>
    </row>
    <row r="25" spans="1:15" ht="12.75" customHeight="1" x14ac:dyDescent="0.25">
      <c r="A25" s="194"/>
      <c r="B25" s="194"/>
      <c r="C25" s="194"/>
      <c r="D25" s="270"/>
      <c r="E25" s="194"/>
      <c r="F25" s="194"/>
      <c r="G25" s="194"/>
      <c r="H25" s="194"/>
      <c r="I25" s="194"/>
      <c r="J25" s="194"/>
      <c r="K25" s="194"/>
      <c r="L25" s="194"/>
      <c r="M25" s="194"/>
      <c r="N25" s="194"/>
      <c r="O25" s="194"/>
    </row>
    <row r="26" spans="1:15" ht="12.75" customHeight="1" x14ac:dyDescent="0.25">
      <c r="A26" s="194"/>
      <c r="B26" s="194"/>
      <c r="C26" s="194"/>
      <c r="D26" s="270"/>
      <c r="E26" s="194"/>
      <c r="F26" s="194"/>
      <c r="G26" s="194"/>
      <c r="H26" s="194"/>
      <c r="I26" s="194"/>
      <c r="J26" s="194"/>
      <c r="K26" s="194"/>
      <c r="L26" s="194"/>
      <c r="M26" s="194"/>
      <c r="N26" s="194"/>
      <c r="O26" s="194"/>
    </row>
    <row r="27" spans="1:15" ht="12.75" customHeight="1" x14ac:dyDescent="0.25">
      <c r="A27" s="194"/>
      <c r="B27" s="194"/>
      <c r="C27" s="194"/>
      <c r="D27" s="270"/>
      <c r="E27" s="194"/>
      <c r="F27" s="194"/>
      <c r="G27" s="194"/>
      <c r="H27" s="194"/>
      <c r="I27" s="194"/>
      <c r="J27" s="194"/>
      <c r="K27" s="194"/>
      <c r="L27" s="194"/>
      <c r="M27" s="194"/>
      <c r="N27" s="194"/>
      <c r="O27" s="194"/>
    </row>
    <row r="28" spans="1:15" ht="12.75" customHeight="1" x14ac:dyDescent="0.25">
      <c r="A28" s="194"/>
      <c r="B28" s="194"/>
      <c r="C28" s="194"/>
      <c r="D28" s="270"/>
      <c r="E28" s="194"/>
      <c r="F28" s="194"/>
      <c r="G28" s="194"/>
      <c r="H28" s="194"/>
      <c r="I28" s="194"/>
      <c r="J28" s="194"/>
      <c r="K28" s="194"/>
      <c r="L28" s="194"/>
      <c r="M28" s="194"/>
      <c r="N28" s="194"/>
      <c r="O28" s="194"/>
    </row>
    <row r="29" spans="1:15" ht="12.75" customHeight="1" x14ac:dyDescent="0.25">
      <c r="A29" s="194"/>
      <c r="B29" s="194"/>
      <c r="C29" s="194"/>
      <c r="D29" s="270"/>
      <c r="E29" s="194"/>
      <c r="F29" s="194"/>
      <c r="G29" s="194"/>
      <c r="H29" s="194"/>
      <c r="I29" s="194"/>
      <c r="J29" s="194"/>
      <c r="K29" s="194"/>
      <c r="L29" s="194"/>
      <c r="M29" s="194"/>
      <c r="N29" s="194"/>
      <c r="O29" s="194"/>
    </row>
    <row r="30" spans="1:15" ht="12.75" customHeight="1" x14ac:dyDescent="0.25">
      <c r="A30" s="194"/>
      <c r="B30" s="194"/>
      <c r="C30" s="194"/>
      <c r="D30" s="270"/>
      <c r="E30" s="194"/>
      <c r="F30" s="194"/>
      <c r="G30" s="194"/>
      <c r="H30" s="194"/>
      <c r="I30" s="194"/>
      <c r="J30" s="194"/>
      <c r="K30" s="194"/>
      <c r="L30" s="194"/>
      <c r="M30" s="194"/>
      <c r="N30" s="194"/>
      <c r="O30" s="194"/>
    </row>
    <row r="31" spans="1:15" ht="12.75" customHeight="1" x14ac:dyDescent="0.25">
      <c r="A31" s="194"/>
      <c r="B31" s="194"/>
      <c r="C31" s="194"/>
      <c r="D31" s="270"/>
      <c r="E31" s="194"/>
      <c r="F31" s="194"/>
      <c r="G31" s="194"/>
      <c r="H31" s="194"/>
      <c r="I31" s="194"/>
      <c r="J31" s="194"/>
      <c r="K31" s="194"/>
      <c r="L31" s="194"/>
      <c r="M31" s="194"/>
      <c r="N31" s="194"/>
      <c r="O31" s="194"/>
    </row>
    <row r="32" spans="1:15" ht="12.75" customHeight="1" x14ac:dyDescent="0.25">
      <c r="A32" s="194"/>
      <c r="B32" s="194"/>
      <c r="C32" s="194"/>
      <c r="D32" s="270"/>
      <c r="E32" s="194"/>
      <c r="F32" s="194"/>
      <c r="G32" s="194"/>
      <c r="H32" s="194"/>
      <c r="I32" s="194"/>
      <c r="J32" s="194"/>
      <c r="K32" s="194"/>
      <c r="L32" s="194"/>
      <c r="M32" s="194"/>
      <c r="N32" s="194"/>
      <c r="O32" s="194"/>
    </row>
    <row r="33" spans="1:15" ht="12.75" customHeight="1" x14ac:dyDescent="0.25">
      <c r="A33" s="194"/>
      <c r="B33" s="194"/>
      <c r="C33" s="194"/>
      <c r="D33" s="270"/>
      <c r="E33" s="194"/>
      <c r="F33" s="194"/>
      <c r="G33" s="194"/>
      <c r="H33" s="194"/>
      <c r="I33" s="194"/>
      <c r="J33" s="194"/>
      <c r="K33" s="194"/>
      <c r="L33" s="194"/>
      <c r="M33" s="194"/>
      <c r="N33" s="194"/>
      <c r="O33" s="194"/>
    </row>
    <row r="34" spans="1:15" ht="12.75" customHeight="1" x14ac:dyDescent="0.25">
      <c r="A34" s="194"/>
      <c r="B34" s="194"/>
      <c r="C34" s="194"/>
      <c r="D34" s="270"/>
      <c r="E34" s="194"/>
      <c r="F34" s="194"/>
      <c r="G34" s="194"/>
      <c r="H34" s="194"/>
      <c r="I34" s="194"/>
      <c r="J34" s="194"/>
      <c r="K34" s="194"/>
      <c r="L34" s="194"/>
      <c r="M34" s="194"/>
      <c r="N34" s="194"/>
      <c r="O34" s="194"/>
    </row>
    <row r="35" spans="1:15" ht="12.75" customHeight="1" x14ac:dyDescent="0.25">
      <c r="A35" s="194"/>
      <c r="B35" s="194"/>
      <c r="C35" s="194"/>
      <c r="D35" s="270"/>
      <c r="E35" s="194"/>
      <c r="F35" s="194"/>
      <c r="G35" s="194"/>
      <c r="H35" s="194"/>
      <c r="I35" s="194"/>
      <c r="J35" s="194"/>
      <c r="K35" s="194"/>
      <c r="L35" s="194"/>
      <c r="M35" s="194"/>
      <c r="N35" s="194"/>
      <c r="O35" s="194"/>
    </row>
    <row r="36" spans="1:15" ht="12.75" customHeight="1" x14ac:dyDescent="0.25">
      <c r="A36" s="194"/>
      <c r="B36" s="194"/>
      <c r="C36" s="194"/>
      <c r="D36" s="270"/>
      <c r="E36" s="194"/>
      <c r="F36" s="194"/>
      <c r="G36" s="194"/>
      <c r="H36" s="194"/>
      <c r="I36" s="194"/>
      <c r="J36" s="194"/>
      <c r="K36" s="194"/>
      <c r="L36" s="194"/>
      <c r="M36" s="194"/>
      <c r="N36" s="194"/>
      <c r="O36" s="194"/>
    </row>
    <row r="37" spans="1:15" ht="12.75" customHeight="1" x14ac:dyDescent="0.25">
      <c r="A37" s="194"/>
      <c r="B37" s="194"/>
      <c r="C37" s="194"/>
      <c r="D37" s="270"/>
      <c r="E37" s="194"/>
      <c r="F37" s="194"/>
      <c r="G37" s="194"/>
      <c r="H37" s="194"/>
      <c r="I37" s="194"/>
      <c r="J37" s="194"/>
      <c r="K37" s="194"/>
      <c r="L37" s="194"/>
      <c r="M37" s="194"/>
      <c r="N37" s="194"/>
      <c r="O37" s="194"/>
    </row>
    <row r="38" spans="1:15" ht="12.75" customHeight="1" x14ac:dyDescent="0.25">
      <c r="A38" s="194"/>
      <c r="B38" s="194"/>
      <c r="C38" s="194"/>
      <c r="D38" s="270"/>
      <c r="E38" s="194"/>
      <c r="F38" s="194"/>
      <c r="G38" s="194"/>
      <c r="H38" s="194"/>
      <c r="I38" s="194"/>
      <c r="J38" s="194"/>
      <c r="K38" s="194"/>
      <c r="L38" s="194"/>
      <c r="M38" s="194"/>
      <c r="N38" s="194"/>
      <c r="O38" s="194"/>
    </row>
    <row r="39" spans="1:15" ht="12.75" customHeight="1" x14ac:dyDescent="0.25">
      <c r="A39" s="194"/>
      <c r="B39" s="194"/>
      <c r="C39" s="194"/>
      <c r="D39" s="270"/>
      <c r="E39" s="194"/>
      <c r="F39" s="194"/>
      <c r="G39" s="194"/>
      <c r="H39" s="194"/>
      <c r="I39" s="194"/>
      <c r="J39" s="194"/>
      <c r="K39" s="194"/>
      <c r="L39" s="194"/>
      <c r="M39" s="194"/>
      <c r="N39" s="194"/>
      <c r="O39" s="194"/>
    </row>
    <row r="40" spans="1:15" ht="12.75" customHeight="1" x14ac:dyDescent="0.25">
      <c r="A40" s="194"/>
      <c r="B40" s="194"/>
      <c r="C40" s="194"/>
      <c r="D40" s="270"/>
      <c r="E40" s="194"/>
      <c r="F40" s="194"/>
      <c r="G40" s="194"/>
      <c r="H40" s="194"/>
      <c r="I40" s="194"/>
      <c r="J40" s="194"/>
      <c r="K40" s="194"/>
      <c r="L40" s="194"/>
      <c r="M40" s="194"/>
      <c r="N40" s="194"/>
      <c r="O40" s="194"/>
    </row>
    <row r="41" spans="1:15" ht="12.75" customHeight="1" x14ac:dyDescent="0.25">
      <c r="A41" s="194"/>
      <c r="B41" s="194"/>
      <c r="C41" s="194"/>
      <c r="D41" s="270"/>
      <c r="E41" s="194"/>
      <c r="F41" s="194"/>
      <c r="G41" s="194"/>
      <c r="H41" s="194"/>
      <c r="I41" s="194"/>
      <c r="J41" s="194"/>
      <c r="K41" s="194"/>
      <c r="L41" s="194"/>
      <c r="M41" s="194"/>
      <c r="N41" s="194"/>
      <c r="O41" s="194"/>
    </row>
    <row r="42" spans="1:15" ht="12.75" customHeight="1" x14ac:dyDescent="0.25">
      <c r="A42" s="194"/>
      <c r="B42" s="194"/>
      <c r="C42" s="194"/>
      <c r="D42" s="270"/>
      <c r="E42" s="194"/>
      <c r="F42" s="194"/>
      <c r="G42" s="194"/>
      <c r="H42" s="194"/>
      <c r="I42" s="194"/>
      <c r="J42" s="194"/>
      <c r="K42" s="194"/>
      <c r="L42" s="194"/>
      <c r="M42" s="194"/>
      <c r="N42" s="194"/>
      <c r="O42" s="194"/>
    </row>
    <row r="43" spans="1:15" ht="12.75" customHeight="1" x14ac:dyDescent="0.25">
      <c r="A43" s="194"/>
      <c r="B43" s="194"/>
      <c r="C43" s="194"/>
      <c r="D43" s="270"/>
      <c r="E43" s="194"/>
      <c r="F43" s="194"/>
      <c r="G43" s="194"/>
      <c r="H43" s="194"/>
      <c r="I43" s="194"/>
      <c r="J43" s="194"/>
      <c r="K43" s="194"/>
      <c r="L43" s="194"/>
      <c r="M43" s="194"/>
      <c r="N43" s="194"/>
      <c r="O43" s="194"/>
    </row>
    <row r="44" spans="1:15" ht="12.75" customHeight="1" x14ac:dyDescent="0.25">
      <c r="A44" s="194"/>
      <c r="B44" s="194"/>
      <c r="C44" s="194"/>
      <c r="D44" s="270"/>
      <c r="E44" s="194"/>
      <c r="F44" s="194"/>
      <c r="G44" s="194"/>
      <c r="H44" s="194"/>
      <c r="I44" s="194"/>
      <c r="J44" s="194"/>
      <c r="K44" s="194"/>
      <c r="L44" s="194"/>
      <c r="M44" s="194"/>
      <c r="N44" s="194"/>
      <c r="O44" s="194"/>
    </row>
    <row r="45" spans="1:15" ht="12.75" customHeight="1" x14ac:dyDescent="0.25">
      <c r="A45" s="194"/>
      <c r="B45" s="194"/>
      <c r="C45" s="194"/>
      <c r="D45" s="270"/>
      <c r="E45" s="194"/>
      <c r="F45" s="194"/>
      <c r="G45" s="194"/>
      <c r="H45" s="194"/>
      <c r="I45" s="194"/>
      <c r="J45" s="194"/>
      <c r="K45" s="194"/>
      <c r="L45" s="194"/>
      <c r="M45" s="194"/>
      <c r="N45" s="194"/>
      <c r="O45" s="194"/>
    </row>
    <row r="46" spans="1:15" ht="12.75" customHeight="1" x14ac:dyDescent="0.25">
      <c r="A46" s="194"/>
      <c r="B46" s="194"/>
      <c r="C46" s="194"/>
      <c r="D46" s="270"/>
      <c r="E46" s="194"/>
      <c r="F46" s="194"/>
      <c r="G46" s="194"/>
      <c r="H46" s="194"/>
      <c r="I46" s="194"/>
      <c r="J46" s="194"/>
      <c r="K46" s="194"/>
      <c r="L46" s="194"/>
      <c r="M46" s="194"/>
      <c r="N46" s="194"/>
      <c r="O46" s="194"/>
    </row>
    <row r="47" spans="1:15" ht="12.75" customHeight="1" x14ac:dyDescent="0.25">
      <c r="A47" s="194"/>
      <c r="B47" s="194"/>
      <c r="C47" s="194"/>
      <c r="D47" s="270"/>
      <c r="E47" s="194"/>
      <c r="F47" s="194"/>
      <c r="G47" s="194"/>
      <c r="H47" s="194"/>
      <c r="I47" s="194"/>
      <c r="J47" s="194"/>
      <c r="K47" s="194"/>
      <c r="L47" s="194"/>
      <c r="M47" s="194"/>
      <c r="N47" s="194"/>
      <c r="O47" s="194"/>
    </row>
    <row r="48" spans="1:15" ht="12.75" customHeight="1" x14ac:dyDescent="0.25">
      <c r="A48" s="194"/>
      <c r="B48" s="194"/>
      <c r="C48" s="194"/>
      <c r="D48" s="270"/>
      <c r="E48" s="194"/>
      <c r="F48" s="194"/>
      <c r="G48" s="194"/>
      <c r="H48" s="194"/>
      <c r="I48" s="194"/>
      <c r="J48" s="194"/>
      <c r="K48" s="194"/>
      <c r="L48" s="194"/>
      <c r="M48" s="194"/>
      <c r="N48" s="194"/>
      <c r="O48" s="194"/>
    </row>
    <row r="49" spans="1:15" ht="12.75" customHeight="1" x14ac:dyDescent="0.25">
      <c r="A49" s="194"/>
      <c r="B49" s="194"/>
      <c r="C49" s="194"/>
      <c r="D49" s="270"/>
      <c r="E49" s="194"/>
      <c r="F49" s="194"/>
      <c r="G49" s="194"/>
      <c r="H49" s="194"/>
      <c r="I49" s="194"/>
      <c r="J49" s="194"/>
      <c r="K49" s="194"/>
      <c r="L49" s="194"/>
      <c r="M49" s="194"/>
      <c r="N49" s="194"/>
      <c r="O49" s="194"/>
    </row>
    <row r="50" spans="1:15" ht="12.75" customHeight="1" x14ac:dyDescent="0.25">
      <c r="A50" s="194"/>
      <c r="B50" s="194"/>
      <c r="C50" s="194"/>
      <c r="D50" s="270"/>
      <c r="E50" s="194"/>
      <c r="F50" s="194"/>
      <c r="G50" s="194"/>
      <c r="H50" s="194"/>
      <c r="I50" s="194"/>
      <c r="J50" s="194"/>
      <c r="K50" s="194"/>
      <c r="L50" s="194"/>
      <c r="M50" s="194"/>
      <c r="N50" s="194"/>
      <c r="O50" s="194"/>
    </row>
    <row r="51" spans="1:15" ht="12.75" customHeight="1" x14ac:dyDescent="0.25">
      <c r="A51" s="194"/>
      <c r="B51" s="194"/>
      <c r="C51" s="194"/>
      <c r="D51" s="270"/>
      <c r="E51" s="194"/>
      <c r="F51" s="194"/>
      <c r="G51" s="194"/>
      <c r="H51" s="194"/>
      <c r="I51" s="194"/>
      <c r="J51" s="194"/>
      <c r="K51" s="194"/>
      <c r="L51" s="194"/>
      <c r="M51" s="194"/>
      <c r="N51" s="194"/>
      <c r="O51" s="194"/>
    </row>
    <row r="52" spans="1:15" ht="12.75" customHeight="1" x14ac:dyDescent="0.25">
      <c r="A52" s="194"/>
      <c r="B52" s="194"/>
      <c r="C52" s="194"/>
      <c r="D52" s="270"/>
      <c r="E52" s="194"/>
      <c r="F52" s="194"/>
      <c r="G52" s="194"/>
      <c r="H52" s="194"/>
      <c r="I52" s="194"/>
      <c r="J52" s="194"/>
      <c r="K52" s="194"/>
      <c r="L52" s="194"/>
      <c r="M52" s="194"/>
      <c r="N52" s="194"/>
      <c r="O52" s="194"/>
    </row>
    <row r="53" spans="1:15" ht="12.75" customHeight="1" x14ac:dyDescent="0.25">
      <c r="A53" s="194"/>
      <c r="B53" s="194"/>
      <c r="C53" s="194"/>
      <c r="D53" s="270"/>
      <c r="E53" s="194"/>
      <c r="F53" s="194"/>
      <c r="G53" s="194"/>
      <c r="H53" s="194"/>
      <c r="I53" s="194"/>
      <c r="J53" s="194"/>
      <c r="K53" s="194"/>
      <c r="L53" s="194"/>
      <c r="M53" s="194"/>
      <c r="N53" s="194"/>
      <c r="O53" s="194"/>
    </row>
    <row r="54" spans="1:15" ht="12.75" customHeight="1" x14ac:dyDescent="0.25">
      <c r="A54" s="194"/>
      <c r="B54" s="194"/>
      <c r="C54" s="194"/>
      <c r="D54" s="270"/>
      <c r="E54" s="194"/>
      <c r="F54" s="194"/>
      <c r="G54" s="194"/>
      <c r="H54" s="194"/>
      <c r="I54" s="194"/>
      <c r="J54" s="194"/>
      <c r="K54" s="194"/>
      <c r="L54" s="194"/>
      <c r="M54" s="194"/>
      <c r="N54" s="194"/>
      <c r="O54" s="194"/>
    </row>
    <row r="55" spans="1:15" ht="12.75" customHeight="1" x14ac:dyDescent="0.25">
      <c r="A55" s="194"/>
      <c r="B55" s="194"/>
      <c r="C55" s="194"/>
      <c r="D55" s="270"/>
      <c r="E55" s="194"/>
      <c r="F55" s="194"/>
      <c r="G55" s="194"/>
      <c r="H55" s="194"/>
      <c r="I55" s="194"/>
      <c r="J55" s="194"/>
      <c r="K55" s="194"/>
      <c r="L55" s="194"/>
      <c r="M55" s="194"/>
      <c r="N55" s="194"/>
      <c r="O55" s="194"/>
    </row>
    <row r="56" spans="1:15" ht="12.75" customHeight="1" x14ac:dyDescent="0.25">
      <c r="A56" s="194"/>
      <c r="B56" s="194"/>
      <c r="C56" s="194"/>
      <c r="D56" s="270"/>
      <c r="E56" s="194"/>
      <c r="F56" s="194"/>
      <c r="G56" s="194"/>
      <c r="H56" s="194"/>
      <c r="I56" s="194"/>
      <c r="J56" s="194"/>
      <c r="K56" s="194"/>
      <c r="L56" s="194"/>
      <c r="M56" s="194"/>
      <c r="N56" s="194"/>
      <c r="O56" s="194"/>
    </row>
    <row r="57" spans="1:15" ht="12.75" customHeight="1" x14ac:dyDescent="0.25">
      <c r="A57" s="194"/>
      <c r="B57" s="194"/>
      <c r="C57" s="194"/>
      <c r="D57" s="270"/>
      <c r="E57" s="194"/>
      <c r="F57" s="194"/>
      <c r="G57" s="194"/>
      <c r="H57" s="194"/>
      <c r="I57" s="194"/>
      <c r="J57" s="194"/>
      <c r="K57" s="194"/>
      <c r="L57" s="194"/>
      <c r="M57" s="194"/>
      <c r="N57" s="194"/>
      <c r="O57" s="194"/>
    </row>
    <row r="58" spans="1:15" ht="12.75" customHeight="1" x14ac:dyDescent="0.25">
      <c r="A58" s="194"/>
      <c r="B58" s="194"/>
      <c r="C58" s="194"/>
      <c r="D58" s="270"/>
      <c r="E58" s="194"/>
      <c r="F58" s="194"/>
      <c r="G58" s="194"/>
      <c r="H58" s="194"/>
      <c r="I58" s="194"/>
      <c r="J58" s="194"/>
      <c r="K58" s="194"/>
      <c r="L58" s="194"/>
      <c r="M58" s="194"/>
      <c r="N58" s="194"/>
      <c r="O58" s="194"/>
    </row>
    <row r="59" spans="1:15" ht="12.75" customHeight="1" x14ac:dyDescent="0.25">
      <c r="A59" s="194"/>
      <c r="B59" s="194"/>
      <c r="C59" s="194"/>
      <c r="D59" s="270"/>
      <c r="E59" s="194"/>
      <c r="F59" s="194"/>
      <c r="G59" s="194"/>
      <c r="H59" s="194"/>
      <c r="I59" s="194"/>
      <c r="J59" s="194"/>
      <c r="K59" s="194"/>
      <c r="L59" s="194"/>
      <c r="M59" s="194"/>
      <c r="N59" s="194"/>
      <c r="O59" s="194"/>
    </row>
    <row r="60" spans="1:15" ht="12.75" customHeight="1" x14ac:dyDescent="0.25">
      <c r="A60" s="194"/>
      <c r="B60" s="194"/>
      <c r="C60" s="194"/>
      <c r="D60" s="270"/>
      <c r="E60" s="194"/>
      <c r="F60" s="194"/>
      <c r="G60" s="194"/>
      <c r="H60" s="194"/>
      <c r="I60" s="194"/>
      <c r="J60" s="194"/>
      <c r="K60" s="194"/>
      <c r="L60" s="194"/>
      <c r="M60" s="194"/>
      <c r="N60" s="194"/>
      <c r="O60" s="194"/>
    </row>
    <row r="61" spans="1:15" ht="12.75" customHeight="1" x14ac:dyDescent="0.25">
      <c r="A61" s="194"/>
      <c r="B61" s="194"/>
      <c r="C61" s="194"/>
      <c r="D61" s="270"/>
      <c r="E61" s="194"/>
      <c r="F61" s="194"/>
      <c r="G61" s="194"/>
      <c r="H61" s="194"/>
      <c r="I61" s="194"/>
      <c r="J61" s="194"/>
      <c r="K61" s="194"/>
      <c r="L61" s="194"/>
      <c r="M61" s="194"/>
      <c r="N61" s="194"/>
      <c r="O61" s="194"/>
    </row>
    <row r="62" spans="1:15" ht="12.75" customHeight="1" x14ac:dyDescent="0.25">
      <c r="A62" s="194"/>
      <c r="B62" s="194"/>
      <c r="C62" s="194"/>
      <c r="D62" s="270"/>
      <c r="E62" s="194"/>
      <c r="F62" s="194"/>
      <c r="G62" s="194"/>
      <c r="H62" s="194"/>
      <c r="I62" s="194"/>
      <c r="J62" s="194"/>
      <c r="K62" s="194"/>
      <c r="L62" s="194"/>
      <c r="M62" s="194"/>
      <c r="N62" s="194"/>
      <c r="O62" s="194"/>
    </row>
    <row r="63" spans="1:15" ht="12.75" customHeight="1" x14ac:dyDescent="0.25">
      <c r="A63" s="194"/>
      <c r="B63" s="194"/>
      <c r="C63" s="194"/>
      <c r="D63" s="270"/>
      <c r="E63" s="194"/>
      <c r="F63" s="194"/>
      <c r="G63" s="194"/>
      <c r="H63" s="194"/>
      <c r="I63" s="194"/>
      <c r="J63" s="194"/>
      <c r="K63" s="194"/>
      <c r="L63" s="194"/>
      <c r="M63" s="194"/>
      <c r="N63" s="194"/>
      <c r="O63" s="194"/>
    </row>
    <row r="64" spans="1:15" ht="12.75" customHeight="1" x14ac:dyDescent="0.25">
      <c r="A64" s="194"/>
      <c r="B64" s="194"/>
      <c r="C64" s="194"/>
      <c r="D64" s="270"/>
      <c r="E64" s="194"/>
      <c r="F64" s="194"/>
      <c r="G64" s="194"/>
      <c r="H64" s="194"/>
      <c r="I64" s="194"/>
      <c r="J64" s="194"/>
      <c r="K64" s="194"/>
      <c r="L64" s="194"/>
      <c r="M64" s="194"/>
      <c r="N64" s="194"/>
      <c r="O64" s="194"/>
    </row>
    <row r="65" spans="1:15" ht="12.75" customHeight="1" x14ac:dyDescent="0.25">
      <c r="A65" s="194"/>
      <c r="B65" s="194"/>
      <c r="C65" s="194"/>
      <c r="D65" s="270"/>
      <c r="E65" s="194"/>
      <c r="F65" s="194"/>
      <c r="G65" s="194"/>
      <c r="H65" s="194"/>
      <c r="I65" s="194"/>
      <c r="J65" s="194"/>
      <c r="K65" s="194"/>
      <c r="L65" s="194"/>
      <c r="M65" s="194"/>
      <c r="N65" s="194"/>
      <c r="O65" s="194"/>
    </row>
    <row r="66" spans="1:15" ht="12.75" customHeight="1" x14ac:dyDescent="0.25">
      <c r="A66" s="194"/>
      <c r="B66" s="194"/>
      <c r="C66" s="194"/>
      <c r="D66" s="270"/>
      <c r="E66" s="194"/>
      <c r="F66" s="194"/>
      <c r="G66" s="194"/>
      <c r="H66" s="194"/>
      <c r="I66" s="194"/>
      <c r="J66" s="194"/>
      <c r="K66" s="194"/>
      <c r="L66" s="194"/>
      <c r="M66" s="194"/>
      <c r="N66" s="194"/>
      <c r="O66" s="194"/>
    </row>
    <row r="67" spans="1:15" ht="12.75" customHeight="1" x14ac:dyDescent="0.25">
      <c r="A67" s="194"/>
      <c r="B67" s="194"/>
      <c r="C67" s="194"/>
      <c r="D67" s="270"/>
      <c r="E67" s="194"/>
      <c r="F67" s="194"/>
      <c r="G67" s="194"/>
      <c r="H67" s="194"/>
      <c r="I67" s="194"/>
      <c r="J67" s="194"/>
      <c r="K67" s="194"/>
      <c r="L67" s="194"/>
      <c r="M67" s="194"/>
      <c r="N67" s="194"/>
      <c r="O67" s="194"/>
    </row>
    <row r="68" spans="1:15" ht="12.75" customHeight="1" x14ac:dyDescent="0.25">
      <c r="A68" s="194"/>
      <c r="B68" s="194"/>
      <c r="C68" s="194"/>
      <c r="D68" s="270"/>
      <c r="E68" s="194"/>
      <c r="F68" s="194"/>
      <c r="G68" s="194"/>
      <c r="H68" s="194"/>
      <c r="I68" s="194"/>
      <c r="J68" s="194"/>
      <c r="K68" s="194"/>
      <c r="L68" s="194"/>
      <c r="M68" s="194"/>
      <c r="N68" s="194"/>
      <c r="O68" s="194"/>
    </row>
    <row r="69" spans="1:15" ht="12.75" customHeight="1" x14ac:dyDescent="0.25">
      <c r="A69" s="194"/>
      <c r="B69" s="194"/>
      <c r="C69" s="194"/>
      <c r="D69" s="270"/>
      <c r="E69" s="194"/>
      <c r="F69" s="194"/>
      <c r="G69" s="194"/>
      <c r="H69" s="194"/>
      <c r="I69" s="194"/>
      <c r="J69" s="194"/>
      <c r="K69" s="194"/>
      <c r="L69" s="194"/>
      <c r="M69" s="194"/>
      <c r="N69" s="194"/>
      <c r="O69" s="194"/>
    </row>
    <row r="70" spans="1:15" ht="12.75" customHeight="1" x14ac:dyDescent="0.25">
      <c r="A70" s="194"/>
      <c r="B70" s="194"/>
      <c r="C70" s="194"/>
      <c r="D70" s="270"/>
      <c r="E70" s="194"/>
      <c r="F70" s="194"/>
      <c r="G70" s="194"/>
      <c r="H70" s="194"/>
      <c r="I70" s="194"/>
      <c r="J70" s="194"/>
      <c r="K70" s="194"/>
      <c r="L70" s="194"/>
      <c r="M70" s="194"/>
      <c r="N70" s="194"/>
      <c r="O70" s="194"/>
    </row>
    <row r="71" spans="1:15" ht="12.75" customHeight="1" x14ac:dyDescent="0.25">
      <c r="A71" s="194"/>
      <c r="B71" s="194"/>
      <c r="C71" s="194"/>
      <c r="D71" s="270"/>
      <c r="E71" s="194"/>
      <c r="F71" s="194"/>
      <c r="G71" s="194"/>
      <c r="H71" s="194"/>
      <c r="I71" s="194"/>
      <c r="J71" s="194"/>
      <c r="K71" s="194"/>
      <c r="L71" s="194"/>
      <c r="M71" s="194"/>
      <c r="N71" s="194"/>
      <c r="O71" s="194"/>
    </row>
    <row r="72" spans="1:15" ht="12.75" customHeight="1" x14ac:dyDescent="0.25">
      <c r="A72" s="194"/>
      <c r="B72" s="194"/>
      <c r="C72" s="194"/>
      <c r="D72" s="270"/>
      <c r="E72" s="194"/>
      <c r="F72" s="194"/>
      <c r="G72" s="194"/>
      <c r="H72" s="194"/>
      <c r="I72" s="194"/>
      <c r="J72" s="194"/>
      <c r="K72" s="194"/>
      <c r="L72" s="194"/>
      <c r="M72" s="194"/>
      <c r="N72" s="194"/>
      <c r="O72" s="194"/>
    </row>
    <row r="73" spans="1:15" ht="12.75" customHeight="1" x14ac:dyDescent="0.25">
      <c r="A73" s="194"/>
      <c r="B73" s="194"/>
      <c r="C73" s="194"/>
      <c r="D73" s="270"/>
      <c r="E73" s="194"/>
      <c r="F73" s="194"/>
      <c r="G73" s="194"/>
      <c r="H73" s="194"/>
      <c r="I73" s="194"/>
      <c r="J73" s="194"/>
      <c r="K73" s="194"/>
      <c r="L73" s="194"/>
      <c r="M73" s="194"/>
      <c r="N73" s="194"/>
      <c r="O73" s="194"/>
    </row>
    <row r="74" spans="1:15" ht="12.75" customHeight="1" x14ac:dyDescent="0.25">
      <c r="A74" s="194"/>
      <c r="B74" s="194"/>
      <c r="C74" s="194"/>
      <c r="D74" s="270"/>
      <c r="E74" s="194"/>
      <c r="F74" s="194"/>
      <c r="G74" s="194"/>
      <c r="H74" s="194"/>
      <c r="I74" s="194"/>
      <c r="J74" s="194"/>
      <c r="K74" s="194"/>
      <c r="L74" s="194"/>
      <c r="M74" s="194"/>
      <c r="N74" s="194"/>
      <c r="O74" s="194"/>
    </row>
  </sheetData>
  <mergeCells count="39">
    <mergeCell ref="G16:G19"/>
    <mergeCell ref="G10:G12"/>
    <mergeCell ref="G13:G15"/>
    <mergeCell ref="M13:M15"/>
    <mergeCell ref="H13:H14"/>
    <mergeCell ref="M10:M12"/>
    <mergeCell ref="M1:M4"/>
    <mergeCell ref="B1:I2"/>
    <mergeCell ref="B3:I4"/>
    <mergeCell ref="B7:M7"/>
    <mergeCell ref="A5:M5"/>
    <mergeCell ref="B6:M6"/>
    <mergeCell ref="F10:F12"/>
    <mergeCell ref="B10:B12"/>
    <mergeCell ref="A1:A4"/>
    <mergeCell ref="J1:L1"/>
    <mergeCell ref="J2:L2"/>
    <mergeCell ref="J3:L3"/>
    <mergeCell ref="J4:L4"/>
    <mergeCell ref="A8:M8"/>
    <mergeCell ref="A10:A23"/>
    <mergeCell ref="B16:B19"/>
    <mergeCell ref="E13:E15"/>
    <mergeCell ref="E10:E12"/>
    <mergeCell ref="C10:C12"/>
    <mergeCell ref="C16:C19"/>
    <mergeCell ref="H16:H18"/>
    <mergeCell ref="H10:H11"/>
    <mergeCell ref="H20:H22"/>
    <mergeCell ref="G20:G23"/>
    <mergeCell ref="C20:C23"/>
    <mergeCell ref="E20:E23"/>
    <mergeCell ref="F20:F23"/>
    <mergeCell ref="B20:B23"/>
    <mergeCell ref="F13:F15"/>
    <mergeCell ref="E16:E19"/>
    <mergeCell ref="C13:C15"/>
    <mergeCell ref="B13:B15"/>
    <mergeCell ref="F16:F19"/>
  </mergeCells>
  <printOptions horizontalCentered="1"/>
  <pageMargins left="0.35433070866141736" right="0.35433070866141736" top="0.70866141732283472" bottom="0.74803149606299213" header="0" footer="0"/>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14:formula1>
            <xm:f>NO!$A$1:$A$4</xm:f>
          </x14:formula1>
          <xm:sqref>H10 H13 H16 H20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heetViews>
  <sheetFormatPr baseColWidth="10" defaultColWidth="14.42578125" defaultRowHeight="15" customHeight="1" x14ac:dyDescent="0.25"/>
  <cols>
    <col min="1" max="1" width="19.140625" customWidth="1"/>
    <col min="2" max="11" width="10.7109375" customWidth="1"/>
  </cols>
  <sheetData>
    <row r="1" spans="1:1" x14ac:dyDescent="0.25">
      <c r="A1" s="2" t="s">
        <v>406</v>
      </c>
    </row>
    <row r="2" spans="1:1" x14ac:dyDescent="0.25">
      <c r="A2" s="2" t="s">
        <v>301</v>
      </c>
    </row>
    <row r="3" spans="1:1" x14ac:dyDescent="0.25">
      <c r="A3" s="2" t="s">
        <v>304</v>
      </c>
    </row>
    <row r="4" spans="1:1" x14ac:dyDescent="0.25">
      <c r="A4" s="2" t="s">
        <v>307</v>
      </c>
    </row>
    <row r="5" spans="1:1" x14ac:dyDescent="0.25">
      <c r="A5" s="2" t="s">
        <v>310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heetViews>
  <sheetFormatPr baseColWidth="10" defaultColWidth="14.42578125" defaultRowHeight="15" customHeight="1" x14ac:dyDescent="0.25"/>
  <cols>
    <col min="1" max="1" width="23.140625" customWidth="1"/>
    <col min="2" max="11" width="10.7109375" customWidth="1"/>
  </cols>
  <sheetData>
    <row r="1" spans="1:1" x14ac:dyDescent="0.25">
      <c r="A1" s="35" t="s">
        <v>407</v>
      </c>
    </row>
    <row r="2" spans="1:1" x14ac:dyDescent="0.25">
      <c r="A2" s="35" t="s">
        <v>408</v>
      </c>
    </row>
    <row r="3" spans="1:1" x14ac:dyDescent="0.25">
      <c r="A3" s="35" t="s">
        <v>409</v>
      </c>
    </row>
    <row r="4" spans="1:1" x14ac:dyDescent="0.25">
      <c r="A4" s="35" t="s">
        <v>410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heetViews>
  <sheetFormatPr baseColWidth="10" defaultColWidth="14.42578125" defaultRowHeight="15" customHeight="1" x14ac:dyDescent="0.25"/>
  <cols>
    <col min="1" max="11" width="10.7109375" customWidth="1"/>
  </cols>
  <sheetData>
    <row r="1" spans="1:1" x14ac:dyDescent="0.25">
      <c r="A1" t="s">
        <v>62</v>
      </c>
    </row>
    <row r="2" spans="1:1" x14ac:dyDescent="0.25">
      <c r="A2" t="s">
        <v>63</v>
      </c>
    </row>
    <row r="3" spans="1:1" x14ac:dyDescent="0.25">
      <c r="A3" t="s">
        <v>64</v>
      </c>
    </row>
    <row r="4" spans="1:1" x14ac:dyDescent="0.25">
      <c r="A4" t="s">
        <v>65</v>
      </c>
    </row>
    <row r="6" spans="1:1" x14ac:dyDescent="0.25">
      <c r="A6" t="s">
        <v>66</v>
      </c>
    </row>
    <row r="7" spans="1:1" x14ac:dyDescent="0.25">
      <c r="A7" t="s">
        <v>67</v>
      </c>
    </row>
    <row r="8" spans="1:1" x14ac:dyDescent="0.25">
      <c r="A8" t="s">
        <v>68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11" width="10.7109375" customWidth="1"/>
  </cols>
  <sheetData>
    <row r="1" spans="1:3" x14ac:dyDescent="0.25">
      <c r="A1" t="s">
        <v>47</v>
      </c>
      <c r="B1" t="s">
        <v>69</v>
      </c>
      <c r="C1" t="s">
        <v>70</v>
      </c>
    </row>
    <row r="2" spans="1:3" x14ac:dyDescent="0.25">
      <c r="A2" t="s">
        <v>71</v>
      </c>
      <c r="B2" t="s">
        <v>55</v>
      </c>
      <c r="C2" t="s">
        <v>51</v>
      </c>
    </row>
    <row r="3" spans="1:3" x14ac:dyDescent="0.25">
      <c r="A3" t="s">
        <v>53</v>
      </c>
      <c r="B3" t="s">
        <v>72</v>
      </c>
      <c r="C3" t="s">
        <v>73</v>
      </c>
    </row>
    <row r="4" spans="1:3" x14ac:dyDescent="0.25">
      <c r="A4" t="s">
        <v>57</v>
      </c>
      <c r="B4" t="s">
        <v>49</v>
      </c>
      <c r="C4" t="s">
        <v>74</v>
      </c>
    </row>
    <row r="5" spans="1:3" x14ac:dyDescent="0.25">
      <c r="A5" t="s">
        <v>75</v>
      </c>
      <c r="B5" t="s">
        <v>76</v>
      </c>
      <c r="C5" t="s">
        <v>77</v>
      </c>
    </row>
    <row r="6" spans="1:3" x14ac:dyDescent="0.25">
      <c r="A6" t="s">
        <v>78</v>
      </c>
      <c r="B6" t="s">
        <v>78</v>
      </c>
      <c r="C6" t="s">
        <v>78</v>
      </c>
    </row>
    <row r="7" spans="1:3" x14ac:dyDescent="0.25">
      <c r="A7" t="s">
        <v>79</v>
      </c>
      <c r="B7" t="s">
        <v>80</v>
      </c>
      <c r="C7" t="s">
        <v>81</v>
      </c>
    </row>
    <row r="8" spans="1:3" x14ac:dyDescent="0.25">
      <c r="B8" t="s">
        <v>82</v>
      </c>
      <c r="C8" t="s">
        <v>83</v>
      </c>
    </row>
    <row r="9" spans="1:3" x14ac:dyDescent="0.25">
      <c r="C9" t="s">
        <v>84</v>
      </c>
    </row>
    <row r="10" spans="1:3" x14ac:dyDescent="0.25">
      <c r="C10" t="s">
        <v>85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100"/>
  <sheetViews>
    <sheetView topLeftCell="L1" workbookViewId="0">
      <selection activeCell="X6" sqref="X6"/>
    </sheetView>
  </sheetViews>
  <sheetFormatPr baseColWidth="10" defaultColWidth="14.42578125" defaultRowHeight="15" customHeight="1" x14ac:dyDescent="0.25"/>
  <cols>
    <col min="1" max="1" width="5.140625" customWidth="1"/>
    <col min="2" max="2" width="40.42578125" customWidth="1"/>
    <col min="3" max="17" width="6.42578125" customWidth="1"/>
    <col min="18" max="18" width="8.140625" customWidth="1"/>
    <col min="19" max="19" width="13" customWidth="1"/>
    <col min="20" max="20" width="18" customWidth="1"/>
    <col min="21" max="23" width="11.42578125" hidden="1" customWidth="1"/>
    <col min="24" max="24" width="11.42578125" customWidth="1"/>
  </cols>
  <sheetData>
    <row r="1" spans="1:24" ht="15" customHeight="1" x14ac:dyDescent="0.25">
      <c r="A1" s="359"/>
      <c r="B1" s="360" t="str">
        <f>CONTEXTO!B1</f>
        <v xml:space="preserve">PROCESO: </v>
      </c>
      <c r="C1" s="298"/>
      <c r="D1" s="298"/>
      <c r="E1" s="298"/>
      <c r="F1" s="298"/>
      <c r="G1" s="298"/>
      <c r="H1" s="298"/>
      <c r="I1" s="298"/>
      <c r="J1" s="298"/>
      <c r="K1" s="298"/>
      <c r="L1" s="298"/>
      <c r="M1" s="298"/>
      <c r="N1" s="298"/>
      <c r="O1" s="298"/>
      <c r="P1" s="298"/>
      <c r="Q1" s="298"/>
      <c r="R1" s="298"/>
      <c r="S1" s="299"/>
      <c r="T1" s="350" t="s">
        <v>454</v>
      </c>
      <c r="U1" s="351"/>
      <c r="V1" s="351"/>
      <c r="W1" s="352"/>
    </row>
    <row r="2" spans="1:24" ht="15" customHeight="1" x14ac:dyDescent="0.25">
      <c r="A2" s="283"/>
      <c r="B2" s="283"/>
      <c r="C2" s="283"/>
      <c r="D2" s="283"/>
      <c r="E2" s="283"/>
      <c r="F2" s="283"/>
      <c r="G2" s="283"/>
      <c r="H2" s="283"/>
      <c r="I2" s="283"/>
      <c r="J2" s="283"/>
      <c r="K2" s="283"/>
      <c r="L2" s="283"/>
      <c r="M2" s="283"/>
      <c r="N2" s="283"/>
      <c r="O2" s="283"/>
      <c r="P2" s="283"/>
      <c r="Q2" s="283"/>
      <c r="R2" s="283"/>
      <c r="S2" s="301"/>
      <c r="T2" s="353" t="s">
        <v>452</v>
      </c>
      <c r="U2" s="333"/>
      <c r="V2" s="333"/>
      <c r="W2" s="334"/>
    </row>
    <row r="3" spans="1:24" ht="15" customHeight="1" x14ac:dyDescent="0.25">
      <c r="A3" s="283"/>
      <c r="B3" s="284" t="s">
        <v>87</v>
      </c>
      <c r="C3" s="283"/>
      <c r="D3" s="283"/>
      <c r="E3" s="283"/>
      <c r="F3" s="283"/>
      <c r="G3" s="283"/>
      <c r="H3" s="283"/>
      <c r="I3" s="283"/>
      <c r="J3" s="283"/>
      <c r="K3" s="283"/>
      <c r="L3" s="283"/>
      <c r="M3" s="283"/>
      <c r="N3" s="283"/>
      <c r="O3" s="283"/>
      <c r="P3" s="283"/>
      <c r="Q3" s="283"/>
      <c r="R3" s="283"/>
      <c r="S3" s="301"/>
      <c r="T3" s="354" t="s">
        <v>453</v>
      </c>
      <c r="U3" s="355"/>
      <c r="V3" s="355"/>
      <c r="W3" s="356"/>
    </row>
    <row r="4" spans="1:24" ht="15.75" customHeight="1" x14ac:dyDescent="0.25">
      <c r="A4" s="337"/>
      <c r="B4" s="337"/>
      <c r="C4" s="337"/>
      <c r="D4" s="337"/>
      <c r="E4" s="337"/>
      <c r="F4" s="337"/>
      <c r="G4" s="337"/>
      <c r="H4" s="337"/>
      <c r="I4" s="337"/>
      <c r="J4" s="337"/>
      <c r="K4" s="337"/>
      <c r="L4" s="337"/>
      <c r="M4" s="337"/>
      <c r="N4" s="337"/>
      <c r="O4" s="337"/>
      <c r="P4" s="337"/>
      <c r="Q4" s="337"/>
      <c r="R4" s="337"/>
      <c r="S4" s="345"/>
      <c r="T4" s="353" t="s">
        <v>456</v>
      </c>
      <c r="U4" s="333"/>
      <c r="V4" s="333"/>
      <c r="W4" s="334"/>
    </row>
    <row r="5" spans="1:24" ht="15.75" customHeight="1" x14ac:dyDescent="0.25">
      <c r="A5" s="367"/>
      <c r="B5" s="337"/>
      <c r="C5" s="337"/>
      <c r="D5" s="337"/>
      <c r="E5" s="337"/>
      <c r="F5" s="337"/>
      <c r="G5" s="337"/>
      <c r="H5" s="337"/>
      <c r="I5" s="337"/>
      <c r="J5" s="337"/>
      <c r="K5" s="337"/>
      <c r="L5" s="337"/>
      <c r="M5" s="337"/>
      <c r="N5" s="337"/>
      <c r="O5" s="337"/>
      <c r="P5" s="337"/>
      <c r="Q5" s="337"/>
      <c r="R5" s="337"/>
      <c r="S5" s="337"/>
      <c r="T5" s="345"/>
      <c r="U5" s="8"/>
      <c r="V5" s="8"/>
      <c r="W5" s="39"/>
      <c r="X5" s="40"/>
    </row>
    <row r="6" spans="1:24" ht="27" customHeight="1" x14ac:dyDescent="0.25">
      <c r="A6" s="365"/>
      <c r="B6" s="333"/>
      <c r="C6" s="333"/>
      <c r="D6" s="333"/>
      <c r="E6" s="333"/>
      <c r="F6" s="333"/>
      <c r="G6" s="333"/>
      <c r="H6" s="333"/>
      <c r="I6" s="333"/>
      <c r="J6" s="333"/>
      <c r="K6" s="333"/>
      <c r="L6" s="333"/>
      <c r="M6" s="333"/>
      <c r="N6" s="333"/>
      <c r="O6" s="333"/>
      <c r="P6" s="333"/>
      <c r="Q6" s="333"/>
      <c r="R6" s="333"/>
      <c r="S6" s="333"/>
      <c r="T6" s="366"/>
      <c r="U6" s="2"/>
      <c r="V6" s="2"/>
      <c r="W6" s="41"/>
      <c r="X6" s="2"/>
    </row>
    <row r="7" spans="1:24" ht="81" customHeight="1" x14ac:dyDescent="0.25">
      <c r="A7" s="364"/>
      <c r="B7" s="286"/>
      <c r="C7" s="286"/>
      <c r="D7" s="286"/>
      <c r="E7" s="286"/>
      <c r="F7" s="286"/>
      <c r="G7" s="286"/>
      <c r="H7" s="286"/>
      <c r="I7" s="286"/>
      <c r="J7" s="286"/>
      <c r="K7" s="286"/>
      <c r="L7" s="286"/>
      <c r="M7" s="286"/>
      <c r="N7" s="286"/>
      <c r="O7" s="286"/>
      <c r="P7" s="286"/>
      <c r="Q7" s="286"/>
      <c r="R7" s="286"/>
      <c r="S7" s="286"/>
      <c r="T7" s="349"/>
      <c r="U7" s="42"/>
      <c r="V7" s="42"/>
      <c r="W7" s="43"/>
      <c r="X7" s="2"/>
    </row>
    <row r="8" spans="1:24" ht="26.25" customHeight="1" x14ac:dyDescent="0.25">
      <c r="A8" s="44"/>
      <c r="B8" s="44"/>
      <c r="C8" s="44"/>
      <c r="D8" s="44"/>
      <c r="E8" s="44"/>
      <c r="F8" s="44"/>
      <c r="G8" s="44"/>
      <c r="H8" s="44"/>
      <c r="I8" s="44"/>
      <c r="J8" s="44"/>
      <c r="K8" s="44"/>
      <c r="L8" s="44"/>
      <c r="M8" s="44"/>
      <c r="N8" s="44"/>
      <c r="O8" s="44"/>
      <c r="P8" s="44"/>
      <c r="Q8" s="44"/>
      <c r="R8" s="44"/>
      <c r="S8" s="44"/>
      <c r="T8" s="45"/>
      <c r="U8" s="2"/>
      <c r="V8" s="2"/>
      <c r="W8" s="2"/>
      <c r="X8" s="46"/>
    </row>
    <row r="9" spans="1:24" ht="39.75" customHeight="1" x14ac:dyDescent="0.25">
      <c r="A9" s="361" t="b">
        <v>0</v>
      </c>
      <c r="B9" s="362"/>
      <c r="C9" s="362"/>
      <c r="D9" s="362"/>
      <c r="E9" s="362"/>
      <c r="F9" s="362"/>
      <c r="G9" s="362"/>
      <c r="H9" s="362"/>
      <c r="I9" s="362"/>
      <c r="J9" s="362"/>
      <c r="K9" s="362"/>
      <c r="L9" s="362"/>
      <c r="M9" s="362"/>
      <c r="N9" s="362"/>
      <c r="O9" s="362"/>
      <c r="P9" s="362"/>
      <c r="Q9" s="362"/>
      <c r="R9" s="362"/>
      <c r="S9" s="362"/>
      <c r="T9" s="363"/>
      <c r="U9" s="2"/>
      <c r="V9" s="2"/>
      <c r="W9" s="2"/>
      <c r="X9" s="2"/>
    </row>
    <row r="10" spans="1:24" ht="32.25" customHeight="1" x14ac:dyDescent="0.25">
      <c r="A10" s="47" t="s">
        <v>88</v>
      </c>
      <c r="B10" s="48" t="s">
        <v>89</v>
      </c>
      <c r="C10" s="48" t="s">
        <v>90</v>
      </c>
      <c r="D10" s="48" t="s">
        <v>91</v>
      </c>
      <c r="E10" s="48" t="s">
        <v>92</v>
      </c>
      <c r="F10" s="48" t="s">
        <v>93</v>
      </c>
      <c r="G10" s="48" t="s">
        <v>94</v>
      </c>
      <c r="H10" s="48" t="s">
        <v>95</v>
      </c>
      <c r="I10" s="48" t="s">
        <v>96</v>
      </c>
      <c r="J10" s="48" t="s">
        <v>97</v>
      </c>
      <c r="K10" s="48" t="s">
        <v>98</v>
      </c>
      <c r="L10" s="48" t="s">
        <v>99</v>
      </c>
      <c r="M10" s="48" t="s">
        <v>100</v>
      </c>
      <c r="N10" s="48" t="s">
        <v>101</v>
      </c>
      <c r="O10" s="48" t="s">
        <v>102</v>
      </c>
      <c r="P10" s="48" t="s">
        <v>103</v>
      </c>
      <c r="Q10" s="48" t="s">
        <v>104</v>
      </c>
      <c r="R10" s="49" t="s">
        <v>105</v>
      </c>
      <c r="S10" s="50" t="s">
        <v>106</v>
      </c>
      <c r="T10" s="51" t="s">
        <v>107</v>
      </c>
      <c r="U10" s="52"/>
      <c r="V10" s="52"/>
      <c r="W10" s="52"/>
      <c r="X10" s="52"/>
    </row>
    <row r="11" spans="1:24" ht="39.75" customHeight="1" x14ac:dyDescent="0.25">
      <c r="A11" s="53">
        <v>1</v>
      </c>
      <c r="B11" s="54" t="s">
        <v>48</v>
      </c>
      <c r="C11" s="53">
        <v>2</v>
      </c>
      <c r="D11" s="53">
        <v>2</v>
      </c>
      <c r="E11" s="53"/>
      <c r="F11" s="53"/>
      <c r="G11" s="53"/>
      <c r="H11" s="53"/>
      <c r="I11" s="53"/>
      <c r="J11" s="53"/>
      <c r="K11" s="53"/>
      <c r="L11" s="53"/>
      <c r="M11" s="53"/>
      <c r="N11" s="53"/>
      <c r="O11" s="53"/>
      <c r="P11" s="53"/>
      <c r="Q11" s="53"/>
      <c r="R11" s="53">
        <f t="shared" ref="R11:R40" si="0">SUM(C11:Q11)</f>
        <v>4</v>
      </c>
      <c r="S11" s="55">
        <f t="shared" ref="S11:S40" si="1">IF(ISERROR(AVERAGE(C11:Q11)),0,AVERAGE(C11:Q11))</f>
        <v>2</v>
      </c>
      <c r="T11" s="56"/>
    </row>
    <row r="12" spans="1:24" ht="45.75" customHeight="1" x14ac:dyDescent="0.25">
      <c r="A12" s="53">
        <v>2</v>
      </c>
      <c r="B12" s="57" t="s">
        <v>54</v>
      </c>
      <c r="C12" s="53">
        <v>2</v>
      </c>
      <c r="D12" s="53">
        <v>4</v>
      </c>
      <c r="E12" s="53"/>
      <c r="F12" s="53"/>
      <c r="G12" s="53"/>
      <c r="H12" s="53"/>
      <c r="I12" s="53"/>
      <c r="J12" s="53"/>
      <c r="K12" s="53"/>
      <c r="L12" s="53"/>
      <c r="M12" s="53"/>
      <c r="N12" s="53"/>
      <c r="O12" s="53"/>
      <c r="P12" s="53"/>
      <c r="Q12" s="53"/>
      <c r="R12" s="53">
        <f t="shared" si="0"/>
        <v>6</v>
      </c>
      <c r="S12" s="55">
        <f t="shared" si="1"/>
        <v>3</v>
      </c>
      <c r="T12" s="58"/>
    </row>
    <row r="13" spans="1:24" ht="39.75" customHeight="1" x14ac:dyDescent="0.25">
      <c r="A13" s="53">
        <v>3</v>
      </c>
      <c r="B13" s="59" t="s">
        <v>58</v>
      </c>
      <c r="C13" s="53">
        <v>2</v>
      </c>
      <c r="D13" s="53">
        <v>2</v>
      </c>
      <c r="E13" s="53"/>
      <c r="F13" s="53"/>
      <c r="G13" s="53"/>
      <c r="H13" s="53"/>
      <c r="I13" s="53"/>
      <c r="J13" s="53"/>
      <c r="K13" s="53"/>
      <c r="L13" s="53"/>
      <c r="M13" s="53"/>
      <c r="N13" s="53"/>
      <c r="O13" s="53"/>
      <c r="P13" s="53"/>
      <c r="Q13" s="53"/>
      <c r="R13" s="53">
        <f t="shared" si="0"/>
        <v>4</v>
      </c>
      <c r="S13" s="55">
        <f t="shared" si="1"/>
        <v>2</v>
      </c>
      <c r="T13" s="60"/>
    </row>
    <row r="14" spans="1:24" ht="63.75" customHeight="1" x14ac:dyDescent="0.25">
      <c r="A14" s="53">
        <v>4</v>
      </c>
      <c r="B14" s="61" t="s">
        <v>50</v>
      </c>
      <c r="C14" s="53">
        <v>4</v>
      </c>
      <c r="D14" s="53">
        <v>3</v>
      </c>
      <c r="E14" s="53"/>
      <c r="F14" s="53"/>
      <c r="G14" s="53"/>
      <c r="H14" s="53"/>
      <c r="I14" s="53"/>
      <c r="J14" s="53"/>
      <c r="K14" s="53"/>
      <c r="L14" s="53"/>
      <c r="M14" s="53"/>
      <c r="N14" s="53"/>
      <c r="O14" s="53"/>
      <c r="P14" s="53"/>
      <c r="Q14" s="53"/>
      <c r="R14" s="53">
        <f t="shared" si="0"/>
        <v>7</v>
      </c>
      <c r="S14" s="55">
        <f t="shared" si="1"/>
        <v>3.5</v>
      </c>
      <c r="T14" s="60"/>
      <c r="X14" t="s">
        <v>108</v>
      </c>
    </row>
    <row r="15" spans="1:24" ht="63" customHeight="1" x14ac:dyDescent="0.25">
      <c r="A15" s="53">
        <v>5</v>
      </c>
      <c r="B15" s="62" t="s">
        <v>56</v>
      </c>
      <c r="C15" s="53">
        <v>4</v>
      </c>
      <c r="D15" s="53">
        <v>4</v>
      </c>
      <c r="E15" s="53"/>
      <c r="F15" s="53"/>
      <c r="G15" s="53"/>
      <c r="H15" s="53"/>
      <c r="I15" s="53"/>
      <c r="J15" s="53"/>
      <c r="K15" s="53"/>
      <c r="L15" s="53"/>
      <c r="M15" s="53"/>
      <c r="N15" s="53"/>
      <c r="O15" s="53"/>
      <c r="P15" s="53"/>
      <c r="Q15" s="53"/>
      <c r="R15" s="53">
        <f t="shared" si="0"/>
        <v>8</v>
      </c>
      <c r="S15" s="55">
        <f t="shared" si="1"/>
        <v>4</v>
      </c>
      <c r="T15" s="60"/>
    </row>
    <row r="16" spans="1:24" ht="39.75" customHeight="1" x14ac:dyDescent="0.25">
      <c r="A16" s="53">
        <v>6</v>
      </c>
      <c r="B16" s="62" t="s">
        <v>59</v>
      </c>
      <c r="C16" s="53">
        <v>3</v>
      </c>
      <c r="D16" s="53">
        <v>3</v>
      </c>
      <c r="E16" s="53"/>
      <c r="F16" s="53"/>
      <c r="G16" s="53"/>
      <c r="H16" s="53"/>
      <c r="I16" s="53"/>
      <c r="J16" s="53"/>
      <c r="K16" s="53"/>
      <c r="L16" s="53"/>
      <c r="M16" s="53"/>
      <c r="N16" s="53"/>
      <c r="O16" s="53"/>
      <c r="P16" s="53"/>
      <c r="Q16" s="53"/>
      <c r="R16" s="53">
        <f t="shared" si="0"/>
        <v>6</v>
      </c>
      <c r="S16" s="55">
        <f t="shared" si="1"/>
        <v>3</v>
      </c>
      <c r="T16" s="60"/>
      <c r="X16" t="s">
        <v>108</v>
      </c>
    </row>
    <row r="17" spans="1:24" ht="39.75" customHeight="1" x14ac:dyDescent="0.25">
      <c r="A17" s="53">
        <v>7</v>
      </c>
      <c r="B17" s="62" t="s">
        <v>60</v>
      </c>
      <c r="C17" s="53">
        <v>3</v>
      </c>
      <c r="D17" s="53">
        <v>3</v>
      </c>
      <c r="E17" s="53"/>
      <c r="F17" s="53"/>
      <c r="G17" s="53"/>
      <c r="H17" s="53"/>
      <c r="I17" s="53"/>
      <c r="J17" s="53"/>
      <c r="K17" s="53"/>
      <c r="L17" s="53"/>
      <c r="M17" s="53"/>
      <c r="N17" s="53"/>
      <c r="O17" s="53"/>
      <c r="P17" s="53"/>
      <c r="Q17" s="53"/>
      <c r="R17" s="53">
        <f t="shared" si="0"/>
        <v>6</v>
      </c>
      <c r="S17" s="55">
        <f t="shared" si="1"/>
        <v>3</v>
      </c>
      <c r="T17" s="60"/>
      <c r="X17" t="s">
        <v>108</v>
      </c>
    </row>
    <row r="18" spans="1:24" ht="46.5" customHeight="1" x14ac:dyDescent="0.25">
      <c r="A18" s="53">
        <v>8</v>
      </c>
      <c r="B18" s="62" t="s">
        <v>61</v>
      </c>
      <c r="C18" s="53">
        <v>4</v>
      </c>
      <c r="D18" s="53">
        <v>3</v>
      </c>
      <c r="E18" s="53"/>
      <c r="F18" s="53"/>
      <c r="G18" s="53"/>
      <c r="H18" s="53"/>
      <c r="I18" s="53"/>
      <c r="J18" s="53"/>
      <c r="K18" s="53"/>
      <c r="L18" s="53"/>
      <c r="M18" s="53"/>
      <c r="N18" s="53"/>
      <c r="O18" s="53"/>
      <c r="P18" s="53"/>
      <c r="Q18" s="53"/>
      <c r="R18" s="53">
        <f t="shared" si="0"/>
        <v>7</v>
      </c>
      <c r="S18" s="55">
        <f t="shared" si="1"/>
        <v>3.5</v>
      </c>
      <c r="T18" s="60"/>
    </row>
    <row r="19" spans="1:24" ht="47.25" customHeight="1" x14ac:dyDescent="0.25">
      <c r="A19" s="53">
        <v>9</v>
      </c>
      <c r="B19" s="19" t="s">
        <v>52</v>
      </c>
      <c r="C19" s="53">
        <v>3</v>
      </c>
      <c r="D19" s="53">
        <v>3</v>
      </c>
      <c r="E19" s="53"/>
      <c r="F19" s="53"/>
      <c r="G19" s="53"/>
      <c r="H19" s="53"/>
      <c r="I19" s="53"/>
      <c r="J19" s="53"/>
      <c r="K19" s="53"/>
      <c r="L19" s="53"/>
      <c r="M19" s="53"/>
      <c r="N19" s="53"/>
      <c r="O19" s="53"/>
      <c r="P19" s="53"/>
      <c r="Q19" s="53"/>
      <c r="R19" s="53">
        <f t="shared" si="0"/>
        <v>6</v>
      </c>
      <c r="S19" s="55">
        <f t="shared" si="1"/>
        <v>3</v>
      </c>
      <c r="T19" s="60"/>
    </row>
    <row r="20" spans="1:24" ht="39.75" customHeight="1" x14ac:dyDescent="0.25">
      <c r="A20" s="53">
        <v>10</v>
      </c>
      <c r="B20" s="23"/>
      <c r="C20" s="53"/>
      <c r="D20" s="53"/>
      <c r="E20" s="53"/>
      <c r="F20" s="53"/>
      <c r="G20" s="53"/>
      <c r="H20" s="53"/>
      <c r="I20" s="53"/>
      <c r="J20" s="53"/>
      <c r="K20" s="53"/>
      <c r="L20" s="53"/>
      <c r="M20" s="53"/>
      <c r="N20" s="53"/>
      <c r="O20" s="53"/>
      <c r="P20" s="53"/>
      <c r="Q20" s="53"/>
      <c r="R20" s="53">
        <f t="shared" si="0"/>
        <v>0</v>
      </c>
      <c r="S20" s="55">
        <f t="shared" si="1"/>
        <v>0</v>
      </c>
      <c r="T20" s="60"/>
    </row>
    <row r="21" spans="1:24" ht="39.75" customHeight="1" x14ac:dyDescent="0.25">
      <c r="A21" s="53">
        <v>11</v>
      </c>
      <c r="B21" s="23"/>
      <c r="C21" s="53"/>
      <c r="D21" s="53"/>
      <c r="E21" s="53"/>
      <c r="F21" s="53"/>
      <c r="G21" s="53"/>
      <c r="H21" s="53"/>
      <c r="I21" s="53"/>
      <c r="J21" s="53"/>
      <c r="K21" s="53"/>
      <c r="L21" s="53"/>
      <c r="M21" s="53"/>
      <c r="N21" s="53"/>
      <c r="O21" s="53"/>
      <c r="P21" s="53"/>
      <c r="Q21" s="53"/>
      <c r="R21" s="53">
        <f t="shared" si="0"/>
        <v>0</v>
      </c>
      <c r="S21" s="55">
        <f t="shared" si="1"/>
        <v>0</v>
      </c>
      <c r="T21" s="60"/>
    </row>
    <row r="22" spans="1:24" ht="45.75" customHeight="1" x14ac:dyDescent="0.25">
      <c r="A22" s="53">
        <v>12</v>
      </c>
      <c r="B22" s="23"/>
      <c r="C22" s="53"/>
      <c r="D22" s="53"/>
      <c r="E22" s="53"/>
      <c r="F22" s="53"/>
      <c r="G22" s="53"/>
      <c r="H22" s="53"/>
      <c r="I22" s="53"/>
      <c r="J22" s="53"/>
      <c r="K22" s="53"/>
      <c r="L22" s="53"/>
      <c r="M22" s="53"/>
      <c r="N22" s="53"/>
      <c r="O22" s="53"/>
      <c r="P22" s="53"/>
      <c r="Q22" s="53"/>
      <c r="R22" s="53">
        <f t="shared" si="0"/>
        <v>0</v>
      </c>
      <c r="S22" s="55">
        <f t="shared" si="1"/>
        <v>0</v>
      </c>
      <c r="T22" s="60"/>
    </row>
    <row r="23" spans="1:24" ht="49.5" customHeight="1" x14ac:dyDescent="0.25">
      <c r="A23" s="53">
        <v>13</v>
      </c>
      <c r="B23" s="23"/>
      <c r="C23" s="53"/>
      <c r="D23" s="53"/>
      <c r="E23" s="53"/>
      <c r="F23" s="53"/>
      <c r="G23" s="53"/>
      <c r="H23" s="53"/>
      <c r="I23" s="53"/>
      <c r="J23" s="53"/>
      <c r="K23" s="53"/>
      <c r="L23" s="53"/>
      <c r="M23" s="53"/>
      <c r="N23" s="53"/>
      <c r="O23" s="53"/>
      <c r="P23" s="53"/>
      <c r="Q23" s="53"/>
      <c r="R23" s="53">
        <f t="shared" si="0"/>
        <v>0</v>
      </c>
      <c r="S23" s="55">
        <f t="shared" si="1"/>
        <v>0</v>
      </c>
      <c r="T23" s="60"/>
    </row>
    <row r="24" spans="1:24" ht="39.75" customHeight="1" x14ac:dyDescent="0.25">
      <c r="A24" s="53">
        <v>14</v>
      </c>
      <c r="B24" s="23"/>
      <c r="C24" s="53"/>
      <c r="D24" s="53"/>
      <c r="E24" s="53"/>
      <c r="F24" s="53"/>
      <c r="G24" s="53"/>
      <c r="H24" s="53"/>
      <c r="I24" s="53"/>
      <c r="J24" s="53"/>
      <c r="K24" s="53"/>
      <c r="L24" s="53"/>
      <c r="M24" s="53"/>
      <c r="N24" s="53"/>
      <c r="O24" s="53"/>
      <c r="P24" s="53"/>
      <c r="Q24" s="53"/>
      <c r="R24" s="53">
        <f t="shared" si="0"/>
        <v>0</v>
      </c>
      <c r="S24" s="55">
        <f t="shared" si="1"/>
        <v>0</v>
      </c>
      <c r="T24" s="60"/>
    </row>
    <row r="25" spans="1:24" ht="39.75" customHeight="1" x14ac:dyDescent="0.25">
      <c r="A25" s="53">
        <v>15</v>
      </c>
      <c r="B25" s="23"/>
      <c r="C25" s="53"/>
      <c r="D25" s="53"/>
      <c r="E25" s="53"/>
      <c r="F25" s="53"/>
      <c r="G25" s="53"/>
      <c r="H25" s="53"/>
      <c r="I25" s="53"/>
      <c r="J25" s="53"/>
      <c r="K25" s="53"/>
      <c r="L25" s="53"/>
      <c r="M25" s="53"/>
      <c r="N25" s="53"/>
      <c r="O25" s="53"/>
      <c r="P25" s="53"/>
      <c r="Q25" s="53"/>
      <c r="R25" s="53">
        <f t="shared" si="0"/>
        <v>0</v>
      </c>
      <c r="S25" s="55">
        <f t="shared" si="1"/>
        <v>0</v>
      </c>
      <c r="T25" s="60"/>
    </row>
    <row r="26" spans="1:24" ht="48.75" customHeight="1" x14ac:dyDescent="0.25">
      <c r="A26" s="53">
        <v>16</v>
      </c>
      <c r="B26" s="23"/>
      <c r="C26" s="53"/>
      <c r="D26" s="53"/>
      <c r="E26" s="53"/>
      <c r="F26" s="53"/>
      <c r="G26" s="53"/>
      <c r="H26" s="53"/>
      <c r="I26" s="53"/>
      <c r="J26" s="53"/>
      <c r="K26" s="53"/>
      <c r="L26" s="53"/>
      <c r="M26" s="53"/>
      <c r="N26" s="53"/>
      <c r="O26" s="53"/>
      <c r="P26" s="53"/>
      <c r="Q26" s="53"/>
      <c r="R26" s="53">
        <f t="shared" si="0"/>
        <v>0</v>
      </c>
      <c r="S26" s="55">
        <f t="shared" si="1"/>
        <v>0</v>
      </c>
      <c r="T26" s="60"/>
    </row>
    <row r="27" spans="1:24" ht="39.75" customHeight="1" x14ac:dyDescent="0.25">
      <c r="A27" s="53">
        <v>17</v>
      </c>
      <c r="B27" s="23"/>
      <c r="C27" s="53"/>
      <c r="D27" s="53"/>
      <c r="E27" s="53"/>
      <c r="F27" s="53"/>
      <c r="G27" s="53"/>
      <c r="H27" s="53"/>
      <c r="I27" s="53"/>
      <c r="J27" s="53"/>
      <c r="K27" s="53"/>
      <c r="L27" s="53"/>
      <c r="M27" s="53"/>
      <c r="N27" s="53"/>
      <c r="O27" s="53"/>
      <c r="P27" s="53"/>
      <c r="Q27" s="53"/>
      <c r="R27" s="53">
        <f t="shared" si="0"/>
        <v>0</v>
      </c>
      <c r="S27" s="55">
        <f t="shared" si="1"/>
        <v>0</v>
      </c>
      <c r="T27" s="60"/>
    </row>
    <row r="28" spans="1:24" ht="39.75" customHeight="1" x14ac:dyDescent="0.25">
      <c r="A28" s="53">
        <v>18</v>
      </c>
      <c r="B28" s="23"/>
      <c r="C28" s="53"/>
      <c r="D28" s="53"/>
      <c r="E28" s="53"/>
      <c r="F28" s="53"/>
      <c r="G28" s="53"/>
      <c r="H28" s="53"/>
      <c r="I28" s="53"/>
      <c r="J28" s="53"/>
      <c r="K28" s="53"/>
      <c r="L28" s="53"/>
      <c r="M28" s="53"/>
      <c r="N28" s="53"/>
      <c r="O28" s="53"/>
      <c r="P28" s="53"/>
      <c r="Q28" s="53"/>
      <c r="R28" s="53">
        <f t="shared" si="0"/>
        <v>0</v>
      </c>
      <c r="S28" s="55">
        <f t="shared" si="1"/>
        <v>0</v>
      </c>
      <c r="T28" s="60"/>
    </row>
    <row r="29" spans="1:24" ht="48" customHeight="1" x14ac:dyDescent="0.25">
      <c r="A29" s="53">
        <v>19</v>
      </c>
      <c r="B29" s="23"/>
      <c r="C29" s="53"/>
      <c r="D29" s="53"/>
      <c r="E29" s="53"/>
      <c r="F29" s="53"/>
      <c r="G29" s="53"/>
      <c r="H29" s="53"/>
      <c r="I29" s="53"/>
      <c r="J29" s="53"/>
      <c r="K29" s="53"/>
      <c r="L29" s="53"/>
      <c r="M29" s="53"/>
      <c r="N29" s="53"/>
      <c r="O29" s="53"/>
      <c r="P29" s="53"/>
      <c r="Q29" s="53"/>
      <c r="R29" s="53">
        <f t="shared" si="0"/>
        <v>0</v>
      </c>
      <c r="S29" s="55">
        <f t="shared" si="1"/>
        <v>0</v>
      </c>
      <c r="T29" s="60"/>
    </row>
    <row r="30" spans="1:24" ht="39.75" customHeight="1" x14ac:dyDescent="0.25">
      <c r="A30" s="53">
        <v>20</v>
      </c>
      <c r="B30" s="23"/>
      <c r="C30" s="53"/>
      <c r="D30" s="53"/>
      <c r="E30" s="53"/>
      <c r="F30" s="53"/>
      <c r="G30" s="53"/>
      <c r="H30" s="53"/>
      <c r="I30" s="53"/>
      <c r="J30" s="53"/>
      <c r="K30" s="53"/>
      <c r="L30" s="53"/>
      <c r="M30" s="53"/>
      <c r="N30" s="53"/>
      <c r="O30" s="53"/>
      <c r="P30" s="53"/>
      <c r="Q30" s="53"/>
      <c r="R30" s="53">
        <f t="shared" si="0"/>
        <v>0</v>
      </c>
      <c r="S30" s="55">
        <f t="shared" si="1"/>
        <v>0</v>
      </c>
      <c r="T30" s="60"/>
    </row>
    <row r="31" spans="1:24" ht="49.5" customHeight="1" x14ac:dyDescent="0.25">
      <c r="A31" s="53">
        <v>21</v>
      </c>
      <c r="B31" s="23"/>
      <c r="C31" s="53"/>
      <c r="D31" s="53"/>
      <c r="E31" s="53"/>
      <c r="F31" s="53"/>
      <c r="G31" s="53"/>
      <c r="H31" s="53"/>
      <c r="I31" s="53"/>
      <c r="J31" s="53"/>
      <c r="K31" s="53"/>
      <c r="L31" s="53"/>
      <c r="M31" s="53"/>
      <c r="N31" s="53"/>
      <c r="O31" s="53"/>
      <c r="P31" s="53"/>
      <c r="Q31" s="53"/>
      <c r="R31" s="53">
        <f t="shared" si="0"/>
        <v>0</v>
      </c>
      <c r="S31" s="55">
        <f t="shared" si="1"/>
        <v>0</v>
      </c>
      <c r="T31" s="60"/>
    </row>
    <row r="32" spans="1:24" ht="42" customHeight="1" x14ac:dyDescent="0.25">
      <c r="A32" s="53">
        <v>22</v>
      </c>
      <c r="B32" s="23"/>
      <c r="C32" s="53"/>
      <c r="D32" s="53"/>
      <c r="E32" s="53"/>
      <c r="F32" s="53"/>
      <c r="G32" s="53"/>
      <c r="H32" s="53"/>
      <c r="I32" s="53"/>
      <c r="J32" s="53"/>
      <c r="K32" s="53"/>
      <c r="L32" s="53"/>
      <c r="M32" s="53"/>
      <c r="N32" s="53"/>
      <c r="O32" s="53"/>
      <c r="P32" s="53"/>
      <c r="Q32" s="53"/>
      <c r="R32" s="53">
        <f t="shared" si="0"/>
        <v>0</v>
      </c>
      <c r="S32" s="63">
        <f t="shared" si="1"/>
        <v>0</v>
      </c>
      <c r="T32" s="60"/>
    </row>
    <row r="33" spans="1:20" ht="48" customHeight="1" x14ac:dyDescent="0.25">
      <c r="A33" s="53">
        <v>23</v>
      </c>
      <c r="B33" s="23"/>
      <c r="C33" s="53"/>
      <c r="D33" s="53"/>
      <c r="E33" s="53"/>
      <c r="F33" s="53"/>
      <c r="G33" s="53"/>
      <c r="H33" s="53"/>
      <c r="I33" s="53"/>
      <c r="J33" s="53"/>
      <c r="K33" s="53"/>
      <c r="L33" s="53"/>
      <c r="M33" s="53"/>
      <c r="N33" s="53"/>
      <c r="O33" s="53"/>
      <c r="P33" s="53"/>
      <c r="Q33" s="53"/>
      <c r="R33" s="53">
        <f t="shared" si="0"/>
        <v>0</v>
      </c>
      <c r="S33" s="63">
        <f t="shared" si="1"/>
        <v>0</v>
      </c>
      <c r="T33" s="60"/>
    </row>
    <row r="34" spans="1:20" ht="46.5" customHeight="1" x14ac:dyDescent="0.25">
      <c r="A34" s="53">
        <v>24</v>
      </c>
      <c r="B34" s="23"/>
      <c r="C34" s="53"/>
      <c r="D34" s="53"/>
      <c r="E34" s="53"/>
      <c r="F34" s="53"/>
      <c r="G34" s="53"/>
      <c r="H34" s="53"/>
      <c r="I34" s="53"/>
      <c r="J34" s="53"/>
      <c r="K34" s="53"/>
      <c r="L34" s="53"/>
      <c r="M34" s="53"/>
      <c r="N34" s="53"/>
      <c r="O34" s="53"/>
      <c r="P34" s="53"/>
      <c r="Q34" s="53"/>
      <c r="R34" s="53">
        <f t="shared" si="0"/>
        <v>0</v>
      </c>
      <c r="S34" s="63">
        <f t="shared" si="1"/>
        <v>0</v>
      </c>
      <c r="T34" s="60"/>
    </row>
    <row r="35" spans="1:20" ht="44.25" customHeight="1" x14ac:dyDescent="0.25">
      <c r="A35" s="53">
        <v>25</v>
      </c>
      <c r="B35" s="23"/>
      <c r="C35" s="53"/>
      <c r="D35" s="53"/>
      <c r="E35" s="53"/>
      <c r="F35" s="53"/>
      <c r="G35" s="53"/>
      <c r="H35" s="53"/>
      <c r="I35" s="53"/>
      <c r="J35" s="53"/>
      <c r="K35" s="53"/>
      <c r="L35" s="53"/>
      <c r="M35" s="53"/>
      <c r="N35" s="53"/>
      <c r="O35" s="53"/>
      <c r="P35" s="53"/>
      <c r="Q35" s="53"/>
      <c r="R35" s="53">
        <f t="shared" si="0"/>
        <v>0</v>
      </c>
      <c r="S35" s="63">
        <f t="shared" si="1"/>
        <v>0</v>
      </c>
      <c r="T35" s="60"/>
    </row>
    <row r="36" spans="1:20" ht="42.75" customHeight="1" x14ac:dyDescent="0.25">
      <c r="A36" s="53">
        <v>26</v>
      </c>
      <c r="B36" s="23"/>
      <c r="C36" s="53"/>
      <c r="D36" s="53"/>
      <c r="E36" s="53"/>
      <c r="F36" s="53"/>
      <c r="G36" s="53"/>
      <c r="H36" s="53"/>
      <c r="I36" s="53"/>
      <c r="J36" s="53"/>
      <c r="K36" s="53"/>
      <c r="L36" s="53"/>
      <c r="M36" s="53"/>
      <c r="N36" s="53"/>
      <c r="O36" s="53"/>
      <c r="P36" s="53"/>
      <c r="Q36" s="53"/>
      <c r="R36" s="53">
        <f t="shared" si="0"/>
        <v>0</v>
      </c>
      <c r="S36" s="63">
        <f t="shared" si="1"/>
        <v>0</v>
      </c>
      <c r="T36" s="60"/>
    </row>
    <row r="37" spans="1:20" ht="42" customHeight="1" x14ac:dyDescent="0.25">
      <c r="A37" s="53">
        <v>27</v>
      </c>
      <c r="B37" s="23"/>
      <c r="C37" s="53"/>
      <c r="D37" s="53"/>
      <c r="E37" s="53"/>
      <c r="F37" s="53"/>
      <c r="G37" s="53"/>
      <c r="H37" s="53"/>
      <c r="I37" s="53"/>
      <c r="J37" s="53"/>
      <c r="K37" s="53"/>
      <c r="L37" s="53"/>
      <c r="M37" s="53"/>
      <c r="N37" s="53"/>
      <c r="O37" s="53"/>
      <c r="P37" s="53"/>
      <c r="Q37" s="53"/>
      <c r="R37" s="53">
        <f t="shared" si="0"/>
        <v>0</v>
      </c>
      <c r="S37" s="63">
        <f t="shared" si="1"/>
        <v>0</v>
      </c>
      <c r="T37" s="60"/>
    </row>
    <row r="38" spans="1:20" ht="42.75" customHeight="1" x14ac:dyDescent="0.25">
      <c r="A38" s="53">
        <v>28</v>
      </c>
      <c r="B38" s="23"/>
      <c r="C38" s="53"/>
      <c r="D38" s="53"/>
      <c r="E38" s="53"/>
      <c r="F38" s="53"/>
      <c r="G38" s="53"/>
      <c r="H38" s="53"/>
      <c r="I38" s="53"/>
      <c r="J38" s="53"/>
      <c r="K38" s="53"/>
      <c r="L38" s="53"/>
      <c r="M38" s="53"/>
      <c r="N38" s="53"/>
      <c r="O38" s="53"/>
      <c r="P38" s="53"/>
      <c r="Q38" s="53"/>
      <c r="R38" s="53">
        <f t="shared" si="0"/>
        <v>0</v>
      </c>
      <c r="S38" s="63">
        <f t="shared" si="1"/>
        <v>0</v>
      </c>
      <c r="T38" s="60"/>
    </row>
    <row r="39" spans="1:20" ht="47.25" customHeight="1" x14ac:dyDescent="0.25">
      <c r="A39" s="53">
        <v>29</v>
      </c>
      <c r="B39" s="23"/>
      <c r="C39" s="53"/>
      <c r="D39" s="53"/>
      <c r="E39" s="53"/>
      <c r="F39" s="53"/>
      <c r="G39" s="53"/>
      <c r="H39" s="53"/>
      <c r="I39" s="53"/>
      <c r="J39" s="53"/>
      <c r="K39" s="53"/>
      <c r="L39" s="53"/>
      <c r="M39" s="53"/>
      <c r="N39" s="53"/>
      <c r="O39" s="53"/>
      <c r="P39" s="53"/>
      <c r="Q39" s="53"/>
      <c r="R39" s="53">
        <f t="shared" si="0"/>
        <v>0</v>
      </c>
      <c r="S39" s="63">
        <f t="shared" si="1"/>
        <v>0</v>
      </c>
      <c r="T39" s="60"/>
    </row>
    <row r="40" spans="1:20" ht="50.25" customHeight="1" x14ac:dyDescent="0.25">
      <c r="A40" s="64">
        <v>30</v>
      </c>
      <c r="B40" s="65"/>
      <c r="C40" s="64"/>
      <c r="D40" s="64"/>
      <c r="E40" s="64"/>
      <c r="F40" s="64"/>
      <c r="G40" s="64"/>
      <c r="H40" s="64"/>
      <c r="I40" s="64"/>
      <c r="J40" s="64"/>
      <c r="K40" s="64"/>
      <c r="L40" s="64"/>
      <c r="M40" s="64"/>
      <c r="N40" s="64"/>
      <c r="O40" s="64"/>
      <c r="P40" s="64"/>
      <c r="Q40" s="64"/>
      <c r="R40" s="64">
        <f t="shared" si="0"/>
        <v>0</v>
      </c>
      <c r="S40" s="66">
        <f t="shared" si="1"/>
        <v>0</v>
      </c>
      <c r="T40" s="67"/>
    </row>
    <row r="41" spans="1:20" ht="24" customHeight="1" x14ac:dyDescent="0.25">
      <c r="A41" s="357" t="s">
        <v>109</v>
      </c>
      <c r="B41" s="322"/>
      <c r="C41" s="322"/>
      <c r="D41" s="322"/>
      <c r="E41" s="322"/>
      <c r="F41" s="322"/>
      <c r="G41" s="322"/>
      <c r="H41" s="322"/>
      <c r="I41" s="322"/>
      <c r="J41" s="322"/>
      <c r="K41" s="322"/>
      <c r="L41" s="322"/>
      <c r="M41" s="322"/>
      <c r="N41" s="322"/>
      <c r="O41" s="322"/>
      <c r="P41" s="322"/>
      <c r="Q41" s="322"/>
      <c r="R41" s="358"/>
      <c r="S41" s="68">
        <f>SUM(S11:S40)</f>
        <v>27</v>
      </c>
      <c r="T41" s="40"/>
    </row>
    <row r="42" spans="1:20" ht="28.5" customHeight="1" x14ac:dyDescent="0.25">
      <c r="A42" s="348" t="s">
        <v>106</v>
      </c>
      <c r="B42" s="286"/>
      <c r="C42" s="286"/>
      <c r="D42" s="286"/>
      <c r="E42" s="286"/>
      <c r="F42" s="286"/>
      <c r="G42" s="286"/>
      <c r="H42" s="286"/>
      <c r="I42" s="286"/>
      <c r="J42" s="286"/>
      <c r="K42" s="286"/>
      <c r="L42" s="286"/>
      <c r="M42" s="286"/>
      <c r="N42" s="286"/>
      <c r="O42" s="286"/>
      <c r="P42" s="286"/>
      <c r="Q42" s="286"/>
      <c r="R42" s="349"/>
      <c r="S42" s="69">
        <f>S41/A40</f>
        <v>0.9</v>
      </c>
      <c r="T42" s="40"/>
    </row>
    <row r="43" spans="1:20" ht="15.75" customHeight="1" x14ac:dyDescent="0.25">
      <c r="A43" s="70"/>
      <c r="B43" s="40"/>
      <c r="C43" s="40"/>
      <c r="D43" s="40"/>
      <c r="E43" s="40"/>
      <c r="F43" s="40"/>
      <c r="G43" s="40"/>
      <c r="H43" s="40"/>
      <c r="I43" s="40"/>
      <c r="J43" s="40"/>
      <c r="K43" s="40"/>
      <c r="L43" s="40"/>
      <c r="M43" s="40"/>
      <c r="N43" s="40"/>
      <c r="O43" s="40"/>
      <c r="P43" s="40"/>
      <c r="Q43" s="40"/>
      <c r="R43" s="40"/>
      <c r="S43" s="71"/>
    </row>
    <row r="44" spans="1:20" ht="15.75" customHeight="1" x14ac:dyDescent="0.25">
      <c r="A44" s="70"/>
      <c r="B44" s="40"/>
      <c r="C44" s="40"/>
      <c r="D44" s="40"/>
      <c r="E44" s="40"/>
      <c r="F44" s="40"/>
      <c r="G44" s="40"/>
      <c r="H44" s="40"/>
      <c r="I44" s="40"/>
      <c r="J44" s="40"/>
      <c r="K44" s="40"/>
      <c r="L44" s="40"/>
      <c r="M44" s="40"/>
      <c r="N44" s="40"/>
      <c r="O44" s="40"/>
      <c r="P44" s="40"/>
      <c r="Q44" s="40"/>
      <c r="R44" s="40"/>
      <c r="S44" s="71"/>
    </row>
    <row r="45" spans="1:20" ht="15.75" customHeight="1" x14ac:dyDescent="0.25">
      <c r="A45" s="70"/>
      <c r="B45" s="40"/>
      <c r="C45" s="40"/>
      <c r="D45" s="40"/>
      <c r="E45" s="40"/>
      <c r="F45" s="40"/>
      <c r="G45" s="40"/>
      <c r="H45" s="40"/>
      <c r="I45" s="40"/>
      <c r="J45" s="40"/>
      <c r="K45" s="40"/>
      <c r="L45" s="40"/>
      <c r="M45" s="40"/>
      <c r="N45" s="40"/>
      <c r="O45" s="40"/>
      <c r="P45" s="40"/>
      <c r="Q45" s="40"/>
      <c r="R45" s="40"/>
      <c r="S45" s="71"/>
    </row>
    <row r="46" spans="1:20" ht="15.75" customHeight="1" x14ac:dyDescent="0.25">
      <c r="A46" s="70"/>
      <c r="B46" s="40"/>
      <c r="C46" s="40"/>
      <c r="D46" s="40"/>
      <c r="E46" s="40"/>
      <c r="F46" s="40"/>
      <c r="G46" s="40"/>
      <c r="H46" s="40"/>
      <c r="I46" s="40"/>
      <c r="J46" s="40"/>
      <c r="K46" s="40"/>
      <c r="L46" s="40"/>
      <c r="M46" s="40"/>
      <c r="N46" s="40"/>
      <c r="O46" s="40"/>
      <c r="P46" s="40"/>
      <c r="Q46" s="40"/>
      <c r="R46" s="40"/>
      <c r="S46" s="71"/>
    </row>
    <row r="47" spans="1:20" ht="15.75" customHeight="1" x14ac:dyDescent="0.25">
      <c r="A47" s="70"/>
      <c r="B47" s="40"/>
      <c r="C47" s="40"/>
      <c r="D47" s="40"/>
      <c r="E47" s="40"/>
      <c r="F47" s="40"/>
      <c r="G47" s="40"/>
      <c r="H47" s="40"/>
      <c r="I47" s="40"/>
      <c r="J47" s="40"/>
      <c r="K47" s="40"/>
      <c r="L47" s="40"/>
      <c r="M47" s="40"/>
      <c r="N47" s="40"/>
      <c r="O47" s="40"/>
      <c r="P47" s="40"/>
      <c r="Q47" s="40"/>
      <c r="R47" s="40"/>
      <c r="S47" s="71"/>
    </row>
    <row r="48" spans="1:20" ht="15.75" customHeight="1" x14ac:dyDescent="0.25">
      <c r="A48" s="70"/>
      <c r="B48" s="40"/>
      <c r="C48" s="40"/>
      <c r="D48" s="40"/>
      <c r="E48" s="40"/>
      <c r="F48" s="40"/>
      <c r="G48" s="40"/>
      <c r="H48" s="40"/>
      <c r="I48" s="40"/>
      <c r="J48" s="40"/>
      <c r="K48" s="40"/>
      <c r="L48" s="40"/>
      <c r="M48" s="40"/>
      <c r="N48" s="40"/>
      <c r="O48" s="40"/>
      <c r="P48" s="40"/>
      <c r="Q48" s="40"/>
      <c r="R48" s="40"/>
      <c r="S48" s="71"/>
    </row>
    <row r="49" spans="1:19" ht="15.75" customHeight="1" x14ac:dyDescent="0.25">
      <c r="A49" s="70"/>
      <c r="B49" s="40"/>
      <c r="C49" s="40"/>
      <c r="D49" s="40"/>
      <c r="E49" s="40"/>
      <c r="F49" s="40"/>
      <c r="G49" s="40"/>
      <c r="H49" s="40"/>
      <c r="I49" s="40"/>
      <c r="J49" s="40"/>
      <c r="K49" s="40"/>
      <c r="L49" s="40"/>
      <c r="M49" s="40"/>
      <c r="N49" s="40"/>
      <c r="O49" s="40"/>
      <c r="P49" s="40"/>
      <c r="Q49" s="40"/>
      <c r="R49" s="40"/>
      <c r="S49" s="71"/>
    </row>
    <row r="50" spans="1:19" ht="15.75" customHeight="1" x14ac:dyDescent="0.25">
      <c r="A50" s="70"/>
      <c r="B50" s="40"/>
      <c r="C50" s="40"/>
      <c r="D50" s="40"/>
      <c r="E50" s="40"/>
      <c r="F50" s="40"/>
      <c r="G50" s="40"/>
      <c r="H50" s="40"/>
      <c r="I50" s="40"/>
      <c r="J50" s="40"/>
      <c r="K50" s="40"/>
      <c r="L50" s="40"/>
      <c r="M50" s="40"/>
      <c r="N50" s="40"/>
      <c r="O50" s="40"/>
      <c r="P50" s="40"/>
      <c r="Q50" s="40"/>
      <c r="R50" s="40"/>
      <c r="S50" s="71"/>
    </row>
    <row r="51" spans="1:19" ht="15.75" customHeight="1" x14ac:dyDescent="0.25">
      <c r="A51" s="70"/>
      <c r="B51" s="40"/>
      <c r="C51" s="40"/>
      <c r="D51" s="40"/>
      <c r="E51" s="40"/>
      <c r="F51" s="40"/>
      <c r="G51" s="40"/>
      <c r="H51" s="40"/>
      <c r="I51" s="40"/>
      <c r="J51" s="40"/>
      <c r="K51" s="40"/>
      <c r="L51" s="40"/>
      <c r="M51" s="40"/>
      <c r="N51" s="40"/>
      <c r="O51" s="40"/>
      <c r="P51" s="40"/>
      <c r="Q51" s="40"/>
      <c r="R51" s="40"/>
      <c r="S51" s="71"/>
    </row>
    <row r="52" spans="1:19" ht="15.75" customHeight="1" x14ac:dyDescent="0.25">
      <c r="A52" s="70"/>
      <c r="B52" s="40"/>
      <c r="C52" s="40"/>
      <c r="D52" s="40"/>
      <c r="E52" s="40"/>
      <c r="F52" s="40"/>
      <c r="G52" s="40"/>
      <c r="H52" s="40"/>
      <c r="I52" s="40"/>
      <c r="J52" s="40"/>
      <c r="K52" s="40"/>
      <c r="L52" s="40"/>
      <c r="M52" s="40"/>
      <c r="N52" s="40"/>
      <c r="O52" s="40"/>
      <c r="P52" s="40"/>
      <c r="Q52" s="40"/>
      <c r="R52" s="40"/>
      <c r="S52" s="71"/>
    </row>
    <row r="53" spans="1:19" ht="15.75" customHeight="1" x14ac:dyDescent="0.25">
      <c r="A53" s="70"/>
      <c r="B53" s="40"/>
      <c r="C53" s="40"/>
      <c r="D53" s="40"/>
      <c r="E53" s="40"/>
      <c r="F53" s="40"/>
      <c r="G53" s="40"/>
      <c r="H53" s="40"/>
      <c r="I53" s="40"/>
      <c r="J53" s="40"/>
      <c r="K53" s="40"/>
      <c r="L53" s="40"/>
      <c r="M53" s="40"/>
      <c r="N53" s="40"/>
      <c r="O53" s="40"/>
      <c r="P53" s="40"/>
      <c r="Q53" s="40"/>
      <c r="R53" s="40"/>
      <c r="S53" s="71"/>
    </row>
    <row r="54" spans="1:19" ht="15.75" customHeight="1" x14ac:dyDescent="0.25">
      <c r="A54" s="70"/>
      <c r="B54" s="40"/>
      <c r="C54" s="40"/>
      <c r="D54" s="40"/>
      <c r="E54" s="40"/>
      <c r="F54" s="40"/>
      <c r="G54" s="40"/>
      <c r="H54" s="40"/>
      <c r="I54" s="40"/>
      <c r="J54" s="40"/>
      <c r="K54" s="40"/>
      <c r="L54" s="40"/>
      <c r="M54" s="40"/>
      <c r="N54" s="40"/>
      <c r="O54" s="40"/>
      <c r="P54" s="40"/>
      <c r="Q54" s="40"/>
      <c r="R54" s="40"/>
      <c r="S54" s="71"/>
    </row>
    <row r="55" spans="1:19" ht="15.75" customHeight="1" x14ac:dyDescent="0.25">
      <c r="A55" s="70"/>
      <c r="B55" s="40"/>
      <c r="C55" s="40"/>
      <c r="D55" s="40"/>
      <c r="E55" s="40"/>
      <c r="F55" s="40"/>
      <c r="G55" s="40"/>
      <c r="H55" s="40"/>
      <c r="I55" s="40"/>
      <c r="J55" s="40"/>
      <c r="K55" s="40"/>
      <c r="L55" s="40"/>
      <c r="M55" s="40"/>
      <c r="N55" s="40"/>
      <c r="O55" s="40"/>
      <c r="P55" s="40"/>
      <c r="Q55" s="40"/>
      <c r="R55" s="40"/>
      <c r="S55" s="71"/>
    </row>
    <row r="56" spans="1:19" ht="15.75" customHeight="1" x14ac:dyDescent="0.25">
      <c r="A56" s="70"/>
      <c r="B56" s="40"/>
      <c r="C56" s="40"/>
      <c r="D56" s="40"/>
      <c r="E56" s="40"/>
      <c r="F56" s="40"/>
      <c r="G56" s="40"/>
      <c r="H56" s="40"/>
      <c r="I56" s="40"/>
      <c r="J56" s="40"/>
      <c r="K56" s="40"/>
      <c r="L56" s="40"/>
      <c r="M56" s="40"/>
      <c r="N56" s="40"/>
      <c r="O56" s="40"/>
      <c r="P56" s="40"/>
      <c r="Q56" s="40"/>
      <c r="R56" s="40"/>
      <c r="S56" s="71"/>
    </row>
    <row r="57" spans="1:19" ht="15.75" customHeight="1" x14ac:dyDescent="0.25">
      <c r="A57" s="70"/>
      <c r="B57" s="40"/>
      <c r="C57" s="40"/>
      <c r="D57" s="40"/>
      <c r="E57" s="40"/>
      <c r="F57" s="40"/>
      <c r="G57" s="40"/>
      <c r="H57" s="40"/>
      <c r="I57" s="40"/>
      <c r="J57" s="40"/>
      <c r="K57" s="40"/>
      <c r="L57" s="40"/>
      <c r="M57" s="40"/>
      <c r="N57" s="40"/>
      <c r="O57" s="40"/>
      <c r="P57" s="40"/>
      <c r="Q57" s="40"/>
      <c r="R57" s="40"/>
      <c r="S57" s="71"/>
    </row>
    <row r="58" spans="1:19" ht="15.75" customHeight="1" x14ac:dyDescent="0.25">
      <c r="A58" s="70"/>
      <c r="B58" s="40"/>
      <c r="C58" s="40"/>
      <c r="D58" s="40"/>
      <c r="E58" s="40"/>
      <c r="F58" s="40"/>
      <c r="G58" s="40"/>
      <c r="H58" s="40"/>
      <c r="I58" s="40"/>
      <c r="J58" s="40"/>
      <c r="K58" s="40"/>
      <c r="L58" s="40"/>
      <c r="M58" s="40"/>
      <c r="N58" s="40"/>
      <c r="O58" s="40"/>
      <c r="P58" s="40"/>
      <c r="Q58" s="40"/>
      <c r="R58" s="40"/>
      <c r="S58" s="71"/>
    </row>
    <row r="59" spans="1:19" ht="15.75" customHeight="1" x14ac:dyDescent="0.25">
      <c r="A59" s="70"/>
      <c r="B59" s="40"/>
      <c r="C59" s="40"/>
      <c r="D59" s="40"/>
      <c r="E59" s="40"/>
      <c r="F59" s="40"/>
      <c r="G59" s="40"/>
      <c r="H59" s="40"/>
      <c r="I59" s="40"/>
      <c r="J59" s="40"/>
      <c r="K59" s="40"/>
      <c r="L59" s="40"/>
      <c r="M59" s="40"/>
      <c r="N59" s="40"/>
      <c r="O59" s="40"/>
      <c r="P59" s="40"/>
      <c r="Q59" s="40"/>
      <c r="R59" s="40"/>
      <c r="S59" s="71"/>
    </row>
    <row r="60" spans="1:19" ht="15.75" customHeight="1" x14ac:dyDescent="0.25">
      <c r="A60" s="70"/>
      <c r="B60" s="40"/>
      <c r="C60" s="40"/>
      <c r="D60" s="40"/>
      <c r="E60" s="40"/>
      <c r="F60" s="40"/>
      <c r="G60" s="40"/>
      <c r="H60" s="40"/>
      <c r="I60" s="40"/>
      <c r="J60" s="40"/>
      <c r="K60" s="40"/>
      <c r="L60" s="40"/>
      <c r="M60" s="40"/>
      <c r="N60" s="40"/>
      <c r="O60" s="40"/>
      <c r="P60" s="40"/>
      <c r="Q60" s="40"/>
      <c r="R60" s="40"/>
      <c r="S60" s="71"/>
    </row>
    <row r="61" spans="1:19" ht="15.75" customHeight="1" x14ac:dyDescent="0.25">
      <c r="A61" s="70"/>
      <c r="B61" s="40"/>
      <c r="C61" s="40"/>
      <c r="D61" s="40"/>
      <c r="E61" s="40"/>
      <c r="F61" s="40"/>
      <c r="G61" s="40"/>
      <c r="H61" s="40"/>
      <c r="I61" s="40"/>
      <c r="J61" s="40"/>
      <c r="K61" s="40"/>
      <c r="L61" s="40"/>
      <c r="M61" s="40"/>
      <c r="N61" s="40"/>
      <c r="O61" s="40"/>
      <c r="P61" s="40"/>
      <c r="Q61" s="40"/>
      <c r="R61" s="40"/>
      <c r="S61" s="71"/>
    </row>
    <row r="62" spans="1:19" ht="15.75" customHeight="1" x14ac:dyDescent="0.25">
      <c r="A62" s="70"/>
      <c r="B62" s="40"/>
      <c r="C62" s="40"/>
      <c r="D62" s="40"/>
      <c r="E62" s="40"/>
      <c r="F62" s="40"/>
      <c r="G62" s="40"/>
      <c r="H62" s="40"/>
      <c r="I62" s="40"/>
      <c r="J62" s="40"/>
      <c r="K62" s="40"/>
      <c r="L62" s="40"/>
      <c r="M62" s="40"/>
      <c r="N62" s="40"/>
      <c r="O62" s="40"/>
      <c r="P62" s="40"/>
      <c r="Q62" s="40"/>
      <c r="R62" s="40"/>
      <c r="S62" s="71"/>
    </row>
    <row r="63" spans="1:19" ht="15.75" customHeight="1" x14ac:dyDescent="0.25">
      <c r="A63" s="70"/>
      <c r="B63" s="40"/>
      <c r="C63" s="40"/>
      <c r="D63" s="40"/>
      <c r="E63" s="40"/>
      <c r="F63" s="40"/>
      <c r="G63" s="40"/>
      <c r="H63" s="40"/>
      <c r="I63" s="40"/>
      <c r="J63" s="40"/>
      <c r="K63" s="40"/>
      <c r="L63" s="40"/>
      <c r="M63" s="40"/>
      <c r="N63" s="40"/>
      <c r="O63" s="40"/>
      <c r="P63" s="40"/>
      <c r="Q63" s="40"/>
      <c r="R63" s="40"/>
      <c r="S63" s="71"/>
    </row>
    <row r="64" spans="1:19" ht="15.75" customHeight="1" x14ac:dyDescent="0.25">
      <c r="A64" s="70"/>
      <c r="B64" s="40"/>
      <c r="C64" s="40"/>
      <c r="D64" s="40"/>
      <c r="E64" s="40"/>
      <c r="F64" s="40"/>
      <c r="G64" s="40"/>
      <c r="H64" s="40"/>
      <c r="I64" s="40"/>
      <c r="J64" s="40"/>
      <c r="K64" s="40"/>
      <c r="L64" s="40"/>
      <c r="M64" s="40"/>
      <c r="N64" s="40"/>
      <c r="O64" s="40"/>
      <c r="P64" s="40"/>
      <c r="Q64" s="40"/>
      <c r="R64" s="40"/>
      <c r="S64" s="71"/>
    </row>
    <row r="65" spans="1:19" ht="15.75" customHeight="1" x14ac:dyDescent="0.25">
      <c r="A65" s="70"/>
      <c r="B65" s="40"/>
      <c r="C65" s="40"/>
      <c r="D65" s="40"/>
      <c r="E65" s="40"/>
      <c r="F65" s="40"/>
      <c r="G65" s="40"/>
      <c r="H65" s="40"/>
      <c r="I65" s="40"/>
      <c r="J65" s="40"/>
      <c r="K65" s="40"/>
      <c r="L65" s="40"/>
      <c r="M65" s="40"/>
      <c r="N65" s="40"/>
      <c r="O65" s="40"/>
      <c r="P65" s="40"/>
      <c r="Q65" s="40"/>
      <c r="R65" s="40"/>
      <c r="S65" s="71"/>
    </row>
    <row r="66" spans="1:19" ht="15.75" customHeight="1" x14ac:dyDescent="0.25">
      <c r="A66" s="70"/>
      <c r="B66" s="40"/>
      <c r="C66" s="40"/>
      <c r="D66" s="40"/>
      <c r="E66" s="40"/>
      <c r="F66" s="40"/>
      <c r="G66" s="40"/>
      <c r="H66" s="40"/>
      <c r="I66" s="40"/>
      <c r="J66" s="40"/>
      <c r="K66" s="40"/>
      <c r="L66" s="40"/>
      <c r="M66" s="40"/>
      <c r="N66" s="40"/>
      <c r="O66" s="40"/>
      <c r="P66" s="40"/>
      <c r="Q66" s="40"/>
      <c r="R66" s="40"/>
      <c r="S66" s="71"/>
    </row>
    <row r="67" spans="1:19" ht="15.75" customHeight="1" x14ac:dyDescent="0.25">
      <c r="A67" s="70"/>
      <c r="B67" s="40"/>
      <c r="C67" s="40"/>
      <c r="D67" s="40"/>
      <c r="E67" s="40"/>
      <c r="F67" s="40"/>
      <c r="G67" s="40"/>
      <c r="H67" s="40"/>
      <c r="I67" s="40"/>
      <c r="J67" s="40"/>
      <c r="K67" s="40"/>
      <c r="L67" s="40"/>
      <c r="M67" s="40"/>
      <c r="N67" s="40"/>
      <c r="O67" s="40"/>
      <c r="P67" s="40"/>
      <c r="Q67" s="40"/>
      <c r="R67" s="40"/>
      <c r="S67" s="71"/>
    </row>
    <row r="68" spans="1:19" ht="15.75" customHeight="1" x14ac:dyDescent="0.25">
      <c r="A68" s="70"/>
      <c r="B68" s="40"/>
      <c r="C68" s="40"/>
      <c r="D68" s="40"/>
      <c r="E68" s="40"/>
      <c r="F68" s="40"/>
      <c r="G68" s="40"/>
      <c r="H68" s="40"/>
      <c r="I68" s="40"/>
      <c r="J68" s="40"/>
      <c r="K68" s="40"/>
      <c r="L68" s="40"/>
      <c r="M68" s="40"/>
      <c r="N68" s="40"/>
      <c r="O68" s="40"/>
      <c r="P68" s="40"/>
      <c r="Q68" s="40"/>
      <c r="R68" s="40"/>
      <c r="S68" s="71"/>
    </row>
    <row r="69" spans="1:19" ht="15.75" customHeight="1" x14ac:dyDescent="0.25">
      <c r="A69" s="70"/>
      <c r="B69" s="40"/>
      <c r="C69" s="40"/>
      <c r="D69" s="40"/>
      <c r="E69" s="40"/>
      <c r="F69" s="40"/>
      <c r="G69" s="40"/>
      <c r="H69" s="40"/>
      <c r="I69" s="40"/>
      <c r="J69" s="40"/>
      <c r="K69" s="40"/>
      <c r="L69" s="40"/>
      <c r="M69" s="40"/>
      <c r="N69" s="40"/>
      <c r="O69" s="40"/>
      <c r="P69" s="40"/>
      <c r="Q69" s="40"/>
      <c r="R69" s="40"/>
      <c r="S69" s="71"/>
    </row>
    <row r="70" spans="1:19" ht="15.75" customHeight="1" x14ac:dyDescent="0.25">
      <c r="A70" s="70"/>
      <c r="B70" s="40"/>
      <c r="C70" s="40"/>
      <c r="D70" s="40"/>
      <c r="E70" s="40"/>
      <c r="F70" s="40"/>
      <c r="G70" s="40"/>
      <c r="H70" s="40"/>
      <c r="I70" s="40"/>
      <c r="J70" s="40"/>
      <c r="K70" s="40"/>
      <c r="L70" s="40"/>
      <c r="M70" s="40"/>
      <c r="N70" s="40"/>
      <c r="O70" s="40"/>
      <c r="P70" s="40"/>
      <c r="Q70" s="40"/>
      <c r="R70" s="40"/>
      <c r="S70" s="71"/>
    </row>
    <row r="71" spans="1:19" ht="15.75" customHeight="1" x14ac:dyDescent="0.25">
      <c r="A71" s="70"/>
      <c r="B71" s="40"/>
      <c r="C71" s="40"/>
      <c r="D71" s="40"/>
      <c r="E71" s="40"/>
      <c r="F71" s="40"/>
      <c r="G71" s="40"/>
      <c r="H71" s="40"/>
      <c r="I71" s="40"/>
      <c r="J71" s="40"/>
      <c r="K71" s="40"/>
      <c r="L71" s="40"/>
      <c r="M71" s="40"/>
      <c r="N71" s="40"/>
      <c r="O71" s="40"/>
      <c r="P71" s="40"/>
      <c r="Q71" s="40"/>
      <c r="R71" s="40"/>
      <c r="S71" s="71"/>
    </row>
    <row r="72" spans="1:19" ht="15.75" customHeight="1" x14ac:dyDescent="0.25">
      <c r="A72" s="70"/>
      <c r="B72" s="40"/>
      <c r="C72" s="40"/>
      <c r="D72" s="40"/>
      <c r="E72" s="40"/>
      <c r="F72" s="40"/>
      <c r="G72" s="40"/>
      <c r="H72" s="40"/>
      <c r="I72" s="40"/>
      <c r="J72" s="40"/>
      <c r="K72" s="40"/>
      <c r="L72" s="40"/>
      <c r="M72" s="40"/>
      <c r="N72" s="40"/>
      <c r="O72" s="40"/>
      <c r="P72" s="40"/>
      <c r="Q72" s="40"/>
      <c r="R72" s="40"/>
      <c r="S72" s="71"/>
    </row>
    <row r="73" spans="1:19" ht="15.75" customHeight="1" x14ac:dyDescent="0.25">
      <c r="A73" s="70"/>
      <c r="B73" s="40"/>
      <c r="C73" s="40"/>
      <c r="D73" s="40"/>
      <c r="E73" s="40"/>
      <c r="F73" s="40"/>
      <c r="G73" s="40"/>
      <c r="H73" s="40"/>
      <c r="I73" s="40"/>
      <c r="J73" s="40"/>
      <c r="K73" s="40"/>
      <c r="L73" s="40"/>
      <c r="M73" s="40"/>
      <c r="N73" s="40"/>
      <c r="O73" s="40"/>
      <c r="P73" s="40"/>
      <c r="Q73" s="40"/>
      <c r="R73" s="40"/>
      <c r="S73" s="71"/>
    </row>
    <row r="74" spans="1:19" ht="15.75" customHeight="1" x14ac:dyDescent="0.25">
      <c r="A74" s="70"/>
      <c r="B74" s="40"/>
      <c r="C74" s="40"/>
      <c r="D74" s="40"/>
      <c r="E74" s="40"/>
      <c r="F74" s="40"/>
      <c r="G74" s="40"/>
      <c r="H74" s="40"/>
      <c r="I74" s="40"/>
      <c r="J74" s="40"/>
      <c r="K74" s="40"/>
      <c r="L74" s="40"/>
      <c r="M74" s="40"/>
      <c r="N74" s="40"/>
      <c r="O74" s="40"/>
      <c r="P74" s="40"/>
      <c r="Q74" s="40"/>
      <c r="R74" s="40"/>
      <c r="S74" s="71"/>
    </row>
    <row r="75" spans="1:19" ht="15.75" customHeight="1" x14ac:dyDescent="0.25">
      <c r="A75" s="70"/>
      <c r="B75" s="40"/>
      <c r="C75" s="40"/>
      <c r="D75" s="40"/>
      <c r="E75" s="40"/>
      <c r="F75" s="40"/>
      <c r="G75" s="40"/>
      <c r="H75" s="40"/>
      <c r="I75" s="40"/>
      <c r="J75" s="40"/>
      <c r="K75" s="40"/>
      <c r="L75" s="40"/>
      <c r="M75" s="40"/>
      <c r="N75" s="40"/>
      <c r="O75" s="40"/>
      <c r="P75" s="40"/>
      <c r="Q75" s="40"/>
      <c r="R75" s="40"/>
      <c r="S75" s="71"/>
    </row>
    <row r="76" spans="1:19" ht="15.75" customHeight="1" x14ac:dyDescent="0.25">
      <c r="A76" s="70"/>
      <c r="B76" s="40"/>
      <c r="C76" s="40"/>
      <c r="D76" s="40"/>
      <c r="E76" s="40"/>
      <c r="F76" s="40"/>
      <c r="G76" s="40"/>
      <c r="H76" s="40"/>
      <c r="I76" s="40"/>
      <c r="J76" s="40"/>
      <c r="K76" s="40"/>
      <c r="L76" s="40"/>
      <c r="M76" s="40"/>
      <c r="N76" s="40"/>
      <c r="O76" s="40"/>
      <c r="P76" s="40"/>
      <c r="Q76" s="40"/>
      <c r="R76" s="40"/>
      <c r="S76" s="71"/>
    </row>
    <row r="77" spans="1:19" ht="15.75" customHeight="1" x14ac:dyDescent="0.25">
      <c r="A77" s="70"/>
      <c r="B77" s="40"/>
      <c r="C77" s="40"/>
      <c r="D77" s="40"/>
      <c r="E77" s="40"/>
      <c r="F77" s="40"/>
      <c r="G77" s="40"/>
      <c r="H77" s="40"/>
      <c r="I77" s="40"/>
      <c r="J77" s="40"/>
      <c r="K77" s="40"/>
      <c r="L77" s="40"/>
      <c r="M77" s="40"/>
      <c r="N77" s="40"/>
      <c r="O77" s="40"/>
      <c r="P77" s="40"/>
      <c r="Q77" s="40"/>
      <c r="R77" s="40"/>
      <c r="S77" s="71"/>
    </row>
    <row r="78" spans="1:19" ht="15.75" customHeight="1" x14ac:dyDescent="0.25">
      <c r="A78" s="70"/>
      <c r="B78" s="40"/>
      <c r="C78" s="40"/>
      <c r="D78" s="40"/>
      <c r="E78" s="40"/>
      <c r="F78" s="40"/>
      <c r="G78" s="40"/>
      <c r="H78" s="40"/>
      <c r="I78" s="40"/>
      <c r="J78" s="40"/>
      <c r="K78" s="40"/>
      <c r="L78" s="40"/>
      <c r="M78" s="40"/>
      <c r="N78" s="40"/>
      <c r="O78" s="40"/>
      <c r="P78" s="40"/>
      <c r="Q78" s="40"/>
      <c r="R78" s="40"/>
      <c r="S78" s="71"/>
    </row>
    <row r="79" spans="1:19" ht="15.75" customHeight="1" x14ac:dyDescent="0.25">
      <c r="A79" s="70"/>
      <c r="B79" s="40"/>
      <c r="C79" s="40"/>
      <c r="D79" s="40"/>
      <c r="E79" s="40"/>
      <c r="F79" s="40"/>
      <c r="G79" s="40"/>
      <c r="H79" s="40"/>
      <c r="I79" s="40"/>
      <c r="J79" s="40"/>
      <c r="K79" s="40"/>
      <c r="L79" s="40"/>
      <c r="M79" s="40"/>
      <c r="N79" s="40"/>
      <c r="O79" s="40"/>
      <c r="P79" s="40"/>
      <c r="Q79" s="40"/>
      <c r="R79" s="40"/>
      <c r="S79" s="71"/>
    </row>
    <row r="80" spans="1:19" ht="15.75" customHeight="1" x14ac:dyDescent="0.25">
      <c r="A80" s="70"/>
      <c r="B80" s="40"/>
      <c r="C80" s="40"/>
      <c r="D80" s="40"/>
      <c r="E80" s="40"/>
      <c r="F80" s="40"/>
      <c r="G80" s="40"/>
      <c r="H80" s="40"/>
      <c r="I80" s="40"/>
      <c r="J80" s="40"/>
      <c r="K80" s="40"/>
      <c r="L80" s="40"/>
      <c r="M80" s="40"/>
      <c r="N80" s="40"/>
      <c r="O80" s="40"/>
      <c r="P80" s="40"/>
      <c r="Q80" s="40"/>
      <c r="R80" s="40"/>
      <c r="S80" s="71"/>
    </row>
    <row r="81" spans="1:19" ht="15.75" customHeight="1" x14ac:dyDescent="0.25">
      <c r="A81" s="70"/>
      <c r="B81" s="40"/>
      <c r="C81" s="40"/>
      <c r="D81" s="40"/>
      <c r="E81" s="40"/>
      <c r="F81" s="40"/>
      <c r="G81" s="40"/>
      <c r="H81" s="40"/>
      <c r="I81" s="40"/>
      <c r="J81" s="40"/>
      <c r="K81" s="40"/>
      <c r="L81" s="40"/>
      <c r="M81" s="40"/>
      <c r="N81" s="40"/>
      <c r="O81" s="40"/>
      <c r="P81" s="40"/>
      <c r="Q81" s="40"/>
      <c r="R81" s="40"/>
      <c r="S81" s="71"/>
    </row>
    <row r="82" spans="1:19" ht="15.75" customHeight="1" x14ac:dyDescent="0.25">
      <c r="A82" s="70"/>
      <c r="B82" s="40"/>
      <c r="C82" s="40"/>
      <c r="D82" s="40"/>
      <c r="E82" s="40"/>
      <c r="F82" s="40"/>
      <c r="G82" s="40"/>
      <c r="H82" s="40"/>
      <c r="I82" s="40"/>
      <c r="J82" s="40"/>
      <c r="K82" s="40"/>
      <c r="L82" s="40"/>
      <c r="M82" s="40"/>
      <c r="N82" s="40"/>
      <c r="O82" s="40"/>
      <c r="P82" s="40"/>
      <c r="Q82" s="40"/>
      <c r="R82" s="40"/>
      <c r="S82" s="71"/>
    </row>
    <row r="83" spans="1:19" ht="15.75" customHeight="1" x14ac:dyDescent="0.25">
      <c r="A83" s="70"/>
      <c r="B83" s="40"/>
      <c r="C83" s="40"/>
      <c r="D83" s="40"/>
      <c r="E83" s="40"/>
      <c r="F83" s="40"/>
      <c r="G83" s="40"/>
      <c r="H83" s="40"/>
      <c r="I83" s="40"/>
      <c r="J83" s="40"/>
      <c r="K83" s="40"/>
      <c r="L83" s="40"/>
      <c r="M83" s="40"/>
      <c r="N83" s="40"/>
      <c r="O83" s="40"/>
      <c r="P83" s="40"/>
      <c r="Q83" s="40"/>
      <c r="R83" s="40"/>
      <c r="S83" s="71"/>
    </row>
    <row r="84" spans="1:19" ht="15.75" customHeight="1" x14ac:dyDescent="0.25">
      <c r="A84" s="70"/>
      <c r="B84" s="40"/>
      <c r="C84" s="40"/>
      <c r="D84" s="40"/>
      <c r="E84" s="40"/>
      <c r="F84" s="40"/>
      <c r="G84" s="40"/>
      <c r="H84" s="40"/>
      <c r="I84" s="40"/>
      <c r="J84" s="40"/>
      <c r="K84" s="40"/>
      <c r="L84" s="40"/>
      <c r="M84" s="40"/>
      <c r="N84" s="40"/>
      <c r="O84" s="40"/>
      <c r="P84" s="40"/>
      <c r="Q84" s="40"/>
      <c r="R84" s="40"/>
      <c r="S84" s="71"/>
    </row>
    <row r="85" spans="1:19" ht="15.75" customHeight="1" x14ac:dyDescent="0.25">
      <c r="A85" s="70"/>
      <c r="B85" s="40"/>
      <c r="C85" s="40"/>
      <c r="D85" s="40"/>
      <c r="E85" s="40"/>
      <c r="F85" s="40"/>
      <c r="G85" s="40"/>
      <c r="H85" s="40"/>
      <c r="I85" s="40"/>
      <c r="J85" s="40"/>
      <c r="K85" s="40"/>
      <c r="L85" s="40"/>
      <c r="M85" s="40"/>
      <c r="N85" s="40"/>
      <c r="O85" s="40"/>
      <c r="P85" s="40"/>
      <c r="Q85" s="40"/>
      <c r="R85" s="40"/>
      <c r="S85" s="71"/>
    </row>
    <row r="86" spans="1:19" ht="15.75" customHeight="1" x14ac:dyDescent="0.25">
      <c r="A86" s="70"/>
      <c r="B86" s="40"/>
      <c r="C86" s="40"/>
      <c r="D86" s="40"/>
      <c r="E86" s="40"/>
      <c r="F86" s="40"/>
      <c r="G86" s="40"/>
      <c r="H86" s="40"/>
      <c r="I86" s="40"/>
      <c r="J86" s="40"/>
      <c r="K86" s="40"/>
      <c r="L86" s="40"/>
      <c r="M86" s="40"/>
      <c r="N86" s="40"/>
      <c r="O86" s="40"/>
      <c r="P86" s="40"/>
      <c r="Q86" s="40"/>
      <c r="R86" s="40"/>
      <c r="S86" s="71"/>
    </row>
    <row r="87" spans="1:19" ht="15.75" customHeight="1" x14ac:dyDescent="0.25">
      <c r="A87" s="70"/>
      <c r="B87" s="40"/>
      <c r="C87" s="40"/>
      <c r="D87" s="40"/>
      <c r="E87" s="40"/>
      <c r="F87" s="40"/>
      <c r="G87" s="40"/>
      <c r="H87" s="40"/>
      <c r="I87" s="40"/>
      <c r="J87" s="40"/>
      <c r="K87" s="40"/>
      <c r="L87" s="40"/>
      <c r="M87" s="40"/>
      <c r="N87" s="40"/>
      <c r="O87" s="40"/>
      <c r="P87" s="40"/>
      <c r="Q87" s="40"/>
      <c r="R87" s="40"/>
      <c r="S87" s="71"/>
    </row>
    <row r="88" spans="1:19" ht="15.75" customHeight="1" x14ac:dyDescent="0.25">
      <c r="A88" s="70"/>
      <c r="B88" s="40"/>
      <c r="C88" s="40"/>
      <c r="D88" s="40"/>
      <c r="E88" s="40"/>
      <c r="F88" s="40"/>
      <c r="G88" s="40"/>
      <c r="H88" s="40"/>
      <c r="I88" s="40"/>
      <c r="J88" s="40"/>
      <c r="K88" s="40"/>
      <c r="L88" s="40"/>
      <c r="M88" s="40"/>
      <c r="N88" s="40"/>
      <c r="O88" s="40"/>
      <c r="P88" s="40"/>
      <c r="Q88" s="40"/>
      <c r="R88" s="40"/>
      <c r="S88" s="71"/>
    </row>
    <row r="89" spans="1:19" ht="15.75" customHeight="1" x14ac:dyDescent="0.25">
      <c r="A89" s="70"/>
      <c r="B89" s="40"/>
      <c r="C89" s="40"/>
      <c r="D89" s="40"/>
      <c r="E89" s="40"/>
      <c r="F89" s="40"/>
      <c r="G89" s="40"/>
      <c r="H89" s="40"/>
      <c r="I89" s="40"/>
      <c r="J89" s="40"/>
      <c r="K89" s="40"/>
      <c r="L89" s="40"/>
      <c r="M89" s="40"/>
      <c r="N89" s="40"/>
      <c r="O89" s="40"/>
      <c r="P89" s="40"/>
      <c r="Q89" s="40"/>
      <c r="R89" s="40"/>
      <c r="S89" s="71"/>
    </row>
    <row r="90" spans="1:19" ht="15.75" customHeight="1" x14ac:dyDescent="0.25">
      <c r="A90" s="70"/>
      <c r="B90" s="40"/>
      <c r="C90" s="40"/>
      <c r="D90" s="40"/>
      <c r="E90" s="40"/>
      <c r="F90" s="40"/>
      <c r="G90" s="40"/>
      <c r="H90" s="40"/>
      <c r="I90" s="40"/>
      <c r="J90" s="40"/>
      <c r="K90" s="40"/>
      <c r="L90" s="40"/>
      <c r="M90" s="40"/>
      <c r="N90" s="40"/>
      <c r="O90" s="40"/>
      <c r="P90" s="40"/>
      <c r="Q90" s="40"/>
      <c r="R90" s="40"/>
      <c r="S90" s="71"/>
    </row>
    <row r="91" spans="1:19" ht="15.75" customHeight="1" x14ac:dyDescent="0.25">
      <c r="A91" s="70"/>
      <c r="B91" s="40"/>
      <c r="C91" s="40"/>
      <c r="D91" s="40"/>
      <c r="E91" s="40"/>
      <c r="F91" s="40"/>
      <c r="G91" s="40"/>
      <c r="H91" s="40"/>
      <c r="I91" s="40"/>
      <c r="J91" s="40"/>
      <c r="K91" s="40"/>
      <c r="L91" s="40"/>
      <c r="M91" s="40"/>
      <c r="N91" s="40"/>
      <c r="O91" s="40"/>
      <c r="P91" s="40"/>
      <c r="Q91" s="40"/>
      <c r="R91" s="40"/>
      <c r="S91" s="71"/>
    </row>
    <row r="92" spans="1:19" ht="15.75" customHeight="1" x14ac:dyDescent="0.25">
      <c r="A92" s="70"/>
      <c r="B92" s="40"/>
      <c r="C92" s="40"/>
      <c r="D92" s="40"/>
      <c r="E92" s="40"/>
      <c r="F92" s="40"/>
      <c r="G92" s="40"/>
      <c r="H92" s="40"/>
      <c r="I92" s="40"/>
      <c r="J92" s="40"/>
      <c r="K92" s="40"/>
      <c r="L92" s="40"/>
      <c r="M92" s="40"/>
      <c r="N92" s="40"/>
      <c r="O92" s="40"/>
      <c r="P92" s="40"/>
      <c r="Q92" s="40"/>
      <c r="R92" s="40"/>
      <c r="S92" s="71"/>
    </row>
    <row r="93" spans="1:19" ht="15.75" customHeight="1" x14ac:dyDescent="0.25">
      <c r="A93" s="70"/>
      <c r="B93" s="40"/>
      <c r="C93" s="40"/>
      <c r="D93" s="40"/>
      <c r="E93" s="40"/>
      <c r="F93" s="40"/>
      <c r="G93" s="40"/>
      <c r="H93" s="40"/>
      <c r="I93" s="40"/>
      <c r="J93" s="40"/>
      <c r="K93" s="40"/>
      <c r="L93" s="40"/>
      <c r="M93" s="40"/>
      <c r="N93" s="40"/>
      <c r="O93" s="40"/>
      <c r="P93" s="40"/>
      <c r="Q93" s="40"/>
      <c r="R93" s="40"/>
      <c r="S93" s="71"/>
    </row>
    <row r="94" spans="1:19" ht="15.75" customHeight="1" x14ac:dyDescent="0.25">
      <c r="A94" s="70"/>
      <c r="B94" s="40"/>
      <c r="C94" s="40"/>
      <c r="D94" s="40"/>
      <c r="E94" s="40"/>
      <c r="F94" s="40"/>
      <c r="G94" s="40"/>
      <c r="H94" s="40"/>
      <c r="I94" s="40"/>
      <c r="J94" s="40"/>
      <c r="K94" s="40"/>
      <c r="L94" s="40"/>
      <c r="M94" s="40"/>
      <c r="N94" s="40"/>
      <c r="O94" s="40"/>
      <c r="P94" s="40"/>
      <c r="Q94" s="40"/>
      <c r="R94" s="40"/>
      <c r="S94" s="71"/>
    </row>
    <row r="95" spans="1:19" ht="15.75" customHeight="1" x14ac:dyDescent="0.25">
      <c r="A95" s="70"/>
      <c r="B95" s="40"/>
      <c r="C95" s="40"/>
      <c r="D95" s="40"/>
      <c r="E95" s="40"/>
      <c r="F95" s="40"/>
      <c r="G95" s="40"/>
      <c r="H95" s="40"/>
      <c r="I95" s="40"/>
      <c r="J95" s="40"/>
      <c r="K95" s="40"/>
      <c r="L95" s="40"/>
      <c r="M95" s="40"/>
      <c r="N95" s="40"/>
      <c r="O95" s="40"/>
      <c r="P95" s="40"/>
      <c r="Q95" s="40"/>
      <c r="R95" s="40"/>
      <c r="S95" s="71"/>
    </row>
    <row r="96" spans="1:19" ht="15.75" customHeight="1" x14ac:dyDescent="0.25">
      <c r="A96" s="70"/>
      <c r="B96" s="40"/>
      <c r="C96" s="40"/>
      <c r="D96" s="40"/>
      <c r="E96" s="40"/>
      <c r="F96" s="40"/>
      <c r="G96" s="40"/>
      <c r="H96" s="40"/>
      <c r="I96" s="40"/>
      <c r="J96" s="40"/>
      <c r="K96" s="40"/>
      <c r="L96" s="40"/>
      <c r="M96" s="40"/>
      <c r="N96" s="40"/>
      <c r="O96" s="40"/>
      <c r="P96" s="40"/>
      <c r="Q96" s="40"/>
      <c r="R96" s="40"/>
      <c r="S96" s="71"/>
    </row>
    <row r="97" spans="1:19" ht="15.75" customHeight="1" x14ac:dyDescent="0.25">
      <c r="A97" s="70"/>
      <c r="B97" s="40"/>
      <c r="C97" s="40"/>
      <c r="D97" s="40"/>
      <c r="E97" s="40"/>
      <c r="F97" s="40"/>
      <c r="G97" s="40"/>
      <c r="H97" s="40"/>
      <c r="I97" s="40"/>
      <c r="J97" s="40"/>
      <c r="K97" s="40"/>
      <c r="L97" s="40"/>
      <c r="M97" s="40"/>
      <c r="N97" s="40"/>
      <c r="O97" s="40"/>
      <c r="P97" s="40"/>
      <c r="Q97" s="40"/>
      <c r="R97" s="40"/>
      <c r="S97" s="71"/>
    </row>
    <row r="98" spans="1:19" ht="15.75" customHeight="1" x14ac:dyDescent="0.25">
      <c r="A98" s="70"/>
      <c r="B98" s="40"/>
      <c r="C98" s="40"/>
      <c r="D98" s="40"/>
      <c r="E98" s="40"/>
      <c r="F98" s="40"/>
      <c r="G98" s="40"/>
      <c r="H98" s="40"/>
      <c r="I98" s="40"/>
      <c r="J98" s="40"/>
      <c r="K98" s="40"/>
      <c r="L98" s="40"/>
      <c r="M98" s="40"/>
      <c r="N98" s="40"/>
      <c r="O98" s="40"/>
      <c r="P98" s="40"/>
      <c r="Q98" s="40"/>
      <c r="R98" s="40"/>
      <c r="S98" s="71"/>
    </row>
    <row r="99" spans="1:19" ht="15.75" customHeight="1" x14ac:dyDescent="0.25">
      <c r="A99" s="70"/>
      <c r="B99" s="40"/>
      <c r="C99" s="40"/>
      <c r="D99" s="40"/>
      <c r="E99" s="40"/>
      <c r="F99" s="40"/>
      <c r="G99" s="40"/>
      <c r="H99" s="40"/>
      <c r="I99" s="40"/>
      <c r="J99" s="40"/>
      <c r="K99" s="40"/>
      <c r="L99" s="40"/>
      <c r="M99" s="40"/>
      <c r="N99" s="40"/>
      <c r="O99" s="40"/>
      <c r="P99" s="40"/>
      <c r="Q99" s="40"/>
      <c r="R99" s="40"/>
      <c r="S99" s="71"/>
    </row>
    <row r="100" spans="1:19" ht="15.75" customHeight="1" x14ac:dyDescent="0.25">
      <c r="A100" s="70"/>
      <c r="B100" s="40"/>
      <c r="C100" s="40"/>
      <c r="D100" s="40"/>
      <c r="E100" s="40"/>
      <c r="F100" s="40"/>
      <c r="G100" s="40"/>
      <c r="H100" s="40"/>
      <c r="I100" s="40"/>
      <c r="J100" s="40"/>
      <c r="K100" s="40"/>
      <c r="L100" s="40"/>
      <c r="M100" s="40"/>
      <c r="N100" s="40"/>
      <c r="O100" s="40"/>
      <c r="P100" s="40"/>
      <c r="Q100" s="40"/>
      <c r="R100" s="40"/>
      <c r="S100" s="71"/>
    </row>
  </sheetData>
  <mergeCells count="13">
    <mergeCell ref="A42:R42"/>
    <mergeCell ref="T1:W1"/>
    <mergeCell ref="T2:W2"/>
    <mergeCell ref="T3:W3"/>
    <mergeCell ref="A41:R41"/>
    <mergeCell ref="A1:A4"/>
    <mergeCell ref="B1:S2"/>
    <mergeCell ref="A9:T9"/>
    <mergeCell ref="A7:T7"/>
    <mergeCell ref="T4:W4"/>
    <mergeCell ref="B3:S4"/>
    <mergeCell ref="A6:T6"/>
    <mergeCell ref="A5:T5"/>
  </mergeCells>
  <dataValidations count="1">
    <dataValidation type="decimal" allowBlank="1" showInputMessage="1" showErrorMessage="1" prompt="DATO INVÁLIDO_x000a_Tenga en cuenta que la escala de calificación va de 1 a 5" sqref="C11:Q4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5703125" customWidth="1"/>
    <col min="5" max="5" width="21.42578125" customWidth="1"/>
    <col min="6" max="11" width="11.42578125" customWidth="1"/>
  </cols>
  <sheetData>
    <row r="1" spans="1:5" ht="15" customHeight="1" x14ac:dyDescent="0.25">
      <c r="A1" s="369"/>
      <c r="B1" s="368" t="s">
        <v>110</v>
      </c>
      <c r="C1" s="347"/>
      <c r="D1" s="72" t="s">
        <v>86</v>
      </c>
      <c r="E1" s="373"/>
    </row>
    <row r="2" spans="1:5" ht="15" customHeight="1" x14ac:dyDescent="0.25">
      <c r="A2" s="370"/>
      <c r="B2" s="344"/>
      <c r="C2" s="345"/>
      <c r="D2" s="72" t="s">
        <v>2</v>
      </c>
      <c r="E2" s="300"/>
    </row>
    <row r="3" spans="1:5" ht="30" customHeight="1" x14ac:dyDescent="0.25">
      <c r="A3" s="370"/>
      <c r="B3" s="368" t="s">
        <v>111</v>
      </c>
      <c r="C3" s="347"/>
      <c r="D3" s="72" t="s">
        <v>112</v>
      </c>
      <c r="E3" s="300"/>
    </row>
    <row r="4" spans="1:5" ht="15" customHeight="1" x14ac:dyDescent="0.25">
      <c r="A4" s="371"/>
      <c r="B4" s="344"/>
      <c r="C4" s="345"/>
      <c r="D4" s="72" t="s">
        <v>4</v>
      </c>
      <c r="E4" s="300"/>
    </row>
    <row r="6" spans="1:5" x14ac:dyDescent="0.25">
      <c r="A6" s="324" t="s">
        <v>113</v>
      </c>
      <c r="B6" s="295"/>
      <c r="C6" s="295"/>
      <c r="D6" s="295"/>
      <c r="E6" s="372"/>
    </row>
    <row r="7" spans="1:5" ht="30" x14ac:dyDescent="0.25">
      <c r="A7" s="73" t="s">
        <v>114</v>
      </c>
      <c r="B7" s="74" t="s">
        <v>115</v>
      </c>
      <c r="C7" s="74" t="s">
        <v>116</v>
      </c>
      <c r="D7" s="75" t="s">
        <v>117</v>
      </c>
      <c r="E7" s="74" t="s">
        <v>118</v>
      </c>
    </row>
    <row r="8" spans="1:5" ht="45" x14ac:dyDescent="0.25">
      <c r="A8" s="76" t="s">
        <v>119</v>
      </c>
      <c r="B8" s="77" t="s">
        <v>120</v>
      </c>
      <c r="C8" s="77" t="s">
        <v>120</v>
      </c>
      <c r="D8" s="77" t="s">
        <v>120</v>
      </c>
      <c r="E8" s="78" t="s">
        <v>120</v>
      </c>
    </row>
    <row r="9" spans="1:5" ht="39" x14ac:dyDescent="0.25">
      <c r="A9" s="79" t="s">
        <v>121</v>
      </c>
      <c r="B9" s="80" t="s">
        <v>120</v>
      </c>
      <c r="C9" s="80" t="s">
        <v>120</v>
      </c>
      <c r="D9" s="80" t="s">
        <v>120</v>
      </c>
      <c r="E9" s="81" t="s">
        <v>120</v>
      </c>
    </row>
    <row r="10" spans="1:5" ht="30" x14ac:dyDescent="0.25">
      <c r="A10" s="82" t="s">
        <v>122</v>
      </c>
      <c r="B10" s="80" t="s">
        <v>120</v>
      </c>
      <c r="C10" s="80" t="s">
        <v>120</v>
      </c>
      <c r="D10" s="80" t="s">
        <v>120</v>
      </c>
      <c r="E10" s="81" t="s">
        <v>120</v>
      </c>
    </row>
    <row r="11" spans="1:5" ht="39" x14ac:dyDescent="0.25">
      <c r="A11" s="79" t="s">
        <v>123</v>
      </c>
      <c r="B11" s="80" t="s">
        <v>120</v>
      </c>
      <c r="C11" s="80" t="s">
        <v>120</v>
      </c>
      <c r="D11" s="80" t="s">
        <v>120</v>
      </c>
      <c r="E11" s="81" t="s">
        <v>120</v>
      </c>
    </row>
    <row r="12" spans="1:5" ht="51.75" x14ac:dyDescent="0.25">
      <c r="A12" s="79" t="s">
        <v>124</v>
      </c>
      <c r="B12" s="83" t="s">
        <v>120</v>
      </c>
      <c r="C12" s="83" t="s">
        <v>120</v>
      </c>
      <c r="D12" s="83" t="s">
        <v>120</v>
      </c>
      <c r="E12" s="84" t="s">
        <v>120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5">
    <mergeCell ref="B1:C2"/>
    <mergeCell ref="B3:C4"/>
    <mergeCell ref="A1:A4"/>
    <mergeCell ref="A6:E6"/>
    <mergeCell ref="E1:E4"/>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BB59"/>
  </sheetPr>
  <dimension ref="A1:K1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11" width="11.42578125" customWidth="1"/>
  </cols>
  <sheetData>
    <row r="1" spans="1:11" x14ac:dyDescent="0.25">
      <c r="A1" s="375"/>
      <c r="B1" s="297" t="s">
        <v>125</v>
      </c>
      <c r="C1" s="298"/>
      <c r="D1" s="298"/>
      <c r="E1" s="298"/>
      <c r="F1" s="1" t="s">
        <v>1</v>
      </c>
      <c r="G1" s="376"/>
    </row>
    <row r="2" spans="1:11" x14ac:dyDescent="0.25">
      <c r="A2" s="289"/>
      <c r="B2" s="344"/>
      <c r="C2" s="337"/>
      <c r="D2" s="337"/>
      <c r="E2" s="337"/>
      <c r="F2" s="3" t="s">
        <v>126</v>
      </c>
      <c r="G2" s="292"/>
    </row>
    <row r="3" spans="1:11" x14ac:dyDescent="0.25">
      <c r="A3" s="289"/>
      <c r="B3" s="346" t="s">
        <v>127</v>
      </c>
      <c r="C3" s="314"/>
      <c r="D3" s="314"/>
      <c r="E3" s="314"/>
      <c r="F3" s="3" t="s">
        <v>3</v>
      </c>
      <c r="G3" s="292"/>
    </row>
    <row r="4" spans="1:11" x14ac:dyDescent="0.25">
      <c r="A4" s="290"/>
      <c r="B4" s="302"/>
      <c r="C4" s="303"/>
      <c r="D4" s="303"/>
      <c r="E4" s="303"/>
      <c r="F4" s="4" t="s">
        <v>4</v>
      </c>
      <c r="G4" s="293"/>
    </row>
    <row r="6" spans="1:11" ht="15.75" x14ac:dyDescent="0.25">
      <c r="A6" s="377" t="s">
        <v>128</v>
      </c>
      <c r="B6" s="295"/>
      <c r="C6" s="295"/>
      <c r="D6" s="295"/>
      <c r="E6" s="295"/>
      <c r="F6" s="295"/>
      <c r="G6" s="296"/>
      <c r="H6" s="85"/>
      <c r="I6" s="85"/>
      <c r="J6" s="85"/>
      <c r="K6" s="85"/>
    </row>
    <row r="7" spans="1:11" ht="31.5" customHeight="1" x14ac:dyDescent="0.25">
      <c r="A7" s="86" t="s">
        <v>129</v>
      </c>
      <c r="B7" s="87" t="s">
        <v>130</v>
      </c>
      <c r="C7" s="88" t="s">
        <v>131</v>
      </c>
      <c r="D7" s="89" t="s">
        <v>132</v>
      </c>
      <c r="E7" s="87" t="s">
        <v>133</v>
      </c>
      <c r="F7" s="90" t="s">
        <v>134</v>
      </c>
      <c r="G7" s="90" t="s">
        <v>135</v>
      </c>
    </row>
    <row r="8" spans="1:11" ht="33" customHeight="1" x14ac:dyDescent="0.25">
      <c r="A8" s="374"/>
      <c r="B8" s="80"/>
      <c r="C8" s="80"/>
      <c r="D8" s="80"/>
      <c r="E8" s="80"/>
      <c r="F8" s="80"/>
      <c r="G8" s="81"/>
    </row>
    <row r="9" spans="1:11" ht="33" customHeight="1" x14ac:dyDescent="0.25">
      <c r="A9" s="289"/>
      <c r="B9" s="80"/>
      <c r="C9" s="80"/>
      <c r="D9" s="80"/>
      <c r="E9" s="80"/>
      <c r="F9" s="80"/>
      <c r="G9" s="81"/>
    </row>
    <row r="10" spans="1:11" ht="33" customHeight="1" x14ac:dyDescent="0.25">
      <c r="A10" s="289"/>
      <c r="B10" s="80"/>
      <c r="C10" s="80"/>
      <c r="D10" s="80"/>
      <c r="E10" s="80"/>
      <c r="F10" s="80"/>
      <c r="G10" s="81"/>
    </row>
    <row r="11" spans="1:11" ht="33" customHeight="1" x14ac:dyDescent="0.25">
      <c r="A11" s="289"/>
      <c r="B11" s="80"/>
      <c r="C11" s="80"/>
      <c r="D11" s="80"/>
      <c r="E11" s="80"/>
      <c r="F11" s="80"/>
      <c r="G11" s="81"/>
    </row>
    <row r="12" spans="1:11" ht="33" customHeight="1" x14ac:dyDescent="0.25">
      <c r="A12" s="289"/>
      <c r="B12" s="80"/>
      <c r="C12" s="80"/>
      <c r="D12" s="80"/>
      <c r="E12" s="80"/>
      <c r="F12" s="80"/>
      <c r="G12" s="81"/>
    </row>
    <row r="13" spans="1:11" ht="33" customHeight="1" x14ac:dyDescent="0.25">
      <c r="A13" s="289"/>
      <c r="B13" s="80"/>
      <c r="C13" s="80"/>
      <c r="D13" s="80"/>
      <c r="E13" s="80"/>
      <c r="F13" s="80"/>
      <c r="G13" s="81"/>
    </row>
    <row r="14" spans="1:11" ht="33" customHeight="1" x14ac:dyDescent="0.25">
      <c r="A14" s="289"/>
      <c r="B14" s="80"/>
      <c r="C14" s="80"/>
      <c r="D14" s="80"/>
      <c r="E14" s="80"/>
      <c r="F14" s="80"/>
      <c r="G14" s="81"/>
    </row>
    <row r="15" spans="1:11" ht="33" customHeight="1" x14ac:dyDescent="0.25">
      <c r="A15" s="289"/>
      <c r="B15" s="80"/>
      <c r="C15" s="80"/>
      <c r="D15" s="80"/>
      <c r="E15" s="80"/>
      <c r="F15" s="80"/>
      <c r="G15" s="81"/>
    </row>
    <row r="16" spans="1:11" ht="33" customHeight="1" x14ac:dyDescent="0.25">
      <c r="A16" s="289"/>
      <c r="B16" s="80"/>
      <c r="C16" s="80"/>
      <c r="D16" s="80"/>
      <c r="E16" s="80"/>
      <c r="F16" s="80"/>
      <c r="G16" s="81"/>
    </row>
    <row r="17" spans="1:7" ht="33" customHeight="1" x14ac:dyDescent="0.25">
      <c r="A17" s="289"/>
      <c r="B17" s="80"/>
      <c r="C17" s="80"/>
      <c r="D17" s="80"/>
      <c r="E17" s="80"/>
      <c r="F17" s="80"/>
      <c r="G17" s="81"/>
    </row>
    <row r="18" spans="1:7" ht="33" customHeight="1" x14ac:dyDescent="0.25">
      <c r="A18" s="290"/>
      <c r="B18" s="91"/>
      <c r="C18" s="91"/>
      <c r="D18" s="91"/>
      <c r="E18" s="91"/>
      <c r="F18" s="91"/>
      <c r="G18" s="92"/>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workbookViewId="0">
      <selection activeCell="D4" sqref="D4"/>
    </sheetView>
  </sheetViews>
  <sheetFormatPr baseColWidth="10" defaultColWidth="14.42578125" defaultRowHeight="15" customHeight="1" x14ac:dyDescent="0.25"/>
  <cols>
    <col min="1" max="1" width="30.42578125" customWidth="1"/>
    <col min="2" max="2" width="78.85546875" customWidth="1"/>
    <col min="3" max="3" width="10" customWidth="1"/>
    <col min="4" max="4" width="16.42578125" customWidth="1"/>
    <col min="5" max="5" width="15.85546875" customWidth="1"/>
    <col min="6" max="11" width="10.7109375" customWidth="1"/>
  </cols>
  <sheetData>
    <row r="1" spans="1:5" x14ac:dyDescent="0.25">
      <c r="A1" s="384"/>
      <c r="B1" s="385" t="str">
        <f>CONTEXTO!B1</f>
        <v xml:space="preserve">PROCESO: </v>
      </c>
      <c r="C1" s="93" t="s">
        <v>136</v>
      </c>
      <c r="D1" s="94" t="s">
        <v>457</v>
      </c>
      <c r="E1" s="394"/>
    </row>
    <row r="2" spans="1:5" x14ac:dyDescent="0.25">
      <c r="A2" s="289"/>
      <c r="B2" s="371"/>
      <c r="C2" s="95" t="s">
        <v>2</v>
      </c>
      <c r="D2" s="96">
        <v>12</v>
      </c>
      <c r="E2" s="292"/>
    </row>
    <row r="3" spans="1:5" x14ac:dyDescent="0.25">
      <c r="A3" s="289"/>
      <c r="B3" s="386" t="s">
        <v>137</v>
      </c>
      <c r="C3" s="95" t="s">
        <v>138</v>
      </c>
      <c r="D3" s="281">
        <v>44317</v>
      </c>
      <c r="E3" s="292"/>
    </row>
    <row r="4" spans="1:5" x14ac:dyDescent="0.25">
      <c r="A4" s="290"/>
      <c r="B4" s="387"/>
      <c r="C4" s="97" t="s">
        <v>4</v>
      </c>
      <c r="D4" s="98" t="s">
        <v>458</v>
      </c>
      <c r="E4" s="293"/>
    </row>
    <row r="5" spans="1:5" x14ac:dyDescent="0.25">
      <c r="A5" s="388"/>
      <c r="B5" s="283"/>
      <c r="C5" s="283"/>
      <c r="D5" s="283"/>
      <c r="E5" s="283"/>
    </row>
    <row r="6" spans="1:5" x14ac:dyDescent="0.25">
      <c r="A6" s="389" t="str">
        <f>+CONTEXTO!A8</f>
        <v>PROCESO: GESTIÓN Y CONTROL DISCIPLINARIO</v>
      </c>
      <c r="B6" s="298"/>
      <c r="C6" s="298"/>
      <c r="D6" s="298"/>
      <c r="E6" s="309"/>
    </row>
    <row r="7" spans="1:5" x14ac:dyDescent="0.25">
      <c r="A7" s="336"/>
      <c r="B7" s="337"/>
      <c r="C7" s="337"/>
      <c r="D7" s="337"/>
      <c r="E7" s="338"/>
    </row>
    <row r="8" spans="1:5" x14ac:dyDescent="0.25">
      <c r="A8" s="390" t="str">
        <f>+CONTEXTO!A9</f>
        <v xml:space="preserve">OBJETIVO: TRAMITAR OPORTUNAMENTE LOS PROCESOS DISCIPLINARIOS DE TODOS LOS SERVIDORES PUBLICOS ANTE EL INCUMPLIMIENTO DE LOS DEBERES Y/O CUANDO SE PRESENTEN FALTAS A LAS PROHIBICIONES ESTABLECIDAS EN EL CODIGO UNICO DISCIPLINARIO Y DEMAS NORMAS CONCORDANTES, PARA PROMOVER LA INTEGRIDAD AL INTERIOR DE LA ADMINISTRACION MUNICIPAL.
</v>
      </c>
      <c r="B8" s="314"/>
      <c r="C8" s="314"/>
      <c r="D8" s="314"/>
      <c r="E8" s="315"/>
    </row>
    <row r="9" spans="1:5" ht="27" customHeight="1" x14ac:dyDescent="0.25">
      <c r="A9" s="310"/>
      <c r="B9" s="303"/>
      <c r="C9" s="303"/>
      <c r="D9" s="303"/>
      <c r="E9" s="311"/>
    </row>
    <row r="10" spans="1:5" x14ac:dyDescent="0.25">
      <c r="A10" s="391"/>
      <c r="B10" s="392"/>
      <c r="C10" s="392"/>
      <c r="D10" s="392"/>
      <c r="E10" s="393"/>
    </row>
    <row r="11" spans="1:5" ht="27.75" customHeight="1" x14ac:dyDescent="0.25">
      <c r="A11" s="382" t="s">
        <v>139</v>
      </c>
      <c r="B11" s="379" t="s">
        <v>140</v>
      </c>
      <c r="C11" s="299"/>
      <c r="D11" s="383" t="s">
        <v>141</v>
      </c>
      <c r="E11" s="296"/>
    </row>
    <row r="12" spans="1:5" x14ac:dyDescent="0.25">
      <c r="A12" s="343"/>
      <c r="B12" s="344"/>
      <c r="C12" s="345"/>
      <c r="D12" s="99" t="s">
        <v>142</v>
      </c>
      <c r="E12" s="100" t="s">
        <v>143</v>
      </c>
    </row>
    <row r="13" spans="1:5" ht="33" customHeight="1" x14ac:dyDescent="0.25">
      <c r="A13" s="380"/>
      <c r="B13" s="378" t="s">
        <v>144</v>
      </c>
      <c r="C13" s="366"/>
      <c r="D13" s="18"/>
      <c r="E13" s="24"/>
    </row>
    <row r="14" spans="1:5" ht="33" customHeight="1" x14ac:dyDescent="0.25">
      <c r="A14" s="289"/>
      <c r="B14" s="378" t="s">
        <v>145</v>
      </c>
      <c r="C14" s="366"/>
      <c r="D14" s="18"/>
      <c r="E14" s="24"/>
    </row>
    <row r="15" spans="1:5" ht="33" customHeight="1" x14ac:dyDescent="0.25">
      <c r="A15" s="289"/>
      <c r="B15" s="378" t="s">
        <v>146</v>
      </c>
      <c r="C15" s="366"/>
      <c r="D15" s="18"/>
      <c r="E15" s="24"/>
    </row>
    <row r="16" spans="1:5" ht="33" customHeight="1" x14ac:dyDescent="0.25">
      <c r="A16" s="289"/>
      <c r="B16" s="378" t="s">
        <v>147</v>
      </c>
      <c r="C16" s="366"/>
      <c r="D16" s="18"/>
      <c r="E16" s="24"/>
    </row>
    <row r="17" spans="1:5" ht="33" customHeight="1" x14ac:dyDescent="0.25">
      <c r="A17" s="289"/>
      <c r="B17" s="378" t="s">
        <v>148</v>
      </c>
      <c r="C17" s="366"/>
      <c r="D17" s="18"/>
      <c r="E17" s="24"/>
    </row>
    <row r="18" spans="1:5" ht="33" customHeight="1" x14ac:dyDescent="0.25">
      <c r="A18" s="289"/>
      <c r="B18" s="378" t="s">
        <v>149</v>
      </c>
      <c r="C18" s="366"/>
      <c r="D18" s="18"/>
      <c r="E18" s="24"/>
    </row>
    <row r="19" spans="1:5" ht="33" customHeight="1" x14ac:dyDescent="0.25">
      <c r="A19" s="289"/>
      <c r="B19" s="378" t="s">
        <v>150</v>
      </c>
      <c r="C19" s="366"/>
      <c r="D19" s="18"/>
      <c r="E19" s="24"/>
    </row>
    <row r="20" spans="1:5" ht="33" customHeight="1" x14ac:dyDescent="0.25">
      <c r="A20" s="289"/>
      <c r="B20" s="378" t="s">
        <v>151</v>
      </c>
      <c r="C20" s="366"/>
      <c r="D20" s="18"/>
      <c r="E20" s="24"/>
    </row>
    <row r="21" spans="1:5" ht="33" customHeight="1" x14ac:dyDescent="0.25">
      <c r="A21" s="289"/>
      <c r="B21" s="378" t="s">
        <v>152</v>
      </c>
      <c r="C21" s="366"/>
      <c r="D21" s="18"/>
      <c r="E21" s="24"/>
    </row>
    <row r="22" spans="1:5" ht="33" customHeight="1" x14ac:dyDescent="0.25">
      <c r="A22" s="289"/>
      <c r="B22" s="378" t="s">
        <v>153</v>
      </c>
      <c r="C22" s="366"/>
      <c r="D22" s="18"/>
      <c r="E22" s="24"/>
    </row>
    <row r="23" spans="1:5" ht="33" customHeight="1" x14ac:dyDescent="0.25">
      <c r="A23" s="289"/>
      <c r="B23" s="378" t="s">
        <v>154</v>
      </c>
      <c r="C23" s="366"/>
      <c r="D23" s="18"/>
      <c r="E23" s="24"/>
    </row>
    <row r="24" spans="1:5" ht="33" customHeight="1" x14ac:dyDescent="0.25">
      <c r="A24" s="289"/>
      <c r="B24" s="378" t="s">
        <v>155</v>
      </c>
      <c r="C24" s="366"/>
      <c r="D24" s="18"/>
      <c r="E24" s="24"/>
    </row>
    <row r="25" spans="1:5" ht="33" customHeight="1" x14ac:dyDescent="0.25">
      <c r="A25" s="289"/>
      <c r="B25" s="378" t="s">
        <v>156</v>
      </c>
      <c r="C25" s="366"/>
      <c r="D25" s="18"/>
      <c r="E25" s="24"/>
    </row>
    <row r="26" spans="1:5" ht="33" customHeight="1" x14ac:dyDescent="0.25">
      <c r="A26" s="289"/>
      <c r="B26" s="378" t="s">
        <v>157</v>
      </c>
      <c r="C26" s="366"/>
      <c r="D26" s="18"/>
      <c r="E26" s="24"/>
    </row>
    <row r="27" spans="1:5" ht="33" customHeight="1" x14ac:dyDescent="0.25">
      <c r="A27" s="289"/>
      <c r="B27" s="378" t="s">
        <v>158</v>
      </c>
      <c r="C27" s="366"/>
      <c r="D27" s="18"/>
      <c r="E27" s="24"/>
    </row>
    <row r="28" spans="1:5" ht="33" customHeight="1" x14ac:dyDescent="0.25">
      <c r="A28" s="289"/>
      <c r="B28" s="378" t="s">
        <v>159</v>
      </c>
      <c r="C28" s="366"/>
      <c r="D28" s="18"/>
      <c r="E28" s="24"/>
    </row>
    <row r="29" spans="1:5" ht="33" customHeight="1" x14ac:dyDescent="0.25">
      <c r="A29" s="289"/>
      <c r="B29" s="378" t="s">
        <v>160</v>
      </c>
      <c r="C29" s="366"/>
      <c r="D29" s="18"/>
      <c r="E29" s="24"/>
    </row>
    <row r="30" spans="1:5" ht="33" customHeight="1" x14ac:dyDescent="0.25">
      <c r="A30" s="289"/>
      <c r="B30" s="378" t="s">
        <v>161</v>
      </c>
      <c r="C30" s="366"/>
      <c r="D30" s="18"/>
      <c r="E30" s="24"/>
    </row>
    <row r="31" spans="1:5" ht="33" customHeight="1" x14ac:dyDescent="0.25">
      <c r="A31" s="289"/>
      <c r="B31" s="353" t="s">
        <v>162</v>
      </c>
      <c r="C31" s="366"/>
      <c r="D31" s="18"/>
      <c r="E31" s="24"/>
    </row>
    <row r="32" spans="1:5" ht="33" customHeight="1" x14ac:dyDescent="0.25">
      <c r="A32" s="289"/>
      <c r="B32" s="378" t="s">
        <v>163</v>
      </c>
      <c r="C32" s="366"/>
      <c r="D32" s="18"/>
      <c r="E32" s="24"/>
    </row>
    <row r="33" spans="1:5" ht="22.5" customHeight="1" x14ac:dyDescent="0.25">
      <c r="A33" s="289"/>
      <c r="B33" s="381" t="s">
        <v>164</v>
      </c>
      <c r="C33" s="333"/>
      <c r="D33" s="333"/>
      <c r="E33" s="334"/>
    </row>
    <row r="34" spans="1:5" ht="33" customHeight="1" x14ac:dyDescent="0.25">
      <c r="A34" s="289"/>
      <c r="B34" s="353" t="s">
        <v>165</v>
      </c>
      <c r="C34" s="366"/>
      <c r="D34" s="18"/>
      <c r="E34" s="101"/>
    </row>
    <row r="35" spans="1:5" ht="33" customHeight="1" x14ac:dyDescent="0.25">
      <c r="A35" s="289"/>
      <c r="B35" s="353" t="s">
        <v>166</v>
      </c>
      <c r="C35" s="366"/>
      <c r="D35" s="18"/>
      <c r="E35" s="101"/>
    </row>
    <row r="36" spans="1:5" ht="33" customHeight="1" x14ac:dyDescent="0.25">
      <c r="A36" s="289"/>
      <c r="B36" s="353" t="s">
        <v>167</v>
      </c>
      <c r="C36" s="366"/>
      <c r="D36" s="18"/>
      <c r="E36" s="101"/>
    </row>
    <row r="37" spans="1:5" ht="33" customHeight="1" x14ac:dyDescent="0.25">
      <c r="A37" s="289"/>
      <c r="B37" s="353" t="s">
        <v>168</v>
      </c>
      <c r="C37" s="366"/>
      <c r="D37" s="18"/>
      <c r="E37" s="101"/>
    </row>
    <row r="38" spans="1:5" ht="33" customHeight="1" x14ac:dyDescent="0.25">
      <c r="A38" s="289"/>
      <c r="B38" s="353" t="s">
        <v>169</v>
      </c>
      <c r="C38" s="366"/>
      <c r="D38" s="18"/>
      <c r="E38" s="101"/>
    </row>
    <row r="39" spans="1:5" ht="33" customHeight="1" x14ac:dyDescent="0.25">
      <c r="A39" s="289"/>
      <c r="B39" s="353" t="s">
        <v>170</v>
      </c>
      <c r="C39" s="366"/>
      <c r="D39" s="18"/>
      <c r="E39" s="101"/>
    </row>
    <row r="40" spans="1:5" ht="33" customHeight="1" x14ac:dyDescent="0.25">
      <c r="A40" s="289"/>
      <c r="B40" s="353" t="s">
        <v>171</v>
      </c>
      <c r="C40" s="366"/>
      <c r="D40" s="18"/>
      <c r="E40" s="101"/>
    </row>
    <row r="41" spans="1:5" ht="33" customHeight="1" x14ac:dyDescent="0.25">
      <c r="A41" s="289"/>
      <c r="B41" s="353" t="s">
        <v>172</v>
      </c>
      <c r="C41" s="366"/>
      <c r="D41" s="18"/>
      <c r="E41" s="101"/>
    </row>
    <row r="42" spans="1:5" ht="33" customHeight="1" x14ac:dyDescent="0.25">
      <c r="A42" s="289"/>
      <c r="B42" s="353" t="s">
        <v>173</v>
      </c>
      <c r="C42" s="366"/>
      <c r="D42" s="18"/>
      <c r="E42" s="101"/>
    </row>
    <row r="43" spans="1:5" ht="33" customHeight="1" x14ac:dyDescent="0.25">
      <c r="A43" s="289"/>
      <c r="B43" s="353" t="s">
        <v>174</v>
      </c>
      <c r="C43" s="366"/>
      <c r="D43" s="18"/>
      <c r="E43" s="101"/>
    </row>
    <row r="44" spans="1:5" ht="33" customHeight="1" x14ac:dyDescent="0.25">
      <c r="A44" s="289"/>
      <c r="B44" s="353" t="s">
        <v>175</v>
      </c>
      <c r="C44" s="366"/>
      <c r="D44" s="18"/>
      <c r="E44" s="101"/>
    </row>
    <row r="45" spans="1:5" ht="33" customHeight="1" x14ac:dyDescent="0.25">
      <c r="A45" s="289"/>
      <c r="B45" s="353" t="s">
        <v>176</v>
      </c>
      <c r="C45" s="366"/>
      <c r="D45" s="18"/>
      <c r="E45" s="101"/>
    </row>
    <row r="46" spans="1:5" ht="33" customHeight="1" x14ac:dyDescent="0.25">
      <c r="A46" s="289"/>
      <c r="B46" s="353" t="s">
        <v>177</v>
      </c>
      <c r="C46" s="366"/>
      <c r="D46" s="18"/>
      <c r="E46" s="101"/>
    </row>
    <row r="47" spans="1:5" ht="33" customHeight="1" x14ac:dyDescent="0.25">
      <c r="A47" s="290"/>
      <c r="B47" s="306" t="s">
        <v>178</v>
      </c>
      <c r="C47" s="349"/>
      <c r="D47" s="102" t="s">
        <v>179</v>
      </c>
      <c r="E47" s="103"/>
    </row>
    <row r="48" spans="1:5" ht="15.75" customHeight="1" x14ac:dyDescent="0.25">
      <c r="D48" s="70"/>
    </row>
    <row r="49" spans="1:5" ht="15.75" customHeight="1" x14ac:dyDescent="0.25">
      <c r="D49" s="70"/>
    </row>
    <row r="50" spans="1:5" ht="30.75" customHeight="1" x14ac:dyDescent="0.25">
      <c r="A50" s="382" t="s">
        <v>139</v>
      </c>
      <c r="B50" s="379" t="s">
        <v>140</v>
      </c>
      <c r="C50" s="299"/>
      <c r="D50" s="383" t="s">
        <v>180</v>
      </c>
      <c r="E50" s="296"/>
    </row>
    <row r="51" spans="1:5" ht="15.75" customHeight="1" x14ac:dyDescent="0.25">
      <c r="A51" s="343"/>
      <c r="B51" s="344"/>
      <c r="C51" s="345"/>
      <c r="D51" s="99" t="s">
        <v>142</v>
      </c>
      <c r="E51" s="100" t="s">
        <v>143</v>
      </c>
    </row>
    <row r="52" spans="1:5" ht="33" customHeight="1" x14ac:dyDescent="0.25">
      <c r="A52" s="380"/>
      <c r="B52" s="353" t="s">
        <v>144</v>
      </c>
      <c r="C52" s="366"/>
      <c r="D52" s="18"/>
      <c r="E52" s="101"/>
    </row>
    <row r="53" spans="1:5" ht="33" customHeight="1" x14ac:dyDescent="0.25">
      <c r="A53" s="289"/>
      <c r="B53" s="353" t="s">
        <v>145</v>
      </c>
      <c r="C53" s="366"/>
      <c r="D53" s="18"/>
      <c r="E53" s="101"/>
    </row>
    <row r="54" spans="1:5" ht="33" customHeight="1" x14ac:dyDescent="0.25">
      <c r="A54" s="289"/>
      <c r="B54" s="353" t="s">
        <v>146</v>
      </c>
      <c r="C54" s="366"/>
      <c r="D54" s="18"/>
      <c r="E54" s="101"/>
    </row>
    <row r="55" spans="1:5" ht="33" customHeight="1" x14ac:dyDescent="0.25">
      <c r="A55" s="289"/>
      <c r="B55" s="353" t="s">
        <v>147</v>
      </c>
      <c r="C55" s="366"/>
      <c r="D55" s="18"/>
      <c r="E55" s="101"/>
    </row>
    <row r="56" spans="1:5" ht="33" customHeight="1" x14ac:dyDescent="0.25">
      <c r="A56" s="289"/>
      <c r="B56" s="353" t="s">
        <v>148</v>
      </c>
      <c r="C56" s="366"/>
      <c r="D56" s="18"/>
      <c r="E56" s="101"/>
    </row>
    <row r="57" spans="1:5" ht="33" customHeight="1" x14ac:dyDescent="0.25">
      <c r="A57" s="289"/>
      <c r="B57" s="353" t="s">
        <v>149</v>
      </c>
      <c r="C57" s="366"/>
      <c r="D57" s="18"/>
      <c r="E57" s="101"/>
    </row>
    <row r="58" spans="1:5" ht="33" customHeight="1" x14ac:dyDescent="0.25">
      <c r="A58" s="289"/>
      <c r="B58" s="353" t="s">
        <v>150</v>
      </c>
      <c r="C58" s="366"/>
      <c r="D58" s="18"/>
      <c r="E58" s="101"/>
    </row>
    <row r="59" spans="1:5" ht="33" customHeight="1" x14ac:dyDescent="0.25">
      <c r="A59" s="289"/>
      <c r="B59" s="353" t="s">
        <v>151</v>
      </c>
      <c r="C59" s="366"/>
      <c r="D59" s="18"/>
      <c r="E59" s="101"/>
    </row>
    <row r="60" spans="1:5" ht="33" customHeight="1" x14ac:dyDescent="0.25">
      <c r="A60" s="289"/>
      <c r="B60" s="353" t="s">
        <v>152</v>
      </c>
      <c r="C60" s="366"/>
      <c r="D60" s="18"/>
      <c r="E60" s="101"/>
    </row>
    <row r="61" spans="1:5" ht="33" customHeight="1" x14ac:dyDescent="0.25">
      <c r="A61" s="289"/>
      <c r="B61" s="353" t="s">
        <v>153</v>
      </c>
      <c r="C61" s="366"/>
      <c r="D61" s="18"/>
      <c r="E61" s="101"/>
    </row>
    <row r="62" spans="1:5" ht="33" customHeight="1" x14ac:dyDescent="0.25">
      <c r="A62" s="289"/>
      <c r="B62" s="353" t="s">
        <v>154</v>
      </c>
      <c r="C62" s="366"/>
      <c r="D62" s="18"/>
      <c r="E62" s="101"/>
    </row>
    <row r="63" spans="1:5" ht="33" customHeight="1" x14ac:dyDescent="0.25">
      <c r="A63" s="289"/>
      <c r="B63" s="353" t="s">
        <v>155</v>
      </c>
      <c r="C63" s="366"/>
      <c r="D63" s="18"/>
      <c r="E63" s="101"/>
    </row>
    <row r="64" spans="1:5" ht="33" customHeight="1" x14ac:dyDescent="0.25">
      <c r="A64" s="289"/>
      <c r="B64" s="353" t="s">
        <v>156</v>
      </c>
      <c r="C64" s="366"/>
      <c r="D64" s="18"/>
      <c r="E64" s="101"/>
    </row>
    <row r="65" spans="1:5" ht="33" customHeight="1" x14ac:dyDescent="0.25">
      <c r="A65" s="289"/>
      <c r="B65" s="353" t="s">
        <v>157</v>
      </c>
      <c r="C65" s="366"/>
      <c r="D65" s="18"/>
      <c r="E65" s="101"/>
    </row>
    <row r="66" spans="1:5" ht="33" customHeight="1" x14ac:dyDescent="0.25">
      <c r="A66" s="289"/>
      <c r="B66" s="353" t="s">
        <v>158</v>
      </c>
      <c r="C66" s="366"/>
      <c r="D66" s="18"/>
      <c r="E66" s="101"/>
    </row>
    <row r="67" spans="1:5" ht="33" customHeight="1" x14ac:dyDescent="0.25">
      <c r="A67" s="289"/>
      <c r="B67" s="353" t="s">
        <v>159</v>
      </c>
      <c r="C67" s="366"/>
      <c r="D67" s="18"/>
      <c r="E67" s="101"/>
    </row>
    <row r="68" spans="1:5" ht="33" customHeight="1" x14ac:dyDescent="0.25">
      <c r="A68" s="289"/>
      <c r="B68" s="353" t="s">
        <v>160</v>
      </c>
      <c r="C68" s="366"/>
      <c r="D68" s="18"/>
      <c r="E68" s="101"/>
    </row>
    <row r="69" spans="1:5" ht="33" customHeight="1" x14ac:dyDescent="0.25">
      <c r="A69" s="289"/>
      <c r="B69" s="353" t="s">
        <v>161</v>
      </c>
      <c r="C69" s="366"/>
      <c r="D69" s="18"/>
      <c r="E69" s="101"/>
    </row>
    <row r="70" spans="1:5" ht="33" customHeight="1" x14ac:dyDescent="0.25">
      <c r="A70" s="289"/>
      <c r="B70" s="353" t="s">
        <v>162</v>
      </c>
      <c r="C70" s="366"/>
      <c r="D70" s="18"/>
      <c r="E70" s="101"/>
    </row>
    <row r="71" spans="1:5" ht="33" customHeight="1" x14ac:dyDescent="0.25">
      <c r="A71" s="289"/>
      <c r="B71" s="353" t="s">
        <v>163</v>
      </c>
      <c r="C71" s="366"/>
      <c r="D71" s="18"/>
      <c r="E71" s="101"/>
    </row>
    <row r="72" spans="1:5" ht="33" customHeight="1" x14ac:dyDescent="0.25">
      <c r="A72" s="289"/>
      <c r="B72" s="381" t="s">
        <v>164</v>
      </c>
      <c r="C72" s="333"/>
      <c r="D72" s="333"/>
      <c r="E72" s="334"/>
    </row>
    <row r="73" spans="1:5" ht="33" customHeight="1" x14ac:dyDescent="0.25">
      <c r="A73" s="289"/>
      <c r="B73" s="353" t="s">
        <v>165</v>
      </c>
      <c r="C73" s="366"/>
      <c r="D73" s="18"/>
      <c r="E73" s="101"/>
    </row>
    <row r="74" spans="1:5" ht="33" customHeight="1" x14ac:dyDescent="0.25">
      <c r="A74" s="289"/>
      <c r="B74" s="353" t="s">
        <v>166</v>
      </c>
      <c r="C74" s="366"/>
      <c r="D74" s="18"/>
      <c r="E74" s="101"/>
    </row>
    <row r="75" spans="1:5" ht="33" customHeight="1" x14ac:dyDescent="0.25">
      <c r="A75" s="289"/>
      <c r="B75" s="353" t="s">
        <v>167</v>
      </c>
      <c r="C75" s="366"/>
      <c r="D75" s="18"/>
      <c r="E75" s="101"/>
    </row>
    <row r="76" spans="1:5" ht="33" customHeight="1" x14ac:dyDescent="0.25">
      <c r="A76" s="289"/>
      <c r="B76" s="353" t="s">
        <v>168</v>
      </c>
      <c r="C76" s="366"/>
      <c r="D76" s="18"/>
      <c r="E76" s="101"/>
    </row>
    <row r="77" spans="1:5" ht="33" customHeight="1" x14ac:dyDescent="0.25">
      <c r="A77" s="289"/>
      <c r="B77" s="353" t="s">
        <v>169</v>
      </c>
      <c r="C77" s="366"/>
      <c r="D77" s="18"/>
      <c r="E77" s="101"/>
    </row>
    <row r="78" spans="1:5" ht="33" customHeight="1" x14ac:dyDescent="0.25">
      <c r="A78" s="289"/>
      <c r="B78" s="353" t="s">
        <v>170</v>
      </c>
      <c r="C78" s="366"/>
      <c r="D78" s="18"/>
      <c r="E78" s="101"/>
    </row>
    <row r="79" spans="1:5" ht="33" customHeight="1" x14ac:dyDescent="0.25">
      <c r="A79" s="289"/>
      <c r="B79" s="353" t="s">
        <v>171</v>
      </c>
      <c r="C79" s="366"/>
      <c r="D79" s="18"/>
      <c r="E79" s="101"/>
    </row>
    <row r="80" spans="1:5" ht="33" customHeight="1" x14ac:dyDescent="0.25">
      <c r="A80" s="289"/>
      <c r="B80" s="353" t="s">
        <v>172</v>
      </c>
      <c r="C80" s="366"/>
      <c r="D80" s="18"/>
      <c r="E80" s="101"/>
    </row>
    <row r="81" spans="1:5" ht="33" customHeight="1" x14ac:dyDescent="0.25">
      <c r="A81" s="289"/>
      <c r="B81" s="353" t="s">
        <v>173</v>
      </c>
      <c r="C81" s="366"/>
      <c r="D81" s="18"/>
      <c r="E81" s="101"/>
    </row>
    <row r="82" spans="1:5" ht="33" customHeight="1" x14ac:dyDescent="0.25">
      <c r="A82" s="289"/>
      <c r="B82" s="353" t="s">
        <v>174</v>
      </c>
      <c r="C82" s="366"/>
      <c r="D82" s="18"/>
      <c r="E82" s="101"/>
    </row>
    <row r="83" spans="1:5" ht="33" customHeight="1" x14ac:dyDescent="0.25">
      <c r="A83" s="289"/>
      <c r="B83" s="353" t="s">
        <v>175</v>
      </c>
      <c r="C83" s="366"/>
      <c r="D83" s="18"/>
      <c r="E83" s="101"/>
    </row>
    <row r="84" spans="1:5" ht="33" customHeight="1" x14ac:dyDescent="0.25">
      <c r="A84" s="289"/>
      <c r="B84" s="353" t="s">
        <v>176</v>
      </c>
      <c r="C84" s="366"/>
      <c r="D84" s="18"/>
      <c r="E84" s="101"/>
    </row>
    <row r="85" spans="1:5" ht="33" customHeight="1" x14ac:dyDescent="0.25">
      <c r="A85" s="289"/>
      <c r="B85" s="353" t="s">
        <v>177</v>
      </c>
      <c r="C85" s="366"/>
      <c r="D85" s="18"/>
      <c r="E85" s="101"/>
    </row>
    <row r="86" spans="1:5" ht="33" customHeight="1" x14ac:dyDescent="0.25">
      <c r="A86" s="290"/>
      <c r="B86" s="306" t="s">
        <v>178</v>
      </c>
      <c r="C86" s="349"/>
      <c r="D86" s="102"/>
      <c r="E86" s="103"/>
    </row>
    <row r="87" spans="1:5" ht="15.75" customHeight="1" x14ac:dyDescent="0.25">
      <c r="D87" s="70"/>
    </row>
    <row r="88" spans="1:5" ht="15.75" customHeight="1" x14ac:dyDescent="0.25">
      <c r="D88" s="70"/>
    </row>
    <row r="89" spans="1:5" ht="28.5" customHeight="1" x14ac:dyDescent="0.25">
      <c r="A89" s="382" t="s">
        <v>139</v>
      </c>
      <c r="B89" s="379" t="s">
        <v>140</v>
      </c>
      <c r="C89" s="299"/>
      <c r="D89" s="383" t="s">
        <v>181</v>
      </c>
      <c r="E89" s="296"/>
    </row>
    <row r="90" spans="1:5" ht="15.75" customHeight="1" x14ac:dyDescent="0.25">
      <c r="A90" s="343"/>
      <c r="B90" s="344"/>
      <c r="C90" s="345"/>
      <c r="D90" s="99" t="s">
        <v>142</v>
      </c>
      <c r="E90" s="100" t="s">
        <v>143</v>
      </c>
    </row>
    <row r="91" spans="1:5" ht="33" customHeight="1" x14ac:dyDescent="0.25">
      <c r="A91" s="380"/>
      <c r="B91" s="378" t="s">
        <v>144</v>
      </c>
      <c r="C91" s="366"/>
      <c r="D91" s="18"/>
      <c r="E91" s="24"/>
    </row>
    <row r="92" spans="1:5" ht="33" customHeight="1" x14ac:dyDescent="0.25">
      <c r="A92" s="289"/>
      <c r="B92" s="378" t="s">
        <v>145</v>
      </c>
      <c r="C92" s="366"/>
      <c r="D92" s="18"/>
      <c r="E92" s="24"/>
    </row>
    <row r="93" spans="1:5" ht="33" customHeight="1" x14ac:dyDescent="0.25">
      <c r="A93" s="289"/>
      <c r="B93" s="378" t="s">
        <v>146</v>
      </c>
      <c r="C93" s="366"/>
      <c r="D93" s="18"/>
      <c r="E93" s="24"/>
    </row>
    <row r="94" spans="1:5" ht="33" customHeight="1" x14ac:dyDescent="0.25">
      <c r="A94" s="289"/>
      <c r="B94" s="378" t="s">
        <v>147</v>
      </c>
      <c r="C94" s="366"/>
      <c r="D94" s="18"/>
      <c r="E94" s="24"/>
    </row>
    <row r="95" spans="1:5" ht="33" customHeight="1" x14ac:dyDescent="0.25">
      <c r="A95" s="289"/>
      <c r="B95" s="378" t="s">
        <v>148</v>
      </c>
      <c r="C95" s="366"/>
      <c r="D95" s="18"/>
      <c r="E95" s="24"/>
    </row>
    <row r="96" spans="1:5" ht="33" customHeight="1" x14ac:dyDescent="0.25">
      <c r="A96" s="289"/>
      <c r="B96" s="378" t="s">
        <v>149</v>
      </c>
      <c r="C96" s="366"/>
      <c r="D96" s="18"/>
      <c r="E96" s="24"/>
    </row>
    <row r="97" spans="1:5" ht="33" customHeight="1" x14ac:dyDescent="0.25">
      <c r="A97" s="289"/>
      <c r="B97" s="378" t="s">
        <v>150</v>
      </c>
      <c r="C97" s="366"/>
      <c r="D97" s="18"/>
      <c r="E97" s="24"/>
    </row>
    <row r="98" spans="1:5" ht="33" customHeight="1" x14ac:dyDescent="0.25">
      <c r="A98" s="289"/>
      <c r="B98" s="378" t="s">
        <v>151</v>
      </c>
      <c r="C98" s="366"/>
      <c r="D98" s="18"/>
      <c r="E98" s="24"/>
    </row>
    <row r="99" spans="1:5" ht="33" customHeight="1" x14ac:dyDescent="0.25">
      <c r="A99" s="289"/>
      <c r="B99" s="378" t="s">
        <v>152</v>
      </c>
      <c r="C99" s="366"/>
      <c r="D99" s="18"/>
      <c r="E99" s="24"/>
    </row>
    <row r="100" spans="1:5" ht="33" customHeight="1" x14ac:dyDescent="0.25">
      <c r="A100" s="289"/>
      <c r="B100" s="378" t="s">
        <v>153</v>
      </c>
      <c r="C100" s="366"/>
      <c r="D100" s="18"/>
      <c r="E100" s="24"/>
    </row>
    <row r="101" spans="1:5" ht="33" customHeight="1" x14ac:dyDescent="0.25">
      <c r="A101" s="289"/>
      <c r="B101" s="378" t="s">
        <v>154</v>
      </c>
      <c r="C101" s="366"/>
      <c r="D101" s="18"/>
      <c r="E101" s="24"/>
    </row>
    <row r="102" spans="1:5" ht="33" customHeight="1" x14ac:dyDescent="0.25">
      <c r="A102" s="289"/>
      <c r="B102" s="378" t="s">
        <v>155</v>
      </c>
      <c r="C102" s="366"/>
      <c r="D102" s="18"/>
      <c r="E102" s="24"/>
    </row>
    <row r="103" spans="1:5" ht="33" customHeight="1" x14ac:dyDescent="0.25">
      <c r="A103" s="289"/>
      <c r="B103" s="378" t="s">
        <v>156</v>
      </c>
      <c r="C103" s="366"/>
      <c r="D103" s="18"/>
      <c r="E103" s="24"/>
    </row>
    <row r="104" spans="1:5" ht="33" customHeight="1" x14ac:dyDescent="0.25">
      <c r="A104" s="289"/>
      <c r="B104" s="378" t="s">
        <v>157</v>
      </c>
      <c r="C104" s="366"/>
      <c r="D104" s="18"/>
      <c r="E104" s="24"/>
    </row>
    <row r="105" spans="1:5" ht="33" customHeight="1" x14ac:dyDescent="0.25">
      <c r="A105" s="289"/>
      <c r="B105" s="378" t="s">
        <v>158</v>
      </c>
      <c r="C105" s="366"/>
      <c r="D105" s="18"/>
      <c r="E105" s="24"/>
    </row>
    <row r="106" spans="1:5" ht="33" customHeight="1" x14ac:dyDescent="0.25">
      <c r="A106" s="289"/>
      <c r="B106" s="378" t="s">
        <v>159</v>
      </c>
      <c r="C106" s="366"/>
      <c r="D106" s="18"/>
      <c r="E106" s="24"/>
    </row>
    <row r="107" spans="1:5" ht="33" customHeight="1" x14ac:dyDescent="0.25">
      <c r="A107" s="289"/>
      <c r="B107" s="378" t="s">
        <v>160</v>
      </c>
      <c r="C107" s="366"/>
      <c r="D107" s="18"/>
      <c r="E107" s="24"/>
    </row>
    <row r="108" spans="1:5" ht="33" customHeight="1" x14ac:dyDescent="0.25">
      <c r="A108" s="289"/>
      <c r="B108" s="378" t="s">
        <v>161</v>
      </c>
      <c r="C108" s="366"/>
      <c r="D108" s="18"/>
      <c r="E108" s="24"/>
    </row>
    <row r="109" spans="1:5" ht="33" customHeight="1" x14ac:dyDescent="0.25">
      <c r="A109" s="289"/>
      <c r="B109" s="353" t="s">
        <v>162</v>
      </c>
      <c r="C109" s="366"/>
      <c r="D109" s="18"/>
      <c r="E109" s="24"/>
    </row>
    <row r="110" spans="1:5" ht="33" customHeight="1" x14ac:dyDescent="0.25">
      <c r="A110" s="289"/>
      <c r="B110" s="378" t="s">
        <v>163</v>
      </c>
      <c r="C110" s="366"/>
      <c r="D110" s="18"/>
      <c r="E110" s="24"/>
    </row>
    <row r="111" spans="1:5" ht="33" customHeight="1" x14ac:dyDescent="0.25">
      <c r="A111" s="289"/>
      <c r="B111" s="381" t="s">
        <v>164</v>
      </c>
      <c r="C111" s="333"/>
      <c r="D111" s="333"/>
      <c r="E111" s="334"/>
    </row>
    <row r="112" spans="1:5" ht="33" customHeight="1" x14ac:dyDescent="0.25">
      <c r="A112" s="289"/>
      <c r="B112" s="353" t="s">
        <v>165</v>
      </c>
      <c r="C112" s="366"/>
      <c r="D112" s="18"/>
      <c r="E112" s="101"/>
    </row>
    <row r="113" spans="1:5" ht="33" customHeight="1" x14ac:dyDescent="0.25">
      <c r="A113" s="289"/>
      <c r="B113" s="353" t="s">
        <v>166</v>
      </c>
      <c r="C113" s="366"/>
      <c r="D113" s="18"/>
      <c r="E113" s="101"/>
    </row>
    <row r="114" spans="1:5" ht="33" customHeight="1" x14ac:dyDescent="0.25">
      <c r="A114" s="289"/>
      <c r="B114" s="353" t="s">
        <v>167</v>
      </c>
      <c r="C114" s="366"/>
      <c r="D114" s="18"/>
      <c r="E114" s="101"/>
    </row>
    <row r="115" spans="1:5" ht="33" customHeight="1" x14ac:dyDescent="0.25">
      <c r="A115" s="289"/>
      <c r="B115" s="353" t="s">
        <v>168</v>
      </c>
      <c r="C115" s="366"/>
      <c r="D115" s="18"/>
      <c r="E115" s="101"/>
    </row>
    <row r="116" spans="1:5" ht="33" customHeight="1" x14ac:dyDescent="0.25">
      <c r="A116" s="289"/>
      <c r="B116" s="353" t="s">
        <v>169</v>
      </c>
      <c r="C116" s="366"/>
      <c r="D116" s="18"/>
      <c r="E116" s="101"/>
    </row>
    <row r="117" spans="1:5" ht="33" customHeight="1" x14ac:dyDescent="0.25">
      <c r="A117" s="289"/>
      <c r="B117" s="353" t="s">
        <v>170</v>
      </c>
      <c r="C117" s="366"/>
      <c r="D117" s="18"/>
      <c r="E117" s="101"/>
    </row>
    <row r="118" spans="1:5" ht="33" customHeight="1" x14ac:dyDescent="0.25">
      <c r="A118" s="289"/>
      <c r="B118" s="353" t="s">
        <v>171</v>
      </c>
      <c r="C118" s="366"/>
      <c r="D118" s="18"/>
      <c r="E118" s="101"/>
    </row>
    <row r="119" spans="1:5" ht="33" customHeight="1" x14ac:dyDescent="0.25">
      <c r="A119" s="289"/>
      <c r="B119" s="353" t="s">
        <v>172</v>
      </c>
      <c r="C119" s="366"/>
      <c r="D119" s="18"/>
      <c r="E119" s="101"/>
    </row>
    <row r="120" spans="1:5" ht="33" customHeight="1" x14ac:dyDescent="0.25">
      <c r="A120" s="289"/>
      <c r="B120" s="353" t="s">
        <v>173</v>
      </c>
      <c r="C120" s="366"/>
      <c r="D120" s="18"/>
      <c r="E120" s="101"/>
    </row>
    <row r="121" spans="1:5" ht="33" customHeight="1" x14ac:dyDescent="0.25">
      <c r="A121" s="289"/>
      <c r="B121" s="353" t="s">
        <v>174</v>
      </c>
      <c r="C121" s="366"/>
      <c r="D121" s="18"/>
      <c r="E121" s="101"/>
    </row>
    <row r="122" spans="1:5" ht="33" customHeight="1" x14ac:dyDescent="0.25">
      <c r="A122" s="289"/>
      <c r="B122" s="353" t="s">
        <v>175</v>
      </c>
      <c r="C122" s="366"/>
      <c r="D122" s="18"/>
      <c r="E122" s="101"/>
    </row>
    <row r="123" spans="1:5" ht="33" customHeight="1" x14ac:dyDescent="0.25">
      <c r="A123" s="289"/>
      <c r="B123" s="353" t="s">
        <v>176</v>
      </c>
      <c r="C123" s="366"/>
      <c r="D123" s="18"/>
      <c r="E123" s="101"/>
    </row>
    <row r="124" spans="1:5" ht="33" customHeight="1" x14ac:dyDescent="0.25">
      <c r="A124" s="289"/>
      <c r="B124" s="353" t="s">
        <v>177</v>
      </c>
      <c r="C124" s="366"/>
      <c r="D124" s="18"/>
      <c r="E124" s="101"/>
    </row>
    <row r="125" spans="1:5" ht="33" customHeight="1" x14ac:dyDescent="0.25">
      <c r="A125" s="290"/>
      <c r="B125" s="306" t="s">
        <v>178</v>
      </c>
      <c r="C125" s="349"/>
      <c r="D125" s="102"/>
      <c r="E125" s="103"/>
    </row>
    <row r="126" spans="1:5" ht="15.75" customHeight="1" x14ac:dyDescent="0.25">
      <c r="D126" s="70"/>
    </row>
    <row r="127" spans="1:5" ht="15.75" customHeight="1" x14ac:dyDescent="0.25">
      <c r="D127" s="70"/>
    </row>
    <row r="128" spans="1:5" ht="30" customHeight="1" x14ac:dyDescent="0.25">
      <c r="A128" s="382" t="s">
        <v>139</v>
      </c>
      <c r="B128" s="379" t="s">
        <v>140</v>
      </c>
      <c r="C128" s="299"/>
      <c r="D128" s="383" t="s">
        <v>182</v>
      </c>
      <c r="E128" s="296"/>
    </row>
    <row r="129" spans="1:5" ht="15.75" customHeight="1" x14ac:dyDescent="0.25">
      <c r="A129" s="343"/>
      <c r="B129" s="344"/>
      <c r="C129" s="345"/>
      <c r="D129" s="99" t="s">
        <v>142</v>
      </c>
      <c r="E129" s="100" t="s">
        <v>143</v>
      </c>
    </row>
    <row r="130" spans="1:5" ht="33" customHeight="1" x14ac:dyDescent="0.25">
      <c r="A130" s="380"/>
      <c r="B130" s="353" t="s">
        <v>144</v>
      </c>
      <c r="C130" s="366"/>
      <c r="D130" s="18"/>
      <c r="E130" s="101"/>
    </row>
    <row r="131" spans="1:5" ht="33" customHeight="1" x14ac:dyDescent="0.25">
      <c r="A131" s="289"/>
      <c r="B131" s="353" t="s">
        <v>145</v>
      </c>
      <c r="C131" s="366"/>
      <c r="D131" s="18"/>
      <c r="E131" s="101"/>
    </row>
    <row r="132" spans="1:5" ht="33" customHeight="1" x14ac:dyDescent="0.25">
      <c r="A132" s="289"/>
      <c r="B132" s="353" t="s">
        <v>146</v>
      </c>
      <c r="C132" s="366"/>
      <c r="D132" s="18"/>
      <c r="E132" s="101"/>
    </row>
    <row r="133" spans="1:5" ht="33" customHeight="1" x14ac:dyDescent="0.25">
      <c r="A133" s="289"/>
      <c r="B133" s="353" t="s">
        <v>147</v>
      </c>
      <c r="C133" s="366"/>
      <c r="D133" s="18"/>
      <c r="E133" s="101"/>
    </row>
    <row r="134" spans="1:5" ht="33" customHeight="1" x14ac:dyDescent="0.25">
      <c r="A134" s="289"/>
      <c r="B134" s="353" t="s">
        <v>148</v>
      </c>
      <c r="C134" s="366"/>
      <c r="D134" s="18"/>
      <c r="E134" s="101"/>
    </row>
    <row r="135" spans="1:5" ht="33" customHeight="1" x14ac:dyDescent="0.25">
      <c r="A135" s="289"/>
      <c r="B135" s="353" t="s">
        <v>149</v>
      </c>
      <c r="C135" s="366"/>
      <c r="D135" s="18"/>
      <c r="E135" s="101"/>
    </row>
    <row r="136" spans="1:5" ht="33" customHeight="1" x14ac:dyDescent="0.25">
      <c r="A136" s="289"/>
      <c r="B136" s="353" t="s">
        <v>150</v>
      </c>
      <c r="C136" s="366"/>
      <c r="D136" s="18"/>
      <c r="E136" s="101"/>
    </row>
    <row r="137" spans="1:5" ht="33" customHeight="1" x14ac:dyDescent="0.25">
      <c r="A137" s="289"/>
      <c r="B137" s="353" t="s">
        <v>151</v>
      </c>
      <c r="C137" s="366"/>
      <c r="D137" s="18"/>
      <c r="E137" s="101"/>
    </row>
    <row r="138" spans="1:5" ht="33" customHeight="1" x14ac:dyDescent="0.25">
      <c r="A138" s="289"/>
      <c r="B138" s="353" t="s">
        <v>152</v>
      </c>
      <c r="C138" s="366"/>
      <c r="D138" s="18"/>
      <c r="E138" s="101"/>
    </row>
    <row r="139" spans="1:5" ht="33" customHeight="1" x14ac:dyDescent="0.25">
      <c r="A139" s="289"/>
      <c r="B139" s="353" t="s">
        <v>153</v>
      </c>
      <c r="C139" s="366"/>
      <c r="D139" s="18"/>
      <c r="E139" s="101"/>
    </row>
    <row r="140" spans="1:5" ht="33" customHeight="1" x14ac:dyDescent="0.25">
      <c r="A140" s="289"/>
      <c r="B140" s="353" t="s">
        <v>154</v>
      </c>
      <c r="C140" s="366"/>
      <c r="D140" s="18"/>
      <c r="E140" s="101"/>
    </row>
    <row r="141" spans="1:5" ht="33" customHeight="1" x14ac:dyDescent="0.25">
      <c r="A141" s="289"/>
      <c r="B141" s="353" t="s">
        <v>155</v>
      </c>
      <c r="C141" s="366"/>
      <c r="D141" s="18"/>
      <c r="E141" s="101"/>
    </row>
    <row r="142" spans="1:5" ht="33" customHeight="1" x14ac:dyDescent="0.25">
      <c r="A142" s="289"/>
      <c r="B142" s="353" t="s">
        <v>156</v>
      </c>
      <c r="C142" s="366"/>
      <c r="D142" s="18"/>
      <c r="E142" s="101"/>
    </row>
    <row r="143" spans="1:5" ht="33" customHeight="1" x14ac:dyDescent="0.25">
      <c r="A143" s="289"/>
      <c r="B143" s="353" t="s">
        <v>157</v>
      </c>
      <c r="C143" s="366"/>
      <c r="D143" s="18"/>
      <c r="E143" s="101"/>
    </row>
    <row r="144" spans="1:5" ht="33" customHeight="1" x14ac:dyDescent="0.25">
      <c r="A144" s="289"/>
      <c r="B144" s="353" t="s">
        <v>158</v>
      </c>
      <c r="C144" s="366"/>
      <c r="D144" s="18"/>
      <c r="E144" s="101"/>
    </row>
    <row r="145" spans="1:5" ht="33" customHeight="1" x14ac:dyDescent="0.25">
      <c r="A145" s="289"/>
      <c r="B145" s="353" t="s">
        <v>159</v>
      </c>
      <c r="C145" s="366"/>
      <c r="D145" s="18"/>
      <c r="E145" s="101"/>
    </row>
    <row r="146" spans="1:5" ht="33" customHeight="1" x14ac:dyDescent="0.25">
      <c r="A146" s="289"/>
      <c r="B146" s="353" t="s">
        <v>160</v>
      </c>
      <c r="C146" s="366"/>
      <c r="D146" s="18"/>
      <c r="E146" s="101"/>
    </row>
    <row r="147" spans="1:5" ht="33" customHeight="1" x14ac:dyDescent="0.25">
      <c r="A147" s="289"/>
      <c r="B147" s="353" t="s">
        <v>161</v>
      </c>
      <c r="C147" s="366"/>
      <c r="D147" s="18"/>
      <c r="E147" s="101"/>
    </row>
    <row r="148" spans="1:5" ht="33" customHeight="1" x14ac:dyDescent="0.25">
      <c r="A148" s="289"/>
      <c r="B148" s="353" t="s">
        <v>162</v>
      </c>
      <c r="C148" s="366"/>
      <c r="D148" s="18"/>
      <c r="E148" s="101"/>
    </row>
    <row r="149" spans="1:5" ht="33" customHeight="1" x14ac:dyDescent="0.25">
      <c r="A149" s="289"/>
      <c r="B149" s="353" t="s">
        <v>163</v>
      </c>
      <c r="C149" s="366"/>
      <c r="D149" s="18"/>
      <c r="E149" s="101"/>
    </row>
    <row r="150" spans="1:5" ht="33" customHeight="1" x14ac:dyDescent="0.25">
      <c r="A150" s="289"/>
      <c r="B150" s="381" t="s">
        <v>164</v>
      </c>
      <c r="C150" s="333"/>
      <c r="D150" s="333"/>
      <c r="E150" s="334"/>
    </row>
    <row r="151" spans="1:5" ht="33" customHeight="1" x14ac:dyDescent="0.25">
      <c r="A151" s="289"/>
      <c r="B151" s="353" t="s">
        <v>165</v>
      </c>
      <c r="C151" s="366"/>
      <c r="D151" s="18"/>
      <c r="E151" s="101"/>
    </row>
    <row r="152" spans="1:5" ht="33" customHeight="1" x14ac:dyDescent="0.25">
      <c r="A152" s="289"/>
      <c r="B152" s="353" t="s">
        <v>166</v>
      </c>
      <c r="C152" s="366"/>
      <c r="D152" s="18"/>
      <c r="E152" s="101"/>
    </row>
    <row r="153" spans="1:5" ht="33" customHeight="1" x14ac:dyDescent="0.25">
      <c r="A153" s="289"/>
      <c r="B153" s="353" t="s">
        <v>167</v>
      </c>
      <c r="C153" s="366"/>
      <c r="D153" s="18"/>
      <c r="E153" s="101"/>
    </row>
    <row r="154" spans="1:5" ht="33" customHeight="1" x14ac:dyDescent="0.25">
      <c r="A154" s="289"/>
      <c r="B154" s="353" t="s">
        <v>168</v>
      </c>
      <c r="C154" s="366"/>
      <c r="D154" s="18"/>
      <c r="E154" s="101"/>
    </row>
    <row r="155" spans="1:5" ht="33" customHeight="1" x14ac:dyDescent="0.25">
      <c r="A155" s="289"/>
      <c r="B155" s="353" t="s">
        <v>169</v>
      </c>
      <c r="C155" s="366"/>
      <c r="D155" s="18"/>
      <c r="E155" s="101"/>
    </row>
    <row r="156" spans="1:5" ht="33" customHeight="1" x14ac:dyDescent="0.25">
      <c r="A156" s="289"/>
      <c r="B156" s="353" t="s">
        <v>170</v>
      </c>
      <c r="C156" s="366"/>
      <c r="D156" s="18"/>
      <c r="E156" s="101"/>
    </row>
    <row r="157" spans="1:5" ht="33" customHeight="1" x14ac:dyDescent="0.25">
      <c r="A157" s="289"/>
      <c r="B157" s="353" t="s">
        <v>171</v>
      </c>
      <c r="C157" s="366"/>
      <c r="D157" s="18"/>
      <c r="E157" s="101"/>
    </row>
    <row r="158" spans="1:5" ht="33" customHeight="1" x14ac:dyDescent="0.25">
      <c r="A158" s="289"/>
      <c r="B158" s="353" t="s">
        <v>172</v>
      </c>
      <c r="C158" s="366"/>
      <c r="D158" s="18"/>
      <c r="E158" s="101"/>
    </row>
    <row r="159" spans="1:5" ht="33" customHeight="1" x14ac:dyDescent="0.25">
      <c r="A159" s="289"/>
      <c r="B159" s="353" t="s">
        <v>173</v>
      </c>
      <c r="C159" s="366"/>
      <c r="D159" s="18"/>
      <c r="E159" s="101"/>
    </row>
    <row r="160" spans="1:5" ht="33" customHeight="1" x14ac:dyDescent="0.25">
      <c r="A160" s="289"/>
      <c r="B160" s="353" t="s">
        <v>174</v>
      </c>
      <c r="C160" s="366"/>
      <c r="D160" s="18"/>
      <c r="E160" s="101"/>
    </row>
    <row r="161" spans="1:5" ht="33" customHeight="1" x14ac:dyDescent="0.25">
      <c r="A161" s="289"/>
      <c r="B161" s="353" t="s">
        <v>175</v>
      </c>
      <c r="C161" s="366"/>
      <c r="D161" s="18"/>
      <c r="E161" s="101"/>
    </row>
    <row r="162" spans="1:5" ht="33" customHeight="1" x14ac:dyDescent="0.25">
      <c r="A162" s="289"/>
      <c r="B162" s="353" t="s">
        <v>176</v>
      </c>
      <c r="C162" s="366"/>
      <c r="D162" s="18"/>
      <c r="E162" s="101"/>
    </row>
    <row r="163" spans="1:5" ht="33" customHeight="1" x14ac:dyDescent="0.25">
      <c r="A163" s="289"/>
      <c r="B163" s="353" t="s">
        <v>177</v>
      </c>
      <c r="C163" s="366"/>
      <c r="D163" s="18"/>
      <c r="E163" s="101"/>
    </row>
    <row r="164" spans="1:5" ht="33" customHeight="1" x14ac:dyDescent="0.25">
      <c r="A164" s="290"/>
      <c r="B164" s="306" t="s">
        <v>178</v>
      </c>
      <c r="C164" s="349"/>
      <c r="D164" s="102"/>
      <c r="E164" s="103"/>
    </row>
    <row r="165" spans="1:5" ht="15.75" customHeight="1" x14ac:dyDescent="0.25">
      <c r="D165" s="70"/>
    </row>
    <row r="166" spans="1:5" ht="15.75" customHeight="1" x14ac:dyDescent="0.25">
      <c r="D166" s="70"/>
    </row>
    <row r="167" spans="1:5" ht="30" customHeight="1" x14ac:dyDescent="0.25">
      <c r="A167" s="382" t="s">
        <v>139</v>
      </c>
      <c r="B167" s="379" t="s">
        <v>140</v>
      </c>
      <c r="C167" s="299"/>
      <c r="D167" s="383" t="s">
        <v>183</v>
      </c>
      <c r="E167" s="296"/>
    </row>
    <row r="168" spans="1:5" ht="15.75" customHeight="1" x14ac:dyDescent="0.25">
      <c r="A168" s="343"/>
      <c r="B168" s="344"/>
      <c r="C168" s="345"/>
      <c r="D168" s="99" t="s">
        <v>142</v>
      </c>
      <c r="E168" s="100" t="s">
        <v>143</v>
      </c>
    </row>
    <row r="169" spans="1:5" ht="33" customHeight="1" x14ac:dyDescent="0.25">
      <c r="A169" s="380"/>
      <c r="B169" s="353" t="s">
        <v>144</v>
      </c>
      <c r="C169" s="366"/>
      <c r="D169" s="18"/>
      <c r="E169" s="101"/>
    </row>
    <row r="170" spans="1:5" ht="33" customHeight="1" x14ac:dyDescent="0.25">
      <c r="A170" s="289"/>
      <c r="B170" s="353" t="s">
        <v>145</v>
      </c>
      <c r="C170" s="366"/>
      <c r="D170" s="18"/>
      <c r="E170" s="101"/>
    </row>
    <row r="171" spans="1:5" ht="33" customHeight="1" x14ac:dyDescent="0.25">
      <c r="A171" s="289"/>
      <c r="B171" s="353" t="s">
        <v>146</v>
      </c>
      <c r="C171" s="366"/>
      <c r="D171" s="18"/>
      <c r="E171" s="101"/>
    </row>
    <row r="172" spans="1:5" ht="33" customHeight="1" x14ac:dyDescent="0.25">
      <c r="A172" s="289"/>
      <c r="B172" s="353" t="s">
        <v>147</v>
      </c>
      <c r="C172" s="366"/>
      <c r="D172" s="18"/>
      <c r="E172" s="101"/>
    </row>
    <row r="173" spans="1:5" ht="33" customHeight="1" x14ac:dyDescent="0.25">
      <c r="A173" s="289"/>
      <c r="B173" s="353" t="s">
        <v>148</v>
      </c>
      <c r="C173" s="366"/>
      <c r="D173" s="18"/>
      <c r="E173" s="101"/>
    </row>
    <row r="174" spans="1:5" ht="33" customHeight="1" x14ac:dyDescent="0.25">
      <c r="A174" s="289"/>
      <c r="B174" s="353" t="s">
        <v>149</v>
      </c>
      <c r="C174" s="366"/>
      <c r="D174" s="18"/>
      <c r="E174" s="101"/>
    </row>
    <row r="175" spans="1:5" ht="33" customHeight="1" x14ac:dyDescent="0.25">
      <c r="A175" s="289"/>
      <c r="B175" s="353" t="s">
        <v>150</v>
      </c>
      <c r="C175" s="366"/>
      <c r="D175" s="18"/>
      <c r="E175" s="101"/>
    </row>
    <row r="176" spans="1:5" ht="33" customHeight="1" x14ac:dyDescent="0.25">
      <c r="A176" s="289"/>
      <c r="B176" s="353" t="s">
        <v>151</v>
      </c>
      <c r="C176" s="366"/>
      <c r="D176" s="18"/>
      <c r="E176" s="101"/>
    </row>
    <row r="177" spans="1:5" ht="33" customHeight="1" x14ac:dyDescent="0.25">
      <c r="A177" s="289"/>
      <c r="B177" s="353" t="s">
        <v>152</v>
      </c>
      <c r="C177" s="366"/>
      <c r="D177" s="18"/>
      <c r="E177" s="101"/>
    </row>
    <row r="178" spans="1:5" ht="33" customHeight="1" x14ac:dyDescent="0.25">
      <c r="A178" s="289"/>
      <c r="B178" s="353" t="s">
        <v>153</v>
      </c>
      <c r="C178" s="366"/>
      <c r="D178" s="18"/>
      <c r="E178" s="101"/>
    </row>
    <row r="179" spans="1:5" ht="33" customHeight="1" x14ac:dyDescent="0.25">
      <c r="A179" s="289"/>
      <c r="B179" s="353" t="s">
        <v>154</v>
      </c>
      <c r="C179" s="366"/>
      <c r="D179" s="18"/>
      <c r="E179" s="101"/>
    </row>
    <row r="180" spans="1:5" ht="33" customHeight="1" x14ac:dyDescent="0.25">
      <c r="A180" s="289"/>
      <c r="B180" s="353" t="s">
        <v>155</v>
      </c>
      <c r="C180" s="366"/>
      <c r="D180" s="18"/>
      <c r="E180" s="101"/>
    </row>
    <row r="181" spans="1:5" ht="33" customHeight="1" x14ac:dyDescent="0.25">
      <c r="A181" s="289"/>
      <c r="B181" s="353" t="s">
        <v>156</v>
      </c>
      <c r="C181" s="366"/>
      <c r="D181" s="18"/>
      <c r="E181" s="101"/>
    </row>
    <row r="182" spans="1:5" ht="33" customHeight="1" x14ac:dyDescent="0.25">
      <c r="A182" s="289"/>
      <c r="B182" s="353" t="s">
        <v>157</v>
      </c>
      <c r="C182" s="366"/>
      <c r="D182" s="18"/>
      <c r="E182" s="101"/>
    </row>
    <row r="183" spans="1:5" ht="33" customHeight="1" x14ac:dyDescent="0.25">
      <c r="A183" s="289"/>
      <c r="B183" s="353" t="s">
        <v>158</v>
      </c>
      <c r="C183" s="366"/>
      <c r="D183" s="18"/>
      <c r="E183" s="101"/>
    </row>
    <row r="184" spans="1:5" ht="33" customHeight="1" x14ac:dyDescent="0.25">
      <c r="A184" s="289"/>
      <c r="B184" s="353" t="s">
        <v>159</v>
      </c>
      <c r="C184" s="366"/>
      <c r="D184" s="18"/>
      <c r="E184" s="101"/>
    </row>
    <row r="185" spans="1:5" ht="33" customHeight="1" x14ac:dyDescent="0.25">
      <c r="A185" s="289"/>
      <c r="B185" s="353" t="s">
        <v>160</v>
      </c>
      <c r="C185" s="366"/>
      <c r="D185" s="18"/>
      <c r="E185" s="101"/>
    </row>
    <row r="186" spans="1:5" ht="33" customHeight="1" x14ac:dyDescent="0.25">
      <c r="A186" s="289"/>
      <c r="B186" s="353" t="s">
        <v>161</v>
      </c>
      <c r="C186" s="366"/>
      <c r="D186" s="18"/>
      <c r="E186" s="101"/>
    </row>
    <row r="187" spans="1:5" ht="33" customHeight="1" x14ac:dyDescent="0.25">
      <c r="A187" s="289"/>
      <c r="B187" s="353" t="s">
        <v>162</v>
      </c>
      <c r="C187" s="366"/>
      <c r="D187" s="18"/>
      <c r="E187" s="101"/>
    </row>
    <row r="188" spans="1:5" ht="33" customHeight="1" x14ac:dyDescent="0.25">
      <c r="A188" s="289"/>
      <c r="B188" s="353" t="s">
        <v>163</v>
      </c>
      <c r="C188" s="366"/>
      <c r="D188" s="18"/>
      <c r="E188" s="101"/>
    </row>
    <row r="189" spans="1:5" ht="33" customHeight="1" x14ac:dyDescent="0.25">
      <c r="A189" s="289"/>
      <c r="B189" s="381" t="s">
        <v>164</v>
      </c>
      <c r="C189" s="333"/>
      <c r="D189" s="333"/>
      <c r="E189" s="334"/>
    </row>
    <row r="190" spans="1:5" ht="33" customHeight="1" x14ac:dyDescent="0.25">
      <c r="A190" s="289"/>
      <c r="B190" s="353" t="s">
        <v>165</v>
      </c>
      <c r="C190" s="366"/>
      <c r="D190" s="18"/>
      <c r="E190" s="101"/>
    </row>
    <row r="191" spans="1:5" ht="33" customHeight="1" x14ac:dyDescent="0.25">
      <c r="A191" s="289"/>
      <c r="B191" s="353" t="s">
        <v>166</v>
      </c>
      <c r="C191" s="366"/>
      <c r="D191" s="18"/>
      <c r="E191" s="101"/>
    </row>
    <row r="192" spans="1:5" ht="33" customHeight="1" x14ac:dyDescent="0.25">
      <c r="A192" s="289"/>
      <c r="B192" s="353" t="s">
        <v>167</v>
      </c>
      <c r="C192" s="366"/>
      <c r="D192" s="18"/>
      <c r="E192" s="101"/>
    </row>
    <row r="193" spans="1:5" ht="33" customHeight="1" x14ac:dyDescent="0.25">
      <c r="A193" s="289"/>
      <c r="B193" s="353" t="s">
        <v>168</v>
      </c>
      <c r="C193" s="366"/>
      <c r="D193" s="18"/>
      <c r="E193" s="101"/>
    </row>
    <row r="194" spans="1:5" ht="33" customHeight="1" x14ac:dyDescent="0.25">
      <c r="A194" s="289"/>
      <c r="B194" s="353" t="s">
        <v>169</v>
      </c>
      <c r="C194" s="366"/>
      <c r="D194" s="18"/>
      <c r="E194" s="101"/>
    </row>
    <row r="195" spans="1:5" ht="33" customHeight="1" x14ac:dyDescent="0.25">
      <c r="A195" s="289"/>
      <c r="B195" s="353" t="s">
        <v>170</v>
      </c>
      <c r="C195" s="366"/>
      <c r="D195" s="18"/>
      <c r="E195" s="101"/>
    </row>
    <row r="196" spans="1:5" ht="33" customHeight="1" x14ac:dyDescent="0.25">
      <c r="A196" s="289"/>
      <c r="B196" s="353" t="s">
        <v>171</v>
      </c>
      <c r="C196" s="366"/>
      <c r="D196" s="18"/>
      <c r="E196" s="101"/>
    </row>
    <row r="197" spans="1:5" ht="33" customHeight="1" x14ac:dyDescent="0.25">
      <c r="A197" s="289"/>
      <c r="B197" s="353" t="s">
        <v>172</v>
      </c>
      <c r="C197" s="366"/>
      <c r="D197" s="18"/>
      <c r="E197" s="101"/>
    </row>
    <row r="198" spans="1:5" ht="33" customHeight="1" x14ac:dyDescent="0.25">
      <c r="A198" s="289"/>
      <c r="B198" s="353" t="s">
        <v>173</v>
      </c>
      <c r="C198" s="366"/>
      <c r="D198" s="18"/>
      <c r="E198" s="101"/>
    </row>
    <row r="199" spans="1:5" ht="33" customHeight="1" x14ac:dyDescent="0.25">
      <c r="A199" s="289"/>
      <c r="B199" s="353" t="s">
        <v>174</v>
      </c>
      <c r="C199" s="366"/>
      <c r="D199" s="18"/>
      <c r="E199" s="101"/>
    </row>
    <row r="200" spans="1:5" ht="33" customHeight="1" x14ac:dyDescent="0.25">
      <c r="A200" s="289"/>
      <c r="B200" s="353" t="s">
        <v>175</v>
      </c>
      <c r="C200" s="366"/>
      <c r="D200" s="18"/>
      <c r="E200" s="101"/>
    </row>
    <row r="201" spans="1:5" ht="33" customHeight="1" x14ac:dyDescent="0.25">
      <c r="A201" s="289"/>
      <c r="B201" s="353" t="s">
        <v>176</v>
      </c>
      <c r="C201" s="366"/>
      <c r="D201" s="18"/>
      <c r="E201" s="101"/>
    </row>
    <row r="202" spans="1:5" ht="33" customHeight="1" x14ac:dyDescent="0.25">
      <c r="A202" s="289"/>
      <c r="B202" s="353" t="s">
        <v>177</v>
      </c>
      <c r="C202" s="366"/>
      <c r="D202" s="18"/>
      <c r="E202" s="101"/>
    </row>
    <row r="203" spans="1:5" ht="33" customHeight="1" x14ac:dyDescent="0.25">
      <c r="A203" s="290"/>
      <c r="B203" s="306" t="s">
        <v>178</v>
      </c>
      <c r="C203" s="349"/>
      <c r="D203" s="102"/>
      <c r="E203" s="103"/>
    </row>
    <row r="204" spans="1:5" ht="15.75" customHeight="1" x14ac:dyDescent="0.25">
      <c r="D204" s="70"/>
    </row>
    <row r="205" spans="1:5" ht="15.75" customHeight="1" x14ac:dyDescent="0.25">
      <c r="D205" s="70"/>
    </row>
    <row r="206" spans="1:5" ht="29.25" customHeight="1" x14ac:dyDescent="0.25">
      <c r="A206" s="382" t="s">
        <v>139</v>
      </c>
      <c r="B206" s="379" t="s">
        <v>140</v>
      </c>
      <c r="C206" s="299"/>
      <c r="D206" s="383" t="s">
        <v>184</v>
      </c>
      <c r="E206" s="296"/>
    </row>
    <row r="207" spans="1:5" ht="15.75" customHeight="1" x14ac:dyDescent="0.25">
      <c r="A207" s="343"/>
      <c r="B207" s="344"/>
      <c r="C207" s="345"/>
      <c r="D207" s="99" t="s">
        <v>142</v>
      </c>
      <c r="E207" s="100" t="s">
        <v>143</v>
      </c>
    </row>
    <row r="208" spans="1:5" ht="33" customHeight="1" x14ac:dyDescent="0.25">
      <c r="A208" s="380"/>
      <c r="B208" s="353" t="s">
        <v>144</v>
      </c>
      <c r="C208" s="366"/>
      <c r="D208" s="18"/>
      <c r="E208" s="101"/>
    </row>
    <row r="209" spans="1:5" ht="33" customHeight="1" x14ac:dyDescent="0.25">
      <c r="A209" s="289"/>
      <c r="B209" s="353" t="s">
        <v>145</v>
      </c>
      <c r="C209" s="366"/>
      <c r="D209" s="18"/>
      <c r="E209" s="101"/>
    </row>
    <row r="210" spans="1:5" ht="33" customHeight="1" x14ac:dyDescent="0.25">
      <c r="A210" s="289"/>
      <c r="B210" s="353" t="s">
        <v>146</v>
      </c>
      <c r="C210" s="366"/>
      <c r="D210" s="18"/>
      <c r="E210" s="101"/>
    </row>
    <row r="211" spans="1:5" ht="33" customHeight="1" x14ac:dyDescent="0.25">
      <c r="A211" s="289"/>
      <c r="B211" s="353" t="s">
        <v>147</v>
      </c>
      <c r="C211" s="366"/>
      <c r="D211" s="18"/>
      <c r="E211" s="101"/>
    </row>
    <row r="212" spans="1:5" ht="33" customHeight="1" x14ac:dyDescent="0.25">
      <c r="A212" s="289"/>
      <c r="B212" s="353" t="s">
        <v>148</v>
      </c>
      <c r="C212" s="366"/>
      <c r="D212" s="18"/>
      <c r="E212" s="101"/>
    </row>
    <row r="213" spans="1:5" ht="33" customHeight="1" x14ac:dyDescent="0.25">
      <c r="A213" s="289"/>
      <c r="B213" s="353" t="s">
        <v>149</v>
      </c>
      <c r="C213" s="366"/>
      <c r="D213" s="18"/>
      <c r="E213" s="101"/>
    </row>
    <row r="214" spans="1:5" ht="33" customHeight="1" x14ac:dyDescent="0.25">
      <c r="A214" s="289"/>
      <c r="B214" s="353" t="s">
        <v>150</v>
      </c>
      <c r="C214" s="366"/>
      <c r="D214" s="18"/>
      <c r="E214" s="101"/>
    </row>
    <row r="215" spans="1:5" ht="33" customHeight="1" x14ac:dyDescent="0.25">
      <c r="A215" s="289"/>
      <c r="B215" s="353" t="s">
        <v>151</v>
      </c>
      <c r="C215" s="366"/>
      <c r="D215" s="18"/>
      <c r="E215" s="101"/>
    </row>
    <row r="216" spans="1:5" ht="33" customHeight="1" x14ac:dyDescent="0.25">
      <c r="A216" s="289"/>
      <c r="B216" s="353" t="s">
        <v>152</v>
      </c>
      <c r="C216" s="366"/>
      <c r="D216" s="18"/>
      <c r="E216" s="101"/>
    </row>
    <row r="217" spans="1:5" ht="33" customHeight="1" x14ac:dyDescent="0.25">
      <c r="A217" s="289"/>
      <c r="B217" s="353" t="s">
        <v>153</v>
      </c>
      <c r="C217" s="366"/>
      <c r="D217" s="18"/>
      <c r="E217" s="101"/>
    </row>
    <row r="218" spans="1:5" ht="33" customHeight="1" x14ac:dyDescent="0.25">
      <c r="A218" s="289"/>
      <c r="B218" s="353" t="s">
        <v>154</v>
      </c>
      <c r="C218" s="366"/>
      <c r="D218" s="18"/>
      <c r="E218" s="101"/>
    </row>
    <row r="219" spans="1:5" ht="33" customHeight="1" x14ac:dyDescent="0.25">
      <c r="A219" s="289"/>
      <c r="B219" s="353" t="s">
        <v>155</v>
      </c>
      <c r="C219" s="366"/>
      <c r="D219" s="18"/>
      <c r="E219" s="101"/>
    </row>
    <row r="220" spans="1:5" ht="33" customHeight="1" x14ac:dyDescent="0.25">
      <c r="A220" s="289"/>
      <c r="B220" s="353" t="s">
        <v>156</v>
      </c>
      <c r="C220" s="366"/>
      <c r="D220" s="18"/>
      <c r="E220" s="101"/>
    </row>
    <row r="221" spans="1:5" ht="33" customHeight="1" x14ac:dyDescent="0.25">
      <c r="A221" s="289"/>
      <c r="B221" s="353" t="s">
        <v>157</v>
      </c>
      <c r="C221" s="366"/>
      <c r="D221" s="18"/>
      <c r="E221" s="101"/>
    </row>
    <row r="222" spans="1:5" ht="33" customHeight="1" x14ac:dyDescent="0.25">
      <c r="A222" s="289"/>
      <c r="B222" s="353" t="s">
        <v>158</v>
      </c>
      <c r="C222" s="366"/>
      <c r="D222" s="18"/>
      <c r="E222" s="101"/>
    </row>
    <row r="223" spans="1:5" ht="33" customHeight="1" x14ac:dyDescent="0.25">
      <c r="A223" s="289"/>
      <c r="B223" s="353" t="s">
        <v>159</v>
      </c>
      <c r="C223" s="366"/>
      <c r="D223" s="18"/>
      <c r="E223" s="101"/>
    </row>
    <row r="224" spans="1:5" ht="33" customHeight="1" x14ac:dyDescent="0.25">
      <c r="A224" s="289"/>
      <c r="B224" s="353" t="s">
        <v>160</v>
      </c>
      <c r="C224" s="366"/>
      <c r="D224" s="18"/>
      <c r="E224" s="101"/>
    </row>
    <row r="225" spans="1:5" ht="33" customHeight="1" x14ac:dyDescent="0.25">
      <c r="A225" s="289"/>
      <c r="B225" s="353" t="s">
        <v>161</v>
      </c>
      <c r="C225" s="366"/>
      <c r="D225" s="18"/>
      <c r="E225" s="101"/>
    </row>
    <row r="226" spans="1:5" ht="33" customHeight="1" x14ac:dyDescent="0.25">
      <c r="A226" s="289"/>
      <c r="B226" s="353" t="s">
        <v>162</v>
      </c>
      <c r="C226" s="366"/>
      <c r="D226" s="18"/>
      <c r="E226" s="101"/>
    </row>
    <row r="227" spans="1:5" ht="33" customHeight="1" x14ac:dyDescent="0.25">
      <c r="A227" s="289"/>
      <c r="B227" s="353" t="s">
        <v>163</v>
      </c>
      <c r="C227" s="366"/>
      <c r="D227" s="18"/>
      <c r="E227" s="101"/>
    </row>
    <row r="228" spans="1:5" ht="33" customHeight="1" x14ac:dyDescent="0.25">
      <c r="A228" s="289"/>
      <c r="B228" s="381" t="s">
        <v>164</v>
      </c>
      <c r="C228" s="333"/>
      <c r="D228" s="333"/>
      <c r="E228" s="334"/>
    </row>
    <row r="229" spans="1:5" ht="33" customHeight="1" x14ac:dyDescent="0.25">
      <c r="A229" s="289"/>
      <c r="B229" s="353" t="s">
        <v>165</v>
      </c>
      <c r="C229" s="366"/>
      <c r="D229" s="18"/>
      <c r="E229" s="101"/>
    </row>
    <row r="230" spans="1:5" ht="33" customHeight="1" x14ac:dyDescent="0.25">
      <c r="A230" s="289"/>
      <c r="B230" s="353" t="s">
        <v>166</v>
      </c>
      <c r="C230" s="366"/>
      <c r="D230" s="18"/>
      <c r="E230" s="101"/>
    </row>
    <row r="231" spans="1:5" ht="33" customHeight="1" x14ac:dyDescent="0.25">
      <c r="A231" s="289"/>
      <c r="B231" s="353" t="s">
        <v>167</v>
      </c>
      <c r="C231" s="366"/>
      <c r="D231" s="18"/>
      <c r="E231" s="101"/>
    </row>
    <row r="232" spans="1:5" ht="33" customHeight="1" x14ac:dyDescent="0.25">
      <c r="A232" s="289"/>
      <c r="B232" s="353" t="s">
        <v>168</v>
      </c>
      <c r="C232" s="366"/>
      <c r="D232" s="18"/>
      <c r="E232" s="101"/>
    </row>
    <row r="233" spans="1:5" ht="33" customHeight="1" x14ac:dyDescent="0.25">
      <c r="A233" s="289"/>
      <c r="B233" s="353" t="s">
        <v>169</v>
      </c>
      <c r="C233" s="366"/>
      <c r="D233" s="18"/>
      <c r="E233" s="101"/>
    </row>
    <row r="234" spans="1:5" ht="33" customHeight="1" x14ac:dyDescent="0.25">
      <c r="A234" s="289"/>
      <c r="B234" s="353" t="s">
        <v>170</v>
      </c>
      <c r="C234" s="366"/>
      <c r="D234" s="18"/>
      <c r="E234" s="101"/>
    </row>
    <row r="235" spans="1:5" ht="33" customHeight="1" x14ac:dyDescent="0.25">
      <c r="A235" s="289"/>
      <c r="B235" s="353" t="s">
        <v>171</v>
      </c>
      <c r="C235" s="366"/>
      <c r="D235" s="18"/>
      <c r="E235" s="101"/>
    </row>
    <row r="236" spans="1:5" ht="33" customHeight="1" x14ac:dyDescent="0.25">
      <c r="A236" s="289"/>
      <c r="B236" s="353" t="s">
        <v>172</v>
      </c>
      <c r="C236" s="366"/>
      <c r="D236" s="18"/>
      <c r="E236" s="101"/>
    </row>
    <row r="237" spans="1:5" ht="33" customHeight="1" x14ac:dyDescent="0.25">
      <c r="A237" s="289"/>
      <c r="B237" s="353" t="s">
        <v>173</v>
      </c>
      <c r="C237" s="366"/>
      <c r="D237" s="18"/>
      <c r="E237" s="101"/>
    </row>
    <row r="238" spans="1:5" ht="33" customHeight="1" x14ac:dyDescent="0.25">
      <c r="A238" s="289"/>
      <c r="B238" s="353" t="s">
        <v>174</v>
      </c>
      <c r="C238" s="366"/>
      <c r="D238" s="18"/>
      <c r="E238" s="101"/>
    </row>
    <row r="239" spans="1:5" ht="33" customHeight="1" x14ac:dyDescent="0.25">
      <c r="A239" s="289"/>
      <c r="B239" s="353" t="s">
        <v>175</v>
      </c>
      <c r="C239" s="366"/>
      <c r="D239" s="18"/>
      <c r="E239" s="101"/>
    </row>
    <row r="240" spans="1:5" ht="33" customHeight="1" x14ac:dyDescent="0.25">
      <c r="A240" s="289"/>
      <c r="B240" s="353" t="s">
        <v>176</v>
      </c>
      <c r="C240" s="366"/>
      <c r="D240" s="18"/>
      <c r="E240" s="101"/>
    </row>
    <row r="241" spans="1:5" ht="33" customHeight="1" x14ac:dyDescent="0.25">
      <c r="A241" s="289"/>
      <c r="B241" s="353" t="s">
        <v>177</v>
      </c>
      <c r="C241" s="366"/>
      <c r="D241" s="18"/>
      <c r="E241" s="101"/>
    </row>
    <row r="242" spans="1:5" ht="33" customHeight="1" x14ac:dyDescent="0.25">
      <c r="A242" s="290"/>
      <c r="B242" s="306" t="s">
        <v>178</v>
      </c>
      <c r="C242" s="349"/>
      <c r="D242" s="102"/>
      <c r="E242" s="103"/>
    </row>
  </sheetData>
  <mergeCells count="242">
    <mergeCell ref="D89:E89"/>
    <mergeCell ref="A50:A51"/>
    <mergeCell ref="A52:A86"/>
    <mergeCell ref="B92:C92"/>
    <mergeCell ref="B76:C76"/>
    <mergeCell ref="B119:C119"/>
    <mergeCell ref="A91:A125"/>
    <mergeCell ref="B93:C93"/>
    <mergeCell ref="B94:C94"/>
    <mergeCell ref="B95:C95"/>
    <mergeCell ref="B108:C108"/>
    <mergeCell ref="A89:A90"/>
    <mergeCell ref="B74:C74"/>
    <mergeCell ref="B75:C75"/>
    <mergeCell ref="B77:C77"/>
    <mergeCell ref="B78:C78"/>
    <mergeCell ref="B69:C69"/>
    <mergeCell ref="B70:C70"/>
    <mergeCell ref="B71:C71"/>
    <mergeCell ref="B72:E72"/>
    <mergeCell ref="B73:C73"/>
    <mergeCell ref="B54:C54"/>
    <mergeCell ref="B55:C55"/>
    <mergeCell ref="B109:C109"/>
    <mergeCell ref="B56:C56"/>
    <mergeCell ref="B57:C57"/>
    <mergeCell ref="B58:C58"/>
    <mergeCell ref="B59:C59"/>
    <mergeCell ref="B60:C60"/>
    <mergeCell ref="B61:C61"/>
    <mergeCell ref="B62:C62"/>
    <mergeCell ref="B63:C63"/>
    <mergeCell ref="B43:C43"/>
    <mergeCell ref="B44:C44"/>
    <mergeCell ref="B46:C46"/>
    <mergeCell ref="B47:C47"/>
    <mergeCell ref="B52:C52"/>
    <mergeCell ref="B53:C53"/>
    <mergeCell ref="B20:C20"/>
    <mergeCell ref="B29:C29"/>
    <mergeCell ref="B27:C27"/>
    <mergeCell ref="B28:C28"/>
    <mergeCell ref="B37:C37"/>
    <mergeCell ref="B38:C38"/>
    <mergeCell ref="B33:E33"/>
    <mergeCell ref="B34:C34"/>
    <mergeCell ref="B21:C21"/>
    <mergeCell ref="B22:C22"/>
    <mergeCell ref="B23:C23"/>
    <mergeCell ref="B24:C24"/>
    <mergeCell ref="B30:C30"/>
    <mergeCell ref="B32:C32"/>
    <mergeCell ref="B25:C25"/>
    <mergeCell ref="B26:C26"/>
    <mergeCell ref="B67:C67"/>
    <mergeCell ref="B68:C68"/>
    <mergeCell ref="B50:C51"/>
    <mergeCell ref="D50:E50"/>
    <mergeCell ref="B35:C35"/>
    <mergeCell ref="B36:C36"/>
    <mergeCell ref="B41:C41"/>
    <mergeCell ref="B40:C40"/>
    <mergeCell ref="A11:A12"/>
    <mergeCell ref="B11:C12"/>
    <mergeCell ref="B39:C39"/>
    <mergeCell ref="B31:C31"/>
    <mergeCell ref="A13:A47"/>
    <mergeCell ref="B13:C13"/>
    <mergeCell ref="B14:C14"/>
    <mergeCell ref="B15:C15"/>
    <mergeCell ref="B16:C16"/>
    <mergeCell ref="B17:C17"/>
    <mergeCell ref="B64:C64"/>
    <mergeCell ref="B65:C65"/>
    <mergeCell ref="B66:C66"/>
    <mergeCell ref="B42:C42"/>
    <mergeCell ref="B45:C45"/>
    <mergeCell ref="D11:E11"/>
    <mergeCell ref="A1:A4"/>
    <mergeCell ref="B1:B2"/>
    <mergeCell ref="B3:B4"/>
    <mergeCell ref="A5:E5"/>
    <mergeCell ref="A6:E7"/>
    <mergeCell ref="A8:E9"/>
    <mergeCell ref="A10:E10"/>
    <mergeCell ref="B18:C18"/>
    <mergeCell ref="B19:C19"/>
    <mergeCell ref="E1:E4"/>
    <mergeCell ref="B242:C242"/>
    <mergeCell ref="B234:C234"/>
    <mergeCell ref="B235:C235"/>
    <mergeCell ref="B228:E228"/>
    <mergeCell ref="B236:C236"/>
    <mergeCell ref="B237:C237"/>
    <mergeCell ref="B238:C238"/>
    <mergeCell ref="B232:C232"/>
    <mergeCell ref="B233:C233"/>
    <mergeCell ref="B229:C229"/>
    <mergeCell ref="B230:C230"/>
    <mergeCell ref="B208:C208"/>
    <mergeCell ref="B186:C186"/>
    <mergeCell ref="B187:C187"/>
    <mergeCell ref="B199:C199"/>
    <mergeCell ref="B200:C200"/>
    <mergeCell ref="B201:C201"/>
    <mergeCell ref="B202:C202"/>
    <mergeCell ref="B188:C188"/>
    <mergeCell ref="B190:C190"/>
    <mergeCell ref="B191:C191"/>
    <mergeCell ref="B192:C192"/>
    <mergeCell ref="B203:C203"/>
    <mergeCell ref="A208:A242"/>
    <mergeCell ref="B231:C231"/>
    <mergeCell ref="B227:C227"/>
    <mergeCell ref="B219:C219"/>
    <mergeCell ref="B209:C209"/>
    <mergeCell ref="B210:C210"/>
    <mergeCell ref="B211:C211"/>
    <mergeCell ref="B212:C212"/>
    <mergeCell ref="B213:C213"/>
    <mergeCell ref="B218:C218"/>
    <mergeCell ref="B223:C223"/>
    <mergeCell ref="B224:C224"/>
    <mergeCell ref="B225:C225"/>
    <mergeCell ref="B226:C226"/>
    <mergeCell ref="B239:C239"/>
    <mergeCell ref="B240:C240"/>
    <mergeCell ref="B220:C220"/>
    <mergeCell ref="B221:C221"/>
    <mergeCell ref="B222:C222"/>
    <mergeCell ref="B214:C214"/>
    <mergeCell ref="B215:C215"/>
    <mergeCell ref="B216:C216"/>
    <mergeCell ref="B217:C217"/>
    <mergeCell ref="B241:C241"/>
    <mergeCell ref="B156:C156"/>
    <mergeCell ref="B162:C162"/>
    <mergeCell ref="B172:C172"/>
    <mergeCell ref="B173:C173"/>
    <mergeCell ref="B163:C163"/>
    <mergeCell ref="B164:C164"/>
    <mergeCell ref="B167:C168"/>
    <mergeCell ref="B175:C175"/>
    <mergeCell ref="B176:C176"/>
    <mergeCell ref="B170:C170"/>
    <mergeCell ref="B171:C171"/>
    <mergeCell ref="B174:C174"/>
    <mergeCell ref="B157:C157"/>
    <mergeCell ref="B160:C160"/>
    <mergeCell ref="A206:A207"/>
    <mergeCell ref="B206:C207"/>
    <mergeCell ref="D206:E206"/>
    <mergeCell ref="D167:E167"/>
    <mergeCell ref="A169:A203"/>
    <mergeCell ref="B169:C169"/>
    <mergeCell ref="A167:A168"/>
    <mergeCell ref="B177:C177"/>
    <mergeCell ref="B178:C178"/>
    <mergeCell ref="B179:C179"/>
    <mergeCell ref="B180:C180"/>
    <mergeCell ref="B181:C181"/>
    <mergeCell ref="B182:C182"/>
    <mergeCell ref="B189:E189"/>
    <mergeCell ref="B183:C183"/>
    <mergeCell ref="B184:C184"/>
    <mergeCell ref="B185:C185"/>
    <mergeCell ref="B198:C198"/>
    <mergeCell ref="B193:C193"/>
    <mergeCell ref="B194:C194"/>
    <mergeCell ref="B195:C195"/>
    <mergeCell ref="B196:C196"/>
    <mergeCell ref="B197:C197"/>
    <mergeCell ref="A128:A129"/>
    <mergeCell ref="B128:C129"/>
    <mergeCell ref="D128:E128"/>
    <mergeCell ref="B111:E111"/>
    <mergeCell ref="B112:C112"/>
    <mergeCell ref="B113:C113"/>
    <mergeCell ref="B114:C114"/>
    <mergeCell ref="B136:C136"/>
    <mergeCell ref="B137:C137"/>
    <mergeCell ref="B115:C115"/>
    <mergeCell ref="B116:C116"/>
    <mergeCell ref="B117:C117"/>
    <mergeCell ref="B118:C118"/>
    <mergeCell ref="B130:C130"/>
    <mergeCell ref="B120:C120"/>
    <mergeCell ref="B121:C121"/>
    <mergeCell ref="B122:C122"/>
    <mergeCell ref="B123:C123"/>
    <mergeCell ref="B124:C124"/>
    <mergeCell ref="B149:C149"/>
    <mergeCell ref="B142:C142"/>
    <mergeCell ref="B143:C143"/>
    <mergeCell ref="A130:A164"/>
    <mergeCell ref="B141:C141"/>
    <mergeCell ref="B131:C131"/>
    <mergeCell ref="B132:C132"/>
    <mergeCell ref="B133:C133"/>
    <mergeCell ref="B134:C134"/>
    <mergeCell ref="B135:C135"/>
    <mergeCell ref="B140:C140"/>
    <mergeCell ref="B144:C144"/>
    <mergeCell ref="B145:C145"/>
    <mergeCell ref="B138:C138"/>
    <mergeCell ref="B139:C139"/>
    <mergeCell ref="B154:C154"/>
    <mergeCell ref="B155:C155"/>
    <mergeCell ref="B150:E150"/>
    <mergeCell ref="B151:C151"/>
    <mergeCell ref="B152:C152"/>
    <mergeCell ref="B153:C153"/>
    <mergeCell ref="B158:C158"/>
    <mergeCell ref="B159:C159"/>
    <mergeCell ref="B161:C161"/>
    <mergeCell ref="B100:C100"/>
    <mergeCell ref="B101:C101"/>
    <mergeCell ref="B84:C84"/>
    <mergeCell ref="B85:C85"/>
    <mergeCell ref="B91:C91"/>
    <mergeCell ref="B86:C86"/>
    <mergeCell ref="B146:C146"/>
    <mergeCell ref="B147:C147"/>
    <mergeCell ref="B148:C148"/>
    <mergeCell ref="B125:C125"/>
    <mergeCell ref="B89:C90"/>
    <mergeCell ref="B110:C110"/>
    <mergeCell ref="B102:C102"/>
    <mergeCell ref="B103:C103"/>
    <mergeCell ref="B104:C104"/>
    <mergeCell ref="B105:C105"/>
    <mergeCell ref="B106:C106"/>
    <mergeCell ref="B107:C107"/>
    <mergeCell ref="B79:C79"/>
    <mergeCell ref="B80:C80"/>
    <mergeCell ref="B81:C81"/>
    <mergeCell ref="B82:C82"/>
    <mergeCell ref="B83:C83"/>
    <mergeCell ref="B96:C96"/>
    <mergeCell ref="B97:C97"/>
    <mergeCell ref="B98:C98"/>
    <mergeCell ref="B99:C99"/>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2"/>
  <sheetViews>
    <sheetView topLeftCell="E25" workbookViewId="0">
      <selection activeCell="H4" sqref="H4:I4"/>
    </sheetView>
  </sheetViews>
  <sheetFormatPr baseColWidth="10" defaultColWidth="14.42578125" defaultRowHeight="15" customHeight="1" x14ac:dyDescent="0.25"/>
  <cols>
    <col min="1" max="2" width="6.5703125" customWidth="1"/>
    <col min="3" max="3" width="32.7109375" customWidth="1"/>
    <col min="4" max="4" width="27.5703125" customWidth="1"/>
    <col min="5" max="5" width="38" customWidth="1"/>
    <col min="6" max="6" width="30.28515625" customWidth="1"/>
    <col min="7" max="7" width="18.28515625" customWidth="1"/>
    <col min="8" max="8" width="15.5703125" customWidth="1"/>
    <col min="9" max="9" width="19.28515625" customWidth="1"/>
    <col min="10" max="10" width="14.5703125" customWidth="1"/>
    <col min="11" max="14" width="11.42578125" customWidth="1"/>
  </cols>
  <sheetData>
    <row r="1" spans="1:14" ht="15" customHeight="1" x14ac:dyDescent="0.25">
      <c r="A1" s="418" t="str">
        <f>CONTEXTO!B1</f>
        <v xml:space="preserve">PROCESO: </v>
      </c>
      <c r="B1" s="298"/>
      <c r="C1" s="298"/>
      <c r="D1" s="298"/>
      <c r="E1" s="298"/>
      <c r="F1" s="298"/>
      <c r="G1" s="299"/>
      <c r="H1" s="305" t="s">
        <v>451</v>
      </c>
      <c r="I1" s="372"/>
      <c r="J1" s="423"/>
      <c r="K1" s="10"/>
      <c r="L1" s="2"/>
      <c r="M1" s="2"/>
      <c r="N1" s="341"/>
    </row>
    <row r="2" spans="1:14" ht="15" customHeight="1" x14ac:dyDescent="0.25">
      <c r="A2" s="419"/>
      <c r="B2" s="283"/>
      <c r="C2" s="283"/>
      <c r="D2" s="283"/>
      <c r="E2" s="283"/>
      <c r="F2" s="283"/>
      <c r="G2" s="301"/>
      <c r="H2" s="353" t="s">
        <v>459</v>
      </c>
      <c r="I2" s="424"/>
      <c r="J2" s="292"/>
      <c r="K2" s="10"/>
      <c r="L2" s="2"/>
      <c r="M2" s="2"/>
      <c r="N2" s="283"/>
    </row>
    <row r="3" spans="1:14" ht="15" customHeight="1" x14ac:dyDescent="0.25">
      <c r="A3" s="420" t="s">
        <v>185</v>
      </c>
      <c r="B3" s="283"/>
      <c r="C3" s="283"/>
      <c r="D3" s="283"/>
      <c r="E3" s="283"/>
      <c r="F3" s="283"/>
      <c r="G3" s="301"/>
      <c r="H3" s="353" t="s">
        <v>453</v>
      </c>
      <c r="I3" s="366"/>
      <c r="J3" s="292"/>
      <c r="K3" s="10"/>
      <c r="L3" s="2"/>
      <c r="M3" s="2"/>
      <c r="N3" s="283"/>
    </row>
    <row r="4" spans="1:14" ht="15.75" customHeight="1" x14ac:dyDescent="0.25">
      <c r="A4" s="336"/>
      <c r="B4" s="337"/>
      <c r="C4" s="337"/>
      <c r="D4" s="337"/>
      <c r="E4" s="337"/>
      <c r="F4" s="337"/>
      <c r="G4" s="345"/>
      <c r="H4" s="353" t="s">
        <v>455</v>
      </c>
      <c r="I4" s="366"/>
      <c r="J4" s="342"/>
      <c r="K4" s="10"/>
      <c r="L4" s="2"/>
      <c r="M4" s="2"/>
      <c r="N4" s="283"/>
    </row>
    <row r="5" spans="1:14" ht="15.75" customHeight="1" x14ac:dyDescent="0.25">
      <c r="A5" s="422"/>
      <c r="B5" s="333"/>
      <c r="C5" s="333"/>
      <c r="D5" s="333"/>
      <c r="E5" s="333"/>
      <c r="F5" s="333"/>
      <c r="G5" s="333"/>
      <c r="H5" s="333"/>
      <c r="I5" s="333"/>
      <c r="J5" s="334"/>
      <c r="K5" s="10"/>
      <c r="L5" s="2"/>
      <c r="M5" s="2"/>
      <c r="N5" s="11"/>
    </row>
    <row r="6" spans="1:14" ht="15" customHeight="1" x14ac:dyDescent="0.25">
      <c r="A6" s="421" t="str">
        <f>CONTEXTO!A8</f>
        <v>PROCESO: GESTIÓN Y CONTROL DISCIPLINARIO</v>
      </c>
      <c r="B6" s="314"/>
      <c r="C6" s="314"/>
      <c r="D6" s="314"/>
      <c r="E6" s="314"/>
      <c r="F6" s="314"/>
      <c r="G6" s="314"/>
      <c r="H6" s="314"/>
      <c r="I6" s="314"/>
      <c r="J6" s="315"/>
      <c r="K6" s="2"/>
      <c r="L6" s="2"/>
      <c r="M6" s="2"/>
      <c r="N6" s="2"/>
    </row>
    <row r="7" spans="1:14" ht="32.25" customHeight="1" x14ac:dyDescent="0.25">
      <c r="A7" s="310"/>
      <c r="B7" s="303"/>
      <c r="C7" s="303"/>
      <c r="D7" s="303"/>
      <c r="E7" s="303"/>
      <c r="F7" s="303"/>
      <c r="G7" s="303"/>
      <c r="H7" s="303"/>
      <c r="I7" s="303"/>
      <c r="J7" s="311"/>
      <c r="K7" s="2"/>
      <c r="L7" s="2"/>
      <c r="M7" s="2"/>
      <c r="N7" s="2"/>
    </row>
    <row r="8" spans="1:14" ht="23.25" customHeight="1" x14ac:dyDescent="0.25">
      <c r="A8" s="425" t="s">
        <v>186</v>
      </c>
      <c r="B8" s="314"/>
      <c r="C8" s="314"/>
      <c r="D8" s="347"/>
      <c r="E8" s="416" t="s">
        <v>45</v>
      </c>
      <c r="F8" s="333"/>
      <c r="G8" s="333"/>
      <c r="H8" s="333"/>
      <c r="I8" s="333"/>
      <c r="J8" s="366"/>
      <c r="K8" s="2"/>
      <c r="L8" s="2"/>
      <c r="M8" s="2"/>
      <c r="N8" s="2"/>
    </row>
    <row r="9" spans="1:14" ht="23.25" customHeight="1" x14ac:dyDescent="0.25">
      <c r="A9" s="300"/>
      <c r="B9" s="283"/>
      <c r="C9" s="283"/>
      <c r="D9" s="301"/>
      <c r="E9" s="416" t="s">
        <v>187</v>
      </c>
      <c r="F9" s="366"/>
      <c r="G9" s="416" t="s">
        <v>188</v>
      </c>
      <c r="H9" s="333"/>
      <c r="I9" s="333"/>
      <c r="J9" s="366"/>
      <c r="K9" s="2"/>
      <c r="L9" s="2"/>
      <c r="M9" s="2"/>
      <c r="N9" s="2"/>
    </row>
    <row r="10" spans="1:14" ht="23.25" customHeight="1" x14ac:dyDescent="0.25">
      <c r="A10" s="300"/>
      <c r="B10" s="283"/>
      <c r="C10" s="283"/>
      <c r="D10" s="301"/>
      <c r="E10" s="399" t="s">
        <v>189</v>
      </c>
      <c r="F10" s="366"/>
      <c r="G10" s="417" t="s">
        <v>190</v>
      </c>
      <c r="H10" s="333"/>
      <c r="I10" s="333"/>
      <c r="J10" s="366"/>
      <c r="K10" s="2"/>
      <c r="L10" s="2"/>
      <c r="M10" s="2"/>
      <c r="N10" s="2"/>
    </row>
    <row r="11" spans="1:14" ht="43.5" customHeight="1" x14ac:dyDescent="0.25">
      <c r="A11" s="300"/>
      <c r="B11" s="283"/>
      <c r="C11" s="283"/>
      <c r="D11" s="301"/>
      <c r="E11" s="413" t="s">
        <v>50</v>
      </c>
      <c r="F11" s="414"/>
      <c r="G11" s="411" t="s">
        <v>438</v>
      </c>
      <c r="H11" s="411"/>
      <c r="I11" s="411"/>
      <c r="J11" s="411"/>
      <c r="K11" s="2"/>
      <c r="L11" s="2"/>
      <c r="M11" s="2"/>
      <c r="N11" s="2"/>
    </row>
    <row r="12" spans="1:14" ht="43.5" customHeight="1" x14ac:dyDescent="0.25">
      <c r="A12" s="300"/>
      <c r="B12" s="283"/>
      <c r="C12" s="283"/>
      <c r="D12" s="301"/>
      <c r="E12" s="413" t="s">
        <v>56</v>
      </c>
      <c r="F12" s="414"/>
      <c r="G12" s="411" t="s">
        <v>421</v>
      </c>
      <c r="H12" s="411"/>
      <c r="I12" s="411"/>
      <c r="J12" s="411"/>
      <c r="K12" s="2"/>
      <c r="L12" s="2"/>
      <c r="M12" s="2"/>
      <c r="N12" s="2"/>
    </row>
    <row r="13" spans="1:14" ht="43.5" customHeight="1" x14ac:dyDescent="0.25">
      <c r="A13" s="300"/>
      <c r="B13" s="283"/>
      <c r="C13" s="283"/>
      <c r="D13" s="301"/>
      <c r="E13" s="413" t="s">
        <v>59</v>
      </c>
      <c r="F13" s="414"/>
      <c r="G13" s="411" t="s">
        <v>422</v>
      </c>
      <c r="H13" s="411"/>
      <c r="I13" s="411"/>
      <c r="J13" s="411"/>
      <c r="K13" s="2"/>
      <c r="L13" s="2"/>
      <c r="M13" s="2"/>
      <c r="N13" s="2"/>
    </row>
    <row r="14" spans="1:14" ht="43.5" customHeight="1" x14ac:dyDescent="0.25">
      <c r="A14" s="300"/>
      <c r="B14" s="283"/>
      <c r="C14" s="283"/>
      <c r="D14" s="301"/>
      <c r="E14" s="413" t="s">
        <v>60</v>
      </c>
      <c r="F14" s="414"/>
      <c r="G14" s="411" t="s">
        <v>423</v>
      </c>
      <c r="H14" s="411"/>
      <c r="I14" s="411"/>
      <c r="J14" s="411"/>
      <c r="K14" s="2"/>
      <c r="L14" s="2"/>
      <c r="M14" s="2"/>
      <c r="N14" s="2"/>
    </row>
    <row r="15" spans="1:14" ht="49.5" customHeight="1" x14ac:dyDescent="0.25">
      <c r="A15" s="300"/>
      <c r="B15" s="283"/>
      <c r="C15" s="283"/>
      <c r="D15" s="301"/>
      <c r="E15" s="413" t="s">
        <v>61</v>
      </c>
      <c r="F15" s="414"/>
      <c r="G15" s="412"/>
      <c r="H15" s="333"/>
      <c r="I15" s="333"/>
      <c r="J15" s="366"/>
      <c r="K15" s="2"/>
      <c r="L15" s="2"/>
      <c r="M15" s="2"/>
      <c r="N15" s="2"/>
    </row>
    <row r="16" spans="1:14" ht="49.5" customHeight="1" x14ac:dyDescent="0.25">
      <c r="A16" s="300"/>
      <c r="B16" s="283"/>
      <c r="C16" s="283"/>
      <c r="D16" s="301"/>
      <c r="E16" s="413" t="s">
        <v>52</v>
      </c>
      <c r="F16" s="414"/>
      <c r="G16" s="412"/>
      <c r="H16" s="333"/>
      <c r="I16" s="333"/>
      <c r="J16" s="366"/>
      <c r="K16" s="2"/>
      <c r="L16" s="2"/>
      <c r="M16" s="2"/>
      <c r="N16" s="2"/>
    </row>
    <row r="17" spans="1:14" ht="54.75" customHeight="1" x14ac:dyDescent="0.25">
      <c r="A17" s="300"/>
      <c r="B17" s="283"/>
      <c r="C17" s="283"/>
      <c r="D17" s="301"/>
      <c r="E17" s="412"/>
      <c r="F17" s="366"/>
      <c r="G17" s="415"/>
      <c r="H17" s="333"/>
      <c r="I17" s="333"/>
      <c r="J17" s="366"/>
      <c r="K17" s="2"/>
      <c r="L17" s="2"/>
      <c r="M17" s="2"/>
      <c r="N17" s="2"/>
    </row>
    <row r="18" spans="1:14" ht="48.75" customHeight="1" x14ac:dyDescent="0.25">
      <c r="A18" s="300"/>
      <c r="B18" s="283"/>
      <c r="C18" s="283"/>
      <c r="D18" s="301"/>
      <c r="E18" s="412"/>
      <c r="F18" s="366"/>
      <c r="G18" s="415"/>
      <c r="H18" s="333"/>
      <c r="I18" s="333"/>
      <c r="J18" s="366"/>
      <c r="K18" s="2"/>
      <c r="L18" s="2"/>
      <c r="M18" s="2"/>
      <c r="N18" s="2"/>
    </row>
    <row r="19" spans="1:14" ht="54.75" customHeight="1" x14ac:dyDescent="0.25">
      <c r="A19" s="300"/>
      <c r="B19" s="283"/>
      <c r="C19" s="283"/>
      <c r="D19" s="301"/>
      <c r="E19" s="412"/>
      <c r="F19" s="366"/>
      <c r="G19" s="415"/>
      <c r="H19" s="333"/>
      <c r="I19" s="333"/>
      <c r="J19" s="366"/>
      <c r="K19" s="2"/>
      <c r="L19" s="2"/>
      <c r="M19" s="2"/>
      <c r="N19" s="2"/>
    </row>
    <row r="20" spans="1:14" ht="59.25" customHeight="1" x14ac:dyDescent="0.25">
      <c r="A20" s="300"/>
      <c r="B20" s="283"/>
      <c r="C20" s="283"/>
      <c r="D20" s="301"/>
      <c r="E20" s="412"/>
      <c r="F20" s="366"/>
      <c r="G20" s="415"/>
      <c r="H20" s="333"/>
      <c r="I20" s="333"/>
      <c r="J20" s="366"/>
      <c r="K20" s="2"/>
      <c r="L20" s="2"/>
      <c r="M20" s="2"/>
      <c r="N20" s="2"/>
    </row>
    <row r="21" spans="1:14" ht="49.5" customHeight="1" x14ac:dyDescent="0.25">
      <c r="A21" s="300"/>
      <c r="B21" s="283"/>
      <c r="C21" s="283"/>
      <c r="D21" s="301"/>
      <c r="E21" s="412"/>
      <c r="F21" s="366"/>
      <c r="G21" s="426"/>
      <c r="H21" s="333"/>
      <c r="I21" s="333"/>
      <c r="J21" s="366"/>
      <c r="K21" s="2"/>
      <c r="L21" s="2"/>
      <c r="M21" s="2"/>
      <c r="N21" s="2"/>
    </row>
    <row r="22" spans="1:14" ht="49.5" customHeight="1" x14ac:dyDescent="0.25">
      <c r="A22" s="300"/>
      <c r="B22" s="283"/>
      <c r="C22" s="283"/>
      <c r="D22" s="301"/>
      <c r="E22" s="412"/>
      <c r="F22" s="366"/>
      <c r="G22" s="415"/>
      <c r="H22" s="333"/>
      <c r="I22" s="333"/>
      <c r="J22" s="366"/>
      <c r="K22" s="2"/>
      <c r="L22" s="2"/>
      <c r="M22" s="2"/>
      <c r="N22" s="2"/>
    </row>
    <row r="23" spans="1:14" ht="49.5" customHeight="1" x14ac:dyDescent="0.25">
      <c r="A23" s="300"/>
      <c r="B23" s="283"/>
      <c r="C23" s="283"/>
      <c r="D23" s="301"/>
      <c r="E23" s="412"/>
      <c r="F23" s="366"/>
      <c r="G23" s="415"/>
      <c r="H23" s="333"/>
      <c r="I23" s="333"/>
      <c r="J23" s="366"/>
      <c r="K23" s="2"/>
      <c r="L23" s="2"/>
      <c r="M23" s="2"/>
      <c r="N23" s="2"/>
    </row>
    <row r="24" spans="1:14" ht="49.5" customHeight="1" x14ac:dyDescent="0.25">
      <c r="A24" s="300"/>
      <c r="B24" s="283"/>
      <c r="C24" s="283"/>
      <c r="D24" s="301"/>
      <c r="E24" s="412"/>
      <c r="F24" s="366"/>
      <c r="G24" s="415"/>
      <c r="H24" s="333"/>
      <c r="I24" s="333"/>
      <c r="J24" s="366"/>
      <c r="K24" s="2"/>
      <c r="L24" s="2"/>
      <c r="M24" s="2"/>
      <c r="N24" s="2"/>
    </row>
    <row r="25" spans="1:14" ht="49.5" customHeight="1" x14ac:dyDescent="0.25">
      <c r="A25" s="344"/>
      <c r="B25" s="337"/>
      <c r="C25" s="337"/>
      <c r="D25" s="345"/>
      <c r="E25" s="412"/>
      <c r="F25" s="366"/>
      <c r="G25" s="426"/>
      <c r="H25" s="333"/>
      <c r="I25" s="333"/>
      <c r="J25" s="366"/>
      <c r="K25" s="2"/>
      <c r="L25" s="2"/>
      <c r="M25" s="2"/>
      <c r="N25" s="2"/>
    </row>
    <row r="26" spans="1:14" ht="51.75" customHeight="1" x14ac:dyDescent="0.25">
      <c r="A26" s="407" t="s">
        <v>43</v>
      </c>
      <c r="B26" s="407" t="s">
        <v>188</v>
      </c>
      <c r="C26" s="399" t="s">
        <v>191</v>
      </c>
      <c r="D26" s="366"/>
      <c r="E26" s="416" t="s">
        <v>192</v>
      </c>
      <c r="F26" s="366"/>
      <c r="G26" s="416" t="s">
        <v>193</v>
      </c>
      <c r="H26" s="333"/>
      <c r="I26" s="333"/>
      <c r="J26" s="366"/>
      <c r="K26" s="2"/>
      <c r="L26" s="2"/>
      <c r="M26" s="2"/>
      <c r="N26" s="2"/>
    </row>
    <row r="27" spans="1:14" ht="48.75" customHeight="1" x14ac:dyDescent="0.25">
      <c r="A27" s="370"/>
      <c r="B27" s="370"/>
      <c r="C27" s="404" t="s">
        <v>418</v>
      </c>
      <c r="D27" s="405"/>
      <c r="E27" s="397" t="s">
        <v>424</v>
      </c>
      <c r="F27" s="366"/>
      <c r="G27" s="397" t="s">
        <v>437</v>
      </c>
      <c r="H27" s="333"/>
      <c r="I27" s="333"/>
      <c r="J27" s="366"/>
      <c r="K27" s="2"/>
      <c r="L27" s="2"/>
      <c r="M27" s="2"/>
      <c r="N27" s="2"/>
    </row>
    <row r="28" spans="1:14" ht="51" customHeight="1" x14ac:dyDescent="0.25">
      <c r="A28" s="370"/>
      <c r="B28" s="370"/>
      <c r="C28" s="404" t="s">
        <v>419</v>
      </c>
      <c r="D28" s="405"/>
      <c r="E28" s="397" t="s">
        <v>430</v>
      </c>
      <c r="F28" s="366"/>
      <c r="G28" s="397" t="s">
        <v>436</v>
      </c>
      <c r="H28" s="333"/>
      <c r="I28" s="333"/>
      <c r="J28" s="366"/>
      <c r="K28" s="2"/>
      <c r="L28" s="2"/>
      <c r="M28" s="2"/>
      <c r="N28" s="2"/>
    </row>
    <row r="29" spans="1:14" ht="54.75" customHeight="1" x14ac:dyDescent="0.25">
      <c r="A29" s="370"/>
      <c r="B29" s="370"/>
      <c r="C29" s="404" t="s">
        <v>420</v>
      </c>
      <c r="D29" s="405"/>
      <c r="E29" s="397"/>
      <c r="F29" s="366"/>
      <c r="G29" s="397" t="s">
        <v>442</v>
      </c>
      <c r="H29" s="333"/>
      <c r="I29" s="333"/>
      <c r="J29" s="366"/>
      <c r="K29" s="2"/>
      <c r="L29" s="2"/>
      <c r="M29" s="2"/>
      <c r="N29" s="2"/>
    </row>
    <row r="30" spans="1:14" ht="49.5" customHeight="1" x14ac:dyDescent="0.25">
      <c r="A30" s="370"/>
      <c r="B30" s="370"/>
      <c r="C30" s="397"/>
      <c r="D30" s="366"/>
      <c r="E30" s="397"/>
      <c r="F30" s="366"/>
      <c r="G30" s="397"/>
      <c r="H30" s="333"/>
      <c r="I30" s="333"/>
      <c r="J30" s="366"/>
      <c r="K30" s="2"/>
      <c r="L30" s="2"/>
      <c r="M30" s="2"/>
      <c r="N30" s="2"/>
    </row>
    <row r="31" spans="1:14" ht="51" customHeight="1" x14ac:dyDescent="0.25">
      <c r="A31" s="370"/>
      <c r="B31" s="370"/>
      <c r="C31" s="397"/>
      <c r="D31" s="366"/>
      <c r="E31" s="397"/>
      <c r="F31" s="366"/>
      <c r="G31" s="395"/>
      <c r="H31" s="333"/>
      <c r="I31" s="333"/>
      <c r="J31" s="366"/>
      <c r="K31" s="2"/>
      <c r="L31" s="2"/>
      <c r="M31" s="2"/>
      <c r="N31" s="2"/>
    </row>
    <row r="32" spans="1:14" ht="52.5" customHeight="1" x14ac:dyDescent="0.25">
      <c r="A32" s="370"/>
      <c r="B32" s="370"/>
      <c r="C32" s="395"/>
      <c r="D32" s="366"/>
      <c r="E32" s="397"/>
      <c r="F32" s="366"/>
      <c r="G32" s="395"/>
      <c r="H32" s="333"/>
      <c r="I32" s="333"/>
      <c r="J32" s="366"/>
      <c r="K32" s="2"/>
      <c r="L32" s="2"/>
      <c r="M32" s="2"/>
      <c r="N32" s="2"/>
    </row>
    <row r="33" spans="1:14" ht="47.25" customHeight="1" x14ac:dyDescent="0.25">
      <c r="A33" s="370"/>
      <c r="B33" s="370"/>
      <c r="C33" s="395"/>
      <c r="D33" s="366"/>
      <c r="E33" s="406"/>
      <c r="F33" s="366"/>
      <c r="G33" s="395"/>
      <c r="H33" s="333"/>
      <c r="I33" s="333"/>
      <c r="J33" s="366"/>
      <c r="K33" s="2"/>
      <c r="L33" s="2"/>
      <c r="M33" s="2"/>
      <c r="N33" s="2"/>
    </row>
    <row r="34" spans="1:14" ht="51" customHeight="1" x14ac:dyDescent="0.25">
      <c r="A34" s="370"/>
      <c r="B34" s="370"/>
      <c r="C34" s="395"/>
      <c r="D34" s="366"/>
      <c r="E34" s="397"/>
      <c r="F34" s="366"/>
      <c r="G34" s="395"/>
      <c r="H34" s="333"/>
      <c r="I34" s="333"/>
      <c r="J34" s="366"/>
      <c r="K34" s="2"/>
      <c r="L34" s="2"/>
      <c r="M34" s="2"/>
      <c r="N34" s="2"/>
    </row>
    <row r="35" spans="1:14" ht="51" customHeight="1" x14ac:dyDescent="0.25">
      <c r="A35" s="370"/>
      <c r="B35" s="370"/>
      <c r="C35" s="397"/>
      <c r="D35" s="366"/>
      <c r="E35" s="395"/>
      <c r="F35" s="366"/>
      <c r="G35" s="395"/>
      <c r="H35" s="333"/>
      <c r="I35" s="333"/>
      <c r="J35" s="366"/>
      <c r="K35" s="2"/>
      <c r="L35" s="2"/>
      <c r="M35" s="2"/>
      <c r="N35" s="2"/>
    </row>
    <row r="36" spans="1:14" ht="51" customHeight="1" x14ac:dyDescent="0.25">
      <c r="A36" s="370"/>
      <c r="B36" s="370"/>
      <c r="C36" s="397"/>
      <c r="D36" s="366"/>
      <c r="E36" s="395"/>
      <c r="F36" s="366"/>
      <c r="G36" s="395"/>
      <c r="H36" s="333"/>
      <c r="I36" s="333"/>
      <c r="J36" s="366"/>
      <c r="K36" s="2"/>
      <c r="L36" s="2"/>
      <c r="M36" s="2"/>
      <c r="N36" s="2"/>
    </row>
    <row r="37" spans="1:14" ht="45.75" customHeight="1" x14ac:dyDescent="0.25">
      <c r="A37" s="370"/>
      <c r="B37" s="370"/>
      <c r="C37" s="397"/>
      <c r="D37" s="366"/>
      <c r="E37" s="395"/>
      <c r="F37" s="366"/>
      <c r="G37" s="395"/>
      <c r="H37" s="333"/>
      <c r="I37" s="333"/>
      <c r="J37" s="366"/>
      <c r="K37" s="2"/>
      <c r="L37" s="2"/>
      <c r="M37" s="2"/>
      <c r="N37" s="2"/>
    </row>
    <row r="38" spans="1:14" ht="41.25" customHeight="1" x14ac:dyDescent="0.25">
      <c r="A38" s="370"/>
      <c r="B38" s="371"/>
      <c r="C38" s="395"/>
      <c r="D38" s="366"/>
      <c r="E38" s="428"/>
      <c r="F38" s="429"/>
      <c r="G38" s="428"/>
      <c r="H38" s="430"/>
      <c r="I38" s="430"/>
      <c r="J38" s="429"/>
      <c r="K38" s="2"/>
      <c r="L38" s="2"/>
      <c r="M38" s="2"/>
      <c r="N38" s="2"/>
    </row>
    <row r="39" spans="1:14" ht="66" customHeight="1" thickBot="1" x14ac:dyDescent="0.3">
      <c r="A39" s="370"/>
      <c r="B39" s="407" t="s">
        <v>187</v>
      </c>
      <c r="C39" s="399" t="s">
        <v>194</v>
      </c>
      <c r="D39" s="366"/>
      <c r="E39" s="396" t="s">
        <v>195</v>
      </c>
      <c r="F39" s="366"/>
      <c r="G39" s="408" t="s">
        <v>196</v>
      </c>
      <c r="H39" s="333"/>
      <c r="I39" s="333"/>
      <c r="J39" s="366"/>
      <c r="K39" s="2"/>
      <c r="L39" s="2"/>
      <c r="M39" s="2"/>
      <c r="N39" s="2"/>
    </row>
    <row r="40" spans="1:14" ht="51.75" customHeight="1" x14ac:dyDescent="0.25">
      <c r="A40" s="370"/>
      <c r="B40" s="370"/>
      <c r="C40" s="400" t="s">
        <v>48</v>
      </c>
      <c r="D40" s="401"/>
      <c r="E40" s="397" t="s">
        <v>445</v>
      </c>
      <c r="F40" s="366"/>
      <c r="G40" s="397" t="s">
        <v>447</v>
      </c>
      <c r="H40" s="333"/>
      <c r="I40" s="333"/>
      <c r="J40" s="366"/>
      <c r="K40" s="2"/>
      <c r="L40" s="2"/>
      <c r="M40" s="2"/>
      <c r="N40" s="2"/>
    </row>
    <row r="41" spans="1:14" ht="47.25" customHeight="1" x14ac:dyDescent="0.25">
      <c r="A41" s="370"/>
      <c r="B41" s="370"/>
      <c r="C41" s="402" t="s">
        <v>54</v>
      </c>
      <c r="D41" s="403"/>
      <c r="E41" s="397" t="s">
        <v>446</v>
      </c>
      <c r="F41" s="366"/>
      <c r="G41" s="397" t="s">
        <v>431</v>
      </c>
      <c r="H41" s="333"/>
      <c r="I41" s="333"/>
      <c r="J41" s="366"/>
      <c r="K41" s="2"/>
      <c r="L41" s="2"/>
      <c r="M41" s="2"/>
      <c r="N41" s="2"/>
    </row>
    <row r="42" spans="1:14" ht="49.5" customHeight="1" x14ac:dyDescent="0.25">
      <c r="A42" s="370"/>
      <c r="B42" s="370"/>
      <c r="C42" s="409" t="s">
        <v>58</v>
      </c>
      <c r="D42" s="410"/>
      <c r="E42" s="397"/>
      <c r="F42" s="366"/>
      <c r="G42" s="397"/>
      <c r="H42" s="333"/>
      <c r="I42" s="333"/>
      <c r="J42" s="366"/>
      <c r="K42" s="2"/>
      <c r="L42" s="2"/>
      <c r="M42" s="2"/>
      <c r="N42" s="2"/>
    </row>
    <row r="43" spans="1:14" ht="48" customHeight="1" x14ac:dyDescent="0.25">
      <c r="A43" s="370"/>
      <c r="B43" s="370"/>
      <c r="C43" s="395"/>
      <c r="D43" s="366"/>
      <c r="E43" s="397"/>
      <c r="F43" s="366"/>
      <c r="G43" s="395"/>
      <c r="H43" s="333"/>
      <c r="I43" s="333"/>
      <c r="J43" s="366"/>
      <c r="K43" s="2"/>
      <c r="L43" s="2"/>
      <c r="M43" s="2"/>
      <c r="N43" s="2"/>
    </row>
    <row r="44" spans="1:14" ht="45.75" customHeight="1" x14ac:dyDescent="0.25">
      <c r="A44" s="370"/>
      <c r="B44" s="370"/>
      <c r="C44" s="395"/>
      <c r="D44" s="366"/>
      <c r="E44" s="395"/>
      <c r="F44" s="366"/>
      <c r="G44" s="395"/>
      <c r="H44" s="333"/>
      <c r="I44" s="333"/>
      <c r="J44" s="366"/>
      <c r="K44" s="2"/>
      <c r="L44" s="2"/>
      <c r="M44" s="2"/>
      <c r="N44" s="2"/>
    </row>
    <row r="45" spans="1:14" ht="45.75" customHeight="1" x14ac:dyDescent="0.25">
      <c r="A45" s="370"/>
      <c r="B45" s="370"/>
      <c r="C45" s="395"/>
      <c r="D45" s="366"/>
      <c r="E45" s="395"/>
      <c r="F45" s="366"/>
      <c r="G45" s="395"/>
      <c r="H45" s="333"/>
      <c r="I45" s="333"/>
      <c r="J45" s="366"/>
      <c r="K45" s="2"/>
      <c r="L45" s="2"/>
      <c r="M45" s="2"/>
      <c r="N45" s="2"/>
    </row>
    <row r="46" spans="1:14" ht="45" customHeight="1" x14ac:dyDescent="0.25">
      <c r="A46" s="370"/>
      <c r="B46" s="370"/>
      <c r="C46" s="395"/>
      <c r="D46" s="366"/>
      <c r="E46" s="395"/>
      <c r="F46" s="366"/>
      <c r="G46" s="395"/>
      <c r="H46" s="333"/>
      <c r="I46" s="333"/>
      <c r="J46" s="366"/>
      <c r="K46" s="2"/>
      <c r="L46" s="2"/>
      <c r="M46" s="2"/>
      <c r="N46" s="2"/>
    </row>
    <row r="47" spans="1:14" ht="50.25" customHeight="1" x14ac:dyDescent="0.25">
      <c r="A47" s="370"/>
      <c r="B47" s="370"/>
      <c r="C47" s="395"/>
      <c r="D47" s="366"/>
      <c r="E47" s="395"/>
      <c r="F47" s="366"/>
      <c r="G47" s="395"/>
      <c r="H47" s="333"/>
      <c r="I47" s="333"/>
      <c r="J47" s="366"/>
      <c r="K47" s="2"/>
      <c r="L47" s="2"/>
      <c r="M47" s="2"/>
      <c r="N47" s="2"/>
    </row>
    <row r="48" spans="1:14" ht="52.5" customHeight="1" x14ac:dyDescent="0.25">
      <c r="A48" s="370"/>
      <c r="B48" s="370"/>
      <c r="C48" s="395"/>
      <c r="D48" s="366"/>
      <c r="E48" s="427"/>
      <c r="F48" s="366"/>
      <c r="G48" s="427"/>
      <c r="H48" s="333"/>
      <c r="I48" s="333"/>
      <c r="J48" s="366"/>
      <c r="K48" s="2"/>
      <c r="L48" s="2"/>
      <c r="M48" s="2"/>
      <c r="N48" s="2"/>
    </row>
    <row r="49" spans="1:14" ht="48" customHeight="1" x14ac:dyDescent="0.25">
      <c r="A49" s="370"/>
      <c r="B49" s="370"/>
      <c r="C49" s="395"/>
      <c r="D49" s="366"/>
      <c r="E49" s="395"/>
      <c r="F49" s="366"/>
      <c r="G49" s="395"/>
      <c r="H49" s="333"/>
      <c r="I49" s="333"/>
      <c r="J49" s="366"/>
      <c r="K49" s="2"/>
      <c r="L49" s="2"/>
      <c r="M49" s="2"/>
      <c r="N49" s="2"/>
    </row>
    <row r="50" spans="1:14" ht="46.5" customHeight="1" x14ac:dyDescent="0.25">
      <c r="A50" s="370"/>
      <c r="B50" s="370"/>
      <c r="C50" s="395"/>
      <c r="D50" s="366"/>
      <c r="E50" s="427"/>
      <c r="F50" s="366"/>
      <c r="G50" s="427"/>
      <c r="H50" s="333"/>
      <c r="I50" s="333"/>
      <c r="J50" s="366"/>
      <c r="K50" s="2"/>
      <c r="L50" s="2"/>
      <c r="M50" s="2"/>
      <c r="N50" s="2"/>
    </row>
    <row r="51" spans="1:14" ht="48" customHeight="1" x14ac:dyDescent="0.25">
      <c r="A51" s="370"/>
      <c r="B51" s="370"/>
      <c r="C51" s="395"/>
      <c r="D51" s="366"/>
      <c r="E51" s="395"/>
      <c r="F51" s="366"/>
      <c r="G51" s="395"/>
      <c r="H51" s="333"/>
      <c r="I51" s="333"/>
      <c r="J51" s="366"/>
      <c r="K51" s="2"/>
      <c r="L51" s="2"/>
      <c r="M51" s="2"/>
      <c r="N51" s="2"/>
    </row>
    <row r="52" spans="1:14" ht="53.25" customHeight="1" x14ac:dyDescent="0.25">
      <c r="A52" s="370"/>
      <c r="B52" s="370"/>
      <c r="C52" s="395"/>
      <c r="D52" s="366"/>
      <c r="E52" s="395"/>
      <c r="F52" s="366"/>
      <c r="G52" s="395"/>
      <c r="H52" s="333"/>
      <c r="I52" s="333"/>
      <c r="J52" s="366"/>
      <c r="K52" s="2"/>
      <c r="L52" s="2"/>
      <c r="M52" s="2"/>
      <c r="N52" s="2"/>
    </row>
    <row r="53" spans="1:14" ht="43.5" customHeight="1" x14ac:dyDescent="0.25">
      <c r="A53" s="370"/>
      <c r="B53" s="370"/>
      <c r="C53" s="395"/>
      <c r="D53" s="366"/>
      <c r="E53" s="395"/>
      <c r="F53" s="366"/>
      <c r="G53" s="395"/>
      <c r="H53" s="333"/>
      <c r="I53" s="333"/>
      <c r="J53" s="366"/>
      <c r="K53" s="2"/>
      <c r="L53" s="2"/>
      <c r="M53" s="2"/>
      <c r="N53" s="2"/>
    </row>
    <row r="54" spans="1:14" ht="48.75" customHeight="1" x14ac:dyDescent="0.25">
      <c r="A54" s="371"/>
      <c r="B54" s="371"/>
      <c r="C54" s="395"/>
      <c r="D54" s="366"/>
      <c r="E54" s="395"/>
      <c r="F54" s="366"/>
      <c r="G54" s="395"/>
      <c r="H54" s="333"/>
      <c r="I54" s="333"/>
      <c r="J54" s="366"/>
      <c r="K54" s="2"/>
      <c r="L54" s="2"/>
      <c r="M54" s="2"/>
      <c r="N54" s="2"/>
    </row>
    <row r="55" spans="1:14" ht="14.25" customHeight="1" x14ac:dyDescent="0.25">
      <c r="A55" s="2"/>
      <c r="B55" s="2"/>
      <c r="C55" s="104"/>
      <c r="D55" s="104"/>
      <c r="E55" s="398"/>
      <c r="F55" s="331"/>
      <c r="G55" s="398"/>
      <c r="H55" s="330"/>
      <c r="I55" s="330"/>
      <c r="J55" s="331"/>
      <c r="K55" s="2"/>
      <c r="L55" s="2"/>
      <c r="M55" s="2"/>
      <c r="N55" s="2"/>
    </row>
    <row r="56" spans="1:14" ht="14.25" customHeight="1" x14ac:dyDescent="0.25">
      <c r="A56" s="2"/>
      <c r="B56" s="2"/>
      <c r="C56" s="104"/>
      <c r="D56" s="104"/>
      <c r="E56" s="398"/>
      <c r="F56" s="331"/>
      <c r="G56" s="398"/>
      <c r="H56" s="330"/>
      <c r="I56" s="330"/>
      <c r="J56" s="331"/>
      <c r="K56" s="2"/>
      <c r="L56" s="2"/>
      <c r="M56" s="2"/>
      <c r="N56" s="2"/>
    </row>
    <row r="57" spans="1:14" ht="14.25" customHeight="1" x14ac:dyDescent="0.25">
      <c r="A57" s="2"/>
      <c r="B57" s="2"/>
      <c r="C57" s="2"/>
      <c r="D57" s="2"/>
      <c r="E57" s="316"/>
      <c r="F57" s="283"/>
      <c r="G57" s="316"/>
      <c r="H57" s="283"/>
      <c r="I57" s="283"/>
      <c r="J57" s="283"/>
      <c r="K57" s="2"/>
      <c r="L57" s="2"/>
      <c r="M57" s="2"/>
      <c r="N57" s="2"/>
    </row>
    <row r="58" spans="1:14" ht="14.25" customHeight="1" x14ac:dyDescent="0.25">
      <c r="A58" s="2"/>
      <c r="B58" s="2"/>
      <c r="C58" s="2"/>
      <c r="D58" s="2"/>
      <c r="E58" s="316"/>
      <c r="F58" s="283"/>
      <c r="G58" s="316"/>
      <c r="H58" s="283"/>
      <c r="I58" s="283"/>
      <c r="J58" s="283"/>
      <c r="K58" s="2"/>
      <c r="L58" s="2"/>
      <c r="M58" s="2"/>
      <c r="N58" s="2"/>
    </row>
    <row r="59" spans="1:14" ht="14.25" customHeight="1" x14ac:dyDescent="0.25">
      <c r="A59" s="2"/>
      <c r="B59" s="2"/>
      <c r="C59" s="2"/>
      <c r="D59" s="2"/>
      <c r="E59" s="316"/>
      <c r="F59" s="283"/>
      <c r="G59" s="316"/>
      <c r="H59" s="283"/>
      <c r="I59" s="283"/>
      <c r="J59" s="283"/>
      <c r="K59" s="2"/>
      <c r="L59" s="2"/>
      <c r="M59" s="2"/>
      <c r="N59" s="2"/>
    </row>
    <row r="60" spans="1:14" ht="14.25" customHeight="1" x14ac:dyDescent="0.25">
      <c r="A60" s="2"/>
      <c r="B60" s="2"/>
      <c r="C60" s="2"/>
      <c r="D60" s="2"/>
      <c r="E60" s="316"/>
      <c r="F60" s="283"/>
      <c r="G60" s="316"/>
      <c r="H60" s="283"/>
      <c r="I60" s="283"/>
      <c r="J60" s="283"/>
      <c r="K60" s="2"/>
      <c r="L60" s="2"/>
      <c r="M60" s="2"/>
      <c r="N60" s="2"/>
    </row>
    <row r="61" spans="1:14" ht="14.25" customHeight="1" x14ac:dyDescent="0.25">
      <c r="A61" s="2"/>
      <c r="B61" s="2"/>
      <c r="C61" s="2"/>
      <c r="D61" s="2"/>
      <c r="E61" s="316"/>
      <c r="F61" s="283"/>
      <c r="G61" s="316"/>
      <c r="H61" s="283"/>
      <c r="I61" s="283"/>
      <c r="J61" s="283"/>
      <c r="K61" s="2"/>
      <c r="L61" s="2"/>
      <c r="M61" s="2"/>
      <c r="N61" s="2"/>
    </row>
    <row r="62" spans="1:14" ht="14.25" customHeight="1" x14ac:dyDescent="0.25">
      <c r="A62" s="2"/>
      <c r="B62" s="2"/>
      <c r="C62" s="2"/>
      <c r="D62" s="2"/>
      <c r="E62" s="316"/>
      <c r="F62" s="283"/>
      <c r="G62" s="316"/>
      <c r="H62" s="283"/>
      <c r="I62" s="283"/>
      <c r="J62" s="283"/>
      <c r="K62" s="2"/>
      <c r="L62" s="2"/>
      <c r="M62" s="2"/>
      <c r="N62" s="2"/>
    </row>
    <row r="63" spans="1:14" ht="14.25" customHeight="1" x14ac:dyDescent="0.25">
      <c r="A63" s="2"/>
      <c r="B63" s="2"/>
      <c r="C63" s="2"/>
      <c r="D63" s="2"/>
      <c r="E63" s="316"/>
      <c r="F63" s="283"/>
      <c r="G63" s="316"/>
      <c r="H63" s="283"/>
      <c r="I63" s="283"/>
      <c r="J63" s="283"/>
      <c r="K63" s="2"/>
      <c r="L63" s="2"/>
      <c r="M63" s="2"/>
      <c r="N63" s="2"/>
    </row>
    <row r="64" spans="1:14" ht="14.25" customHeight="1" x14ac:dyDescent="0.25">
      <c r="A64" s="2"/>
      <c r="B64" s="2"/>
      <c r="C64" s="2"/>
      <c r="D64" s="2"/>
      <c r="E64" s="316"/>
      <c r="F64" s="283"/>
      <c r="G64" s="316"/>
      <c r="H64" s="283"/>
      <c r="I64" s="283"/>
      <c r="J64" s="283"/>
      <c r="K64" s="2"/>
      <c r="L64" s="2"/>
      <c r="M64" s="2"/>
      <c r="N64" s="2"/>
    </row>
    <row r="65" spans="1:14" ht="14.25" customHeight="1" x14ac:dyDescent="0.25">
      <c r="A65" s="2"/>
      <c r="B65" s="2"/>
      <c r="C65" s="2"/>
      <c r="D65" s="2"/>
      <c r="E65" s="316"/>
      <c r="F65" s="283"/>
      <c r="G65" s="316"/>
      <c r="H65" s="283"/>
      <c r="I65" s="283"/>
      <c r="J65" s="283"/>
      <c r="K65" s="2"/>
      <c r="L65" s="2"/>
      <c r="M65" s="2"/>
      <c r="N65" s="2"/>
    </row>
    <row r="66" spans="1:14" ht="14.25" customHeight="1" x14ac:dyDescent="0.25">
      <c r="A66" s="2"/>
      <c r="B66" s="2"/>
      <c r="C66" s="2"/>
      <c r="D66" s="2"/>
      <c r="E66" s="316"/>
      <c r="F66" s="283"/>
      <c r="G66" s="316"/>
      <c r="H66" s="283"/>
      <c r="I66" s="283"/>
      <c r="J66" s="283"/>
      <c r="K66" s="2"/>
      <c r="L66" s="2"/>
      <c r="M66" s="2"/>
      <c r="N66" s="2"/>
    </row>
    <row r="67" spans="1:14" ht="14.25" customHeight="1" x14ac:dyDescent="0.25">
      <c r="A67" s="2"/>
      <c r="B67" s="2"/>
      <c r="C67" s="2"/>
      <c r="D67" s="2"/>
      <c r="E67" s="316"/>
      <c r="F67" s="283"/>
      <c r="G67" s="316"/>
      <c r="H67" s="283"/>
      <c r="I67" s="283"/>
      <c r="J67" s="283"/>
      <c r="K67" s="2"/>
      <c r="L67" s="2"/>
      <c r="M67" s="2"/>
      <c r="N67" s="2"/>
    </row>
    <row r="68" spans="1:14" ht="14.25" customHeight="1" x14ac:dyDescent="0.25">
      <c r="A68" s="2"/>
      <c r="B68" s="2"/>
      <c r="C68" s="2"/>
      <c r="D68" s="2"/>
      <c r="E68" s="316"/>
      <c r="F68" s="283"/>
      <c r="G68" s="316"/>
      <c r="H68" s="283"/>
      <c r="I68" s="283"/>
      <c r="J68" s="283"/>
      <c r="K68" s="2"/>
      <c r="L68" s="2"/>
      <c r="M68" s="2"/>
      <c r="N68" s="2"/>
    </row>
    <row r="69" spans="1:14" ht="14.25" customHeight="1" x14ac:dyDescent="0.25">
      <c r="A69" s="2"/>
      <c r="B69" s="2"/>
      <c r="C69" s="2"/>
      <c r="D69" s="2"/>
      <c r="E69" s="316"/>
      <c r="F69" s="283"/>
      <c r="G69" s="316"/>
      <c r="H69" s="283"/>
      <c r="I69" s="283"/>
      <c r="J69" s="283"/>
      <c r="K69" s="2"/>
      <c r="L69" s="2"/>
      <c r="M69" s="2"/>
      <c r="N69" s="2"/>
    </row>
    <row r="70" spans="1:14" ht="14.25" customHeight="1" x14ac:dyDescent="0.25">
      <c r="A70" s="2"/>
      <c r="B70" s="2"/>
      <c r="C70" s="2"/>
      <c r="D70" s="2"/>
      <c r="E70" s="316"/>
      <c r="F70" s="283"/>
      <c r="G70" s="316"/>
      <c r="H70" s="283"/>
      <c r="I70" s="283"/>
      <c r="J70" s="283"/>
      <c r="K70" s="2"/>
      <c r="L70" s="2"/>
      <c r="M70" s="2"/>
      <c r="N70" s="2"/>
    </row>
    <row r="71" spans="1:14" ht="14.25" customHeight="1" x14ac:dyDescent="0.25">
      <c r="A71" s="2"/>
      <c r="B71" s="2"/>
      <c r="C71" s="2"/>
      <c r="D71" s="2"/>
      <c r="E71" s="316"/>
      <c r="F71" s="283"/>
      <c r="G71" s="316"/>
      <c r="H71" s="283"/>
      <c r="I71" s="283"/>
      <c r="J71" s="283"/>
      <c r="K71" s="2"/>
      <c r="L71" s="2"/>
      <c r="M71" s="2"/>
      <c r="N71" s="2"/>
    </row>
    <row r="72" spans="1:14" ht="14.25" customHeight="1" x14ac:dyDescent="0.25">
      <c r="A72" s="2"/>
      <c r="B72" s="2"/>
      <c r="C72" s="2"/>
      <c r="D72" s="2"/>
      <c r="E72" s="316"/>
      <c r="F72" s="283"/>
      <c r="G72" s="316"/>
      <c r="H72" s="283"/>
      <c r="I72" s="283"/>
      <c r="J72" s="283"/>
      <c r="K72" s="2"/>
      <c r="L72" s="2"/>
      <c r="M72" s="2"/>
      <c r="N72" s="2"/>
    </row>
    <row r="73" spans="1:14" ht="14.25" customHeight="1" x14ac:dyDescent="0.25">
      <c r="A73" s="2"/>
      <c r="B73" s="2"/>
      <c r="C73" s="2"/>
      <c r="D73" s="2"/>
      <c r="E73" s="316"/>
      <c r="F73" s="283"/>
      <c r="G73" s="316"/>
      <c r="H73" s="283"/>
      <c r="I73" s="283"/>
      <c r="J73" s="283"/>
      <c r="K73" s="2"/>
      <c r="L73" s="2"/>
      <c r="M73" s="2"/>
      <c r="N73" s="2"/>
    </row>
    <row r="74" spans="1:14" ht="14.25" customHeight="1" x14ac:dyDescent="0.25">
      <c r="A74" s="2"/>
      <c r="B74" s="2"/>
      <c r="C74" s="2"/>
      <c r="D74" s="2"/>
      <c r="E74" s="316"/>
      <c r="F74" s="283"/>
      <c r="G74" s="316"/>
      <c r="H74" s="283"/>
      <c r="I74" s="283"/>
      <c r="J74" s="283"/>
      <c r="K74" s="2"/>
      <c r="L74" s="2"/>
      <c r="M74" s="2"/>
      <c r="N74" s="2"/>
    </row>
    <row r="75" spans="1:14" ht="14.25" customHeight="1" x14ac:dyDescent="0.25">
      <c r="A75" s="2"/>
      <c r="B75" s="2"/>
      <c r="C75" s="2"/>
      <c r="D75" s="2"/>
      <c r="E75" s="316"/>
      <c r="F75" s="283"/>
      <c r="G75" s="316"/>
      <c r="H75" s="283"/>
      <c r="I75" s="283"/>
      <c r="J75" s="283"/>
      <c r="K75" s="2"/>
      <c r="L75" s="2"/>
      <c r="M75" s="2"/>
      <c r="N75" s="2"/>
    </row>
    <row r="76" spans="1:14" ht="14.25" customHeight="1" x14ac:dyDescent="0.25">
      <c r="A76" s="2"/>
      <c r="B76" s="2"/>
      <c r="C76" s="2"/>
      <c r="D76" s="2"/>
      <c r="E76" s="316"/>
      <c r="F76" s="283"/>
      <c r="G76" s="316"/>
      <c r="H76" s="283"/>
      <c r="I76" s="283"/>
      <c r="J76" s="283"/>
      <c r="K76" s="2"/>
      <c r="L76" s="2"/>
      <c r="M76" s="2"/>
      <c r="N76" s="2"/>
    </row>
    <row r="77" spans="1:14" ht="14.25" customHeight="1" x14ac:dyDescent="0.25">
      <c r="A77" s="2"/>
      <c r="B77" s="2"/>
      <c r="C77" s="2"/>
      <c r="D77" s="2"/>
      <c r="E77" s="316"/>
      <c r="F77" s="283"/>
      <c r="G77" s="316"/>
      <c r="H77" s="283"/>
      <c r="I77" s="283"/>
      <c r="J77" s="283"/>
      <c r="K77" s="2"/>
      <c r="L77" s="2"/>
      <c r="M77" s="2"/>
      <c r="N77" s="2"/>
    </row>
    <row r="78" spans="1:14" ht="14.25" customHeight="1" x14ac:dyDescent="0.25">
      <c r="A78" s="2"/>
      <c r="B78" s="2"/>
      <c r="C78" s="2"/>
      <c r="D78" s="2"/>
      <c r="E78" s="316"/>
      <c r="F78" s="283"/>
      <c r="G78" s="316"/>
      <c r="H78" s="283"/>
      <c r="I78" s="283"/>
      <c r="J78" s="283"/>
      <c r="K78" s="2"/>
      <c r="L78" s="2"/>
      <c r="M78" s="2"/>
      <c r="N78" s="2"/>
    </row>
    <row r="79" spans="1:14" ht="14.25" customHeight="1" x14ac:dyDescent="0.25">
      <c r="A79" s="2"/>
      <c r="B79" s="2"/>
      <c r="C79" s="2"/>
      <c r="D79" s="2"/>
      <c r="E79" s="316"/>
      <c r="F79" s="283"/>
      <c r="G79" s="316"/>
      <c r="H79" s="283"/>
      <c r="I79" s="283"/>
      <c r="J79" s="283"/>
      <c r="K79" s="2"/>
      <c r="L79" s="2"/>
      <c r="M79" s="2"/>
      <c r="N79" s="2"/>
    </row>
    <row r="80" spans="1:14" ht="14.25" customHeight="1" x14ac:dyDescent="0.25">
      <c r="A80" s="2"/>
      <c r="B80" s="2"/>
      <c r="C80" s="2"/>
      <c r="D80" s="2"/>
      <c r="E80" s="316"/>
      <c r="F80" s="283"/>
      <c r="G80" s="316"/>
      <c r="H80" s="283"/>
      <c r="I80" s="283"/>
      <c r="J80" s="283"/>
      <c r="K80" s="2"/>
      <c r="L80" s="2"/>
      <c r="M80" s="2"/>
      <c r="N80" s="2"/>
    </row>
    <row r="81" spans="1:14" ht="14.25" customHeight="1" x14ac:dyDescent="0.25">
      <c r="A81" s="2"/>
      <c r="B81" s="2"/>
      <c r="C81" s="2"/>
      <c r="D81" s="2"/>
      <c r="E81" s="316"/>
      <c r="F81" s="283"/>
      <c r="G81" s="316"/>
      <c r="H81" s="283"/>
      <c r="I81" s="283"/>
      <c r="J81" s="283"/>
      <c r="K81" s="2"/>
      <c r="L81" s="2"/>
      <c r="M81" s="2"/>
      <c r="N81" s="2"/>
    </row>
    <row r="82" spans="1:14" ht="14.25" customHeight="1" x14ac:dyDescent="0.25">
      <c r="A82" s="2"/>
      <c r="B82" s="2"/>
      <c r="C82" s="2"/>
      <c r="D82" s="2"/>
      <c r="E82" s="316"/>
      <c r="F82" s="283"/>
      <c r="G82" s="316"/>
      <c r="H82" s="283"/>
      <c r="I82" s="283"/>
      <c r="J82" s="283"/>
      <c r="K82" s="2"/>
      <c r="L82" s="2"/>
      <c r="M82" s="2"/>
      <c r="N82" s="2"/>
    </row>
    <row r="83" spans="1:14" ht="14.25" customHeight="1" x14ac:dyDescent="0.25">
      <c r="A83" s="2"/>
      <c r="B83" s="2"/>
      <c r="C83" s="2"/>
      <c r="D83" s="2"/>
      <c r="E83" s="316"/>
      <c r="F83" s="283"/>
      <c r="G83" s="316"/>
      <c r="H83" s="283"/>
      <c r="I83" s="283"/>
      <c r="J83" s="283"/>
      <c r="K83" s="2"/>
      <c r="L83" s="2"/>
      <c r="M83" s="2"/>
      <c r="N83" s="2"/>
    </row>
    <row r="84" spans="1:14" ht="14.25" customHeight="1" x14ac:dyDescent="0.25">
      <c r="A84" s="2"/>
      <c r="B84" s="2"/>
      <c r="C84" s="2"/>
      <c r="D84" s="2"/>
      <c r="E84" s="316"/>
      <c r="F84" s="283"/>
      <c r="G84" s="316"/>
      <c r="H84" s="283"/>
      <c r="I84" s="283"/>
      <c r="J84" s="283"/>
      <c r="K84" s="2"/>
      <c r="L84" s="2"/>
      <c r="M84" s="2"/>
      <c r="N84" s="2"/>
    </row>
    <row r="85" spans="1:14" ht="14.25" customHeight="1" x14ac:dyDescent="0.25">
      <c r="A85" s="2"/>
      <c r="B85" s="2"/>
      <c r="C85" s="2"/>
      <c r="D85" s="2"/>
      <c r="E85" s="316"/>
      <c r="F85" s="283"/>
      <c r="G85" s="316"/>
      <c r="H85" s="283"/>
      <c r="I85" s="283"/>
      <c r="J85" s="283"/>
      <c r="K85" s="2"/>
      <c r="L85" s="2"/>
      <c r="M85" s="2"/>
      <c r="N85" s="2"/>
    </row>
    <row r="86" spans="1:14" ht="14.25" customHeight="1" x14ac:dyDescent="0.25">
      <c r="A86" s="2"/>
      <c r="B86" s="2"/>
      <c r="C86" s="2"/>
      <c r="D86" s="2"/>
      <c r="E86" s="316"/>
      <c r="F86" s="283"/>
      <c r="G86" s="316"/>
      <c r="H86" s="283"/>
      <c r="I86" s="283"/>
      <c r="J86" s="283"/>
      <c r="K86" s="2"/>
      <c r="L86" s="2"/>
      <c r="M86" s="2"/>
      <c r="N86" s="2"/>
    </row>
    <row r="87" spans="1:14" ht="14.25" customHeight="1" x14ac:dyDescent="0.25">
      <c r="A87" s="2"/>
      <c r="B87" s="2"/>
      <c r="C87" s="2"/>
      <c r="D87" s="2"/>
      <c r="E87" s="316"/>
      <c r="F87" s="283"/>
      <c r="G87" s="316"/>
      <c r="H87" s="283"/>
      <c r="I87" s="283"/>
      <c r="J87" s="283"/>
      <c r="K87" s="2"/>
      <c r="L87" s="2"/>
      <c r="M87" s="2"/>
      <c r="N87" s="2"/>
    </row>
    <row r="88" spans="1:14" ht="14.25" customHeight="1" x14ac:dyDescent="0.25">
      <c r="A88" s="2"/>
      <c r="B88" s="2"/>
      <c r="C88" s="2"/>
      <c r="D88" s="2"/>
      <c r="E88" s="316"/>
      <c r="F88" s="283"/>
      <c r="G88" s="316"/>
      <c r="H88" s="283"/>
      <c r="I88" s="283"/>
      <c r="J88" s="283"/>
      <c r="K88" s="2"/>
      <c r="L88" s="2"/>
      <c r="M88" s="2"/>
      <c r="N88" s="2"/>
    </row>
    <row r="89" spans="1:14" ht="14.25" customHeight="1" x14ac:dyDescent="0.25">
      <c r="A89" s="2"/>
      <c r="B89" s="2"/>
      <c r="C89" s="2"/>
      <c r="D89" s="2"/>
      <c r="E89" s="316"/>
      <c r="F89" s="283"/>
      <c r="G89" s="316"/>
      <c r="H89" s="283"/>
      <c r="I89" s="283"/>
      <c r="J89" s="283"/>
      <c r="K89" s="2"/>
      <c r="L89" s="2"/>
      <c r="M89" s="2"/>
      <c r="N89" s="2"/>
    </row>
    <row r="90" spans="1:14" ht="14.25" customHeight="1" x14ac:dyDescent="0.25">
      <c r="A90" s="2"/>
      <c r="B90" s="2"/>
      <c r="C90" s="2"/>
      <c r="D90" s="2"/>
      <c r="E90" s="316"/>
      <c r="F90" s="283"/>
      <c r="G90" s="316"/>
      <c r="H90" s="283"/>
      <c r="I90" s="283"/>
      <c r="J90" s="283"/>
      <c r="K90" s="2"/>
      <c r="L90" s="2"/>
      <c r="M90" s="2"/>
      <c r="N90" s="2"/>
    </row>
    <row r="91" spans="1:14" ht="14.25" customHeight="1" x14ac:dyDescent="0.25">
      <c r="A91" s="2"/>
      <c r="B91" s="2"/>
      <c r="C91" s="2"/>
      <c r="D91" s="2"/>
      <c r="E91" s="316"/>
      <c r="F91" s="283"/>
      <c r="G91" s="316"/>
      <c r="H91" s="283"/>
      <c r="I91" s="283"/>
      <c r="J91" s="283"/>
      <c r="K91" s="2"/>
      <c r="L91" s="2"/>
      <c r="M91" s="2"/>
      <c r="N91" s="2"/>
    </row>
    <row r="92" spans="1:14" ht="14.25" customHeight="1" x14ac:dyDescent="0.25">
      <c r="A92" s="2"/>
      <c r="B92" s="2"/>
      <c r="C92" s="2"/>
      <c r="D92" s="2"/>
      <c r="E92" s="316"/>
      <c r="F92" s="283"/>
      <c r="G92" s="316"/>
      <c r="H92" s="283"/>
      <c r="I92" s="283"/>
      <c r="J92" s="283"/>
      <c r="K92" s="2"/>
      <c r="L92" s="2"/>
      <c r="M92" s="2"/>
      <c r="N92" s="2"/>
    </row>
    <row r="93" spans="1:14" ht="14.25" customHeight="1" x14ac:dyDescent="0.25">
      <c r="A93" s="2"/>
      <c r="B93" s="2"/>
      <c r="C93" s="2"/>
      <c r="D93" s="2"/>
      <c r="E93" s="316"/>
      <c r="F93" s="283"/>
      <c r="G93" s="316"/>
      <c r="H93" s="283"/>
      <c r="I93" s="283"/>
      <c r="J93" s="283"/>
      <c r="K93" s="2"/>
      <c r="L93" s="2"/>
      <c r="M93" s="2"/>
      <c r="N93" s="2"/>
    </row>
    <row r="94" spans="1:14" ht="14.25" customHeight="1" x14ac:dyDescent="0.25">
      <c r="A94" s="2"/>
      <c r="B94" s="2"/>
      <c r="C94" s="2"/>
      <c r="D94" s="2"/>
      <c r="E94" s="316"/>
      <c r="F94" s="283"/>
      <c r="G94" s="316"/>
      <c r="H94" s="283"/>
      <c r="I94" s="283"/>
      <c r="J94" s="283"/>
      <c r="K94" s="2"/>
      <c r="L94" s="2"/>
      <c r="M94" s="2"/>
      <c r="N94" s="2"/>
    </row>
    <row r="95" spans="1:14" ht="14.25" customHeight="1" x14ac:dyDescent="0.25">
      <c r="A95" s="2"/>
      <c r="B95" s="2"/>
      <c r="C95" s="2"/>
      <c r="D95" s="2"/>
      <c r="E95" s="316"/>
      <c r="F95" s="283"/>
      <c r="G95" s="316"/>
      <c r="H95" s="283"/>
      <c r="I95" s="283"/>
      <c r="J95" s="283"/>
      <c r="K95" s="2"/>
      <c r="L95" s="2"/>
      <c r="M95" s="2"/>
      <c r="N95" s="2"/>
    </row>
    <row r="96" spans="1:14" ht="14.25" customHeight="1" x14ac:dyDescent="0.25">
      <c r="A96" s="2"/>
      <c r="B96" s="2"/>
      <c r="C96" s="2"/>
      <c r="D96" s="2"/>
      <c r="E96" s="316"/>
      <c r="F96" s="283"/>
      <c r="G96" s="316"/>
      <c r="H96" s="283"/>
      <c r="I96" s="283"/>
      <c r="J96" s="283"/>
      <c r="K96" s="2"/>
      <c r="L96" s="2"/>
      <c r="M96" s="2"/>
      <c r="N96" s="2"/>
    </row>
    <row r="97" spans="1:14" ht="14.25" customHeight="1" x14ac:dyDescent="0.25">
      <c r="A97" s="2"/>
      <c r="B97" s="2"/>
      <c r="C97" s="2"/>
      <c r="D97" s="2"/>
      <c r="E97" s="316"/>
      <c r="F97" s="283"/>
      <c r="G97" s="316"/>
      <c r="H97" s="283"/>
      <c r="I97" s="283"/>
      <c r="J97" s="283"/>
      <c r="K97" s="2"/>
      <c r="L97" s="2"/>
      <c r="M97" s="2"/>
      <c r="N97" s="2"/>
    </row>
    <row r="98" spans="1:14" ht="14.25" customHeight="1" x14ac:dyDescent="0.25">
      <c r="A98" s="2"/>
      <c r="B98" s="2"/>
      <c r="C98" s="2"/>
      <c r="D98" s="2"/>
      <c r="E98" s="316"/>
      <c r="F98" s="283"/>
      <c r="G98" s="316"/>
      <c r="H98" s="283"/>
      <c r="I98" s="283"/>
      <c r="J98" s="283"/>
      <c r="K98" s="2"/>
      <c r="L98" s="2"/>
      <c r="M98" s="2"/>
      <c r="N98" s="2"/>
    </row>
    <row r="99" spans="1:14" ht="14.25" customHeight="1" x14ac:dyDescent="0.25">
      <c r="A99" s="2"/>
      <c r="B99" s="2"/>
      <c r="C99" s="2"/>
      <c r="D99" s="2"/>
      <c r="E99" s="316"/>
      <c r="F99" s="283"/>
      <c r="G99" s="316"/>
      <c r="H99" s="283"/>
      <c r="I99" s="283"/>
      <c r="J99" s="283"/>
      <c r="K99" s="2"/>
      <c r="L99" s="2"/>
      <c r="M99" s="2"/>
      <c r="N99" s="2"/>
    </row>
    <row r="100" spans="1:14" ht="14.25" customHeight="1" x14ac:dyDescent="0.25">
      <c r="A100" s="2"/>
      <c r="B100" s="2"/>
      <c r="C100" s="2"/>
      <c r="D100" s="2"/>
      <c r="E100" s="316"/>
      <c r="F100" s="283"/>
      <c r="G100" s="316"/>
      <c r="H100" s="283"/>
      <c r="I100" s="283"/>
      <c r="J100" s="283"/>
      <c r="K100" s="2"/>
      <c r="L100" s="2"/>
      <c r="M100" s="2"/>
      <c r="N100" s="2"/>
    </row>
    <row r="101" spans="1:14" ht="14.25" customHeight="1" x14ac:dyDescent="0.25">
      <c r="A101" s="2"/>
      <c r="B101" s="2"/>
      <c r="C101" s="2"/>
      <c r="D101" s="2"/>
      <c r="E101" s="316"/>
      <c r="F101" s="283"/>
      <c r="G101" s="316"/>
      <c r="H101" s="283"/>
      <c r="I101" s="283"/>
      <c r="J101" s="283"/>
      <c r="K101" s="2"/>
      <c r="L101" s="2"/>
      <c r="M101" s="2"/>
      <c r="N101" s="2"/>
    </row>
    <row r="102" spans="1:14" ht="14.25" customHeight="1" x14ac:dyDescent="0.25">
      <c r="A102" s="2"/>
      <c r="B102" s="2"/>
      <c r="C102" s="2"/>
      <c r="D102" s="2"/>
      <c r="E102" s="316"/>
      <c r="F102" s="283"/>
      <c r="G102" s="316"/>
      <c r="H102" s="283"/>
      <c r="I102" s="283"/>
      <c r="J102" s="283"/>
      <c r="K102" s="2"/>
      <c r="L102" s="2"/>
      <c r="M102" s="2"/>
      <c r="N102" s="2"/>
    </row>
    <row r="103" spans="1:14" ht="14.25" customHeight="1" x14ac:dyDescent="0.25">
      <c r="A103" s="2"/>
      <c r="B103" s="2"/>
      <c r="C103" s="2"/>
      <c r="D103" s="2"/>
      <c r="E103" s="316"/>
      <c r="F103" s="283"/>
      <c r="G103" s="316"/>
      <c r="H103" s="283"/>
      <c r="I103" s="283"/>
      <c r="J103" s="283"/>
      <c r="K103" s="2"/>
      <c r="L103" s="2"/>
      <c r="M103" s="2"/>
      <c r="N103" s="2"/>
    </row>
    <row r="104" spans="1:14" ht="14.25" customHeight="1" x14ac:dyDescent="0.25">
      <c r="A104" s="2"/>
      <c r="B104" s="2"/>
      <c r="C104" s="2"/>
      <c r="D104" s="2"/>
      <c r="E104" s="316"/>
      <c r="F104" s="283"/>
      <c r="G104" s="316"/>
      <c r="H104" s="283"/>
      <c r="I104" s="283"/>
      <c r="J104" s="283"/>
      <c r="K104" s="2"/>
      <c r="L104" s="2"/>
      <c r="M104" s="2"/>
      <c r="N104" s="2"/>
    </row>
    <row r="105" spans="1:14" ht="14.25" customHeight="1" x14ac:dyDescent="0.25">
      <c r="A105" s="2"/>
      <c r="B105" s="2"/>
      <c r="C105" s="2"/>
      <c r="D105" s="2"/>
      <c r="E105" s="316"/>
      <c r="F105" s="283"/>
      <c r="G105" s="316"/>
      <c r="H105" s="283"/>
      <c r="I105" s="283"/>
      <c r="J105" s="283"/>
      <c r="K105" s="2"/>
      <c r="L105" s="2"/>
      <c r="M105" s="2"/>
      <c r="N105" s="2"/>
    </row>
    <row r="106" spans="1:14" ht="14.25" customHeight="1" x14ac:dyDescent="0.25">
      <c r="A106" s="2"/>
      <c r="B106" s="2"/>
      <c r="C106" s="2"/>
      <c r="D106" s="2"/>
      <c r="E106" s="316"/>
      <c r="F106" s="283"/>
      <c r="G106" s="316"/>
      <c r="H106" s="283"/>
      <c r="I106" s="283"/>
      <c r="J106" s="283"/>
      <c r="K106" s="2"/>
      <c r="L106" s="2"/>
      <c r="M106" s="2"/>
      <c r="N106" s="2"/>
    </row>
    <row r="107" spans="1:14" ht="14.25" customHeight="1" x14ac:dyDescent="0.25">
      <c r="A107" s="2"/>
      <c r="B107" s="2"/>
      <c r="C107" s="2"/>
      <c r="D107" s="2"/>
      <c r="E107" s="316"/>
      <c r="F107" s="283"/>
      <c r="G107" s="316"/>
      <c r="H107" s="283"/>
      <c r="I107" s="283"/>
      <c r="J107" s="283"/>
      <c r="K107" s="2"/>
      <c r="L107" s="2"/>
      <c r="M107" s="2"/>
      <c r="N107" s="2"/>
    </row>
    <row r="108" spans="1:14" ht="14.25" customHeight="1" x14ac:dyDescent="0.25">
      <c r="A108" s="2"/>
      <c r="B108" s="2"/>
      <c r="C108" s="2"/>
      <c r="D108" s="2"/>
      <c r="E108" s="316"/>
      <c r="F108" s="283"/>
      <c r="G108" s="316"/>
      <c r="H108" s="283"/>
      <c r="I108" s="283"/>
      <c r="J108" s="283"/>
      <c r="K108" s="2"/>
      <c r="L108" s="2"/>
      <c r="M108" s="2"/>
      <c r="N108" s="2"/>
    </row>
    <row r="109" spans="1:14" ht="14.25" customHeight="1" x14ac:dyDescent="0.25">
      <c r="A109" s="2"/>
      <c r="B109" s="2"/>
      <c r="C109" s="2"/>
      <c r="D109" s="2"/>
      <c r="E109" s="316"/>
      <c r="F109" s="283"/>
      <c r="G109" s="316"/>
      <c r="H109" s="283"/>
      <c r="I109" s="283"/>
      <c r="J109" s="283"/>
      <c r="K109" s="2"/>
      <c r="L109" s="2"/>
      <c r="M109" s="2"/>
      <c r="N109" s="2"/>
    </row>
    <row r="110" spans="1:14" ht="14.25" customHeight="1" x14ac:dyDescent="0.25">
      <c r="A110" s="2"/>
      <c r="B110" s="2"/>
      <c r="C110" s="2"/>
      <c r="D110" s="2"/>
      <c r="E110" s="316"/>
      <c r="F110" s="283"/>
      <c r="G110" s="316"/>
      <c r="H110" s="283"/>
      <c r="I110" s="283"/>
      <c r="J110" s="283"/>
      <c r="K110" s="2"/>
      <c r="L110" s="2"/>
      <c r="M110" s="2"/>
      <c r="N110" s="2"/>
    </row>
    <row r="111" spans="1:14" ht="14.25" customHeight="1" x14ac:dyDescent="0.25">
      <c r="A111" s="2"/>
      <c r="B111" s="2"/>
      <c r="C111" s="2"/>
      <c r="D111" s="2"/>
      <c r="E111" s="316"/>
      <c r="F111" s="283"/>
      <c r="G111" s="316"/>
      <c r="H111" s="283"/>
      <c r="I111" s="283"/>
      <c r="J111" s="283"/>
      <c r="K111" s="2"/>
      <c r="L111" s="2"/>
      <c r="M111" s="2"/>
      <c r="N111" s="2"/>
    </row>
    <row r="112" spans="1:14" ht="14.25" customHeight="1" x14ac:dyDescent="0.25">
      <c r="A112" s="2"/>
      <c r="B112" s="2"/>
      <c r="C112" s="2"/>
      <c r="D112" s="2"/>
      <c r="E112" s="316"/>
      <c r="F112" s="283"/>
      <c r="G112" s="316"/>
      <c r="H112" s="283"/>
      <c r="I112" s="283"/>
      <c r="J112" s="283"/>
      <c r="K112" s="2"/>
      <c r="L112" s="2"/>
      <c r="M112" s="2"/>
      <c r="N112" s="2"/>
    </row>
    <row r="113" spans="1:14" ht="14.25" customHeight="1" x14ac:dyDescent="0.25">
      <c r="A113" s="2"/>
      <c r="B113" s="2"/>
      <c r="C113" s="2"/>
      <c r="D113" s="2"/>
      <c r="E113" s="316"/>
      <c r="F113" s="283"/>
      <c r="G113" s="316"/>
      <c r="H113" s="283"/>
      <c r="I113" s="283"/>
      <c r="J113" s="283"/>
      <c r="K113" s="2"/>
      <c r="L113" s="2"/>
      <c r="M113" s="2"/>
      <c r="N113" s="2"/>
    </row>
    <row r="114" spans="1:14" ht="14.25" customHeight="1" x14ac:dyDescent="0.25">
      <c r="A114" s="2"/>
      <c r="B114" s="2"/>
      <c r="C114" s="2"/>
      <c r="D114" s="2"/>
      <c r="E114" s="316"/>
      <c r="F114" s="283"/>
      <c r="G114" s="316"/>
      <c r="H114" s="283"/>
      <c r="I114" s="283"/>
      <c r="J114" s="283"/>
      <c r="K114" s="2"/>
      <c r="L114" s="2"/>
      <c r="M114" s="2"/>
      <c r="N114" s="2"/>
    </row>
    <row r="115" spans="1:14" ht="14.25" customHeight="1" x14ac:dyDescent="0.25">
      <c r="A115" s="2"/>
      <c r="B115" s="2"/>
      <c r="C115" s="2"/>
      <c r="D115" s="2"/>
      <c r="E115" s="316"/>
      <c r="F115" s="283"/>
      <c r="G115" s="316"/>
      <c r="H115" s="283"/>
      <c r="I115" s="283"/>
      <c r="J115" s="283"/>
      <c r="K115" s="2"/>
      <c r="L115" s="2"/>
      <c r="M115" s="2"/>
      <c r="N115" s="2"/>
    </row>
    <row r="116" spans="1:14" ht="14.25" customHeight="1" x14ac:dyDescent="0.25">
      <c r="A116" s="2"/>
      <c r="B116" s="2"/>
      <c r="C116" s="2"/>
      <c r="D116" s="2"/>
      <c r="E116" s="316"/>
      <c r="F116" s="283"/>
      <c r="G116" s="316"/>
      <c r="H116" s="283"/>
      <c r="I116" s="283"/>
      <c r="J116" s="283"/>
      <c r="K116" s="2"/>
      <c r="L116" s="2"/>
      <c r="M116" s="2"/>
      <c r="N116" s="2"/>
    </row>
    <row r="117" spans="1:14" ht="14.25" customHeight="1" x14ac:dyDescent="0.25">
      <c r="A117" s="2"/>
      <c r="B117" s="2"/>
      <c r="C117" s="2"/>
      <c r="D117" s="2"/>
      <c r="E117" s="316"/>
      <c r="F117" s="283"/>
      <c r="G117" s="316"/>
      <c r="H117" s="283"/>
      <c r="I117" s="283"/>
      <c r="J117" s="283"/>
      <c r="K117" s="2"/>
      <c r="L117" s="2"/>
      <c r="M117" s="2"/>
      <c r="N117" s="2"/>
    </row>
    <row r="118" spans="1:14" ht="14.25" customHeight="1" x14ac:dyDescent="0.25">
      <c r="A118" s="2"/>
      <c r="B118" s="2"/>
      <c r="C118" s="2"/>
      <c r="D118" s="2"/>
      <c r="E118" s="316"/>
      <c r="F118" s="283"/>
      <c r="G118" s="316"/>
      <c r="H118" s="283"/>
      <c r="I118" s="283"/>
      <c r="J118" s="283"/>
      <c r="K118" s="2"/>
      <c r="L118" s="2"/>
      <c r="M118" s="2"/>
      <c r="N118" s="2"/>
    </row>
    <row r="119" spans="1:14" ht="14.25" customHeight="1" x14ac:dyDescent="0.25">
      <c r="A119" s="2"/>
      <c r="B119" s="2"/>
      <c r="C119" s="2"/>
      <c r="D119" s="2"/>
      <c r="E119" s="316"/>
      <c r="F119" s="283"/>
      <c r="G119" s="316"/>
      <c r="H119" s="283"/>
      <c r="I119" s="283"/>
      <c r="J119" s="283"/>
      <c r="K119" s="2"/>
      <c r="L119" s="2"/>
      <c r="M119" s="2"/>
      <c r="N119" s="2"/>
    </row>
    <row r="120" spans="1:14" ht="14.25" customHeight="1" x14ac:dyDescent="0.25">
      <c r="A120" s="2"/>
      <c r="B120" s="2"/>
      <c r="C120" s="2"/>
      <c r="D120" s="2"/>
      <c r="E120" s="316"/>
      <c r="F120" s="283"/>
      <c r="G120" s="316"/>
      <c r="H120" s="283"/>
      <c r="I120" s="283"/>
      <c r="J120" s="283"/>
      <c r="K120" s="2"/>
      <c r="L120" s="2"/>
      <c r="M120" s="2"/>
      <c r="N120" s="2"/>
    </row>
    <row r="121" spans="1:14" ht="14.25" customHeight="1" x14ac:dyDescent="0.25">
      <c r="A121" s="2"/>
      <c r="B121" s="2"/>
      <c r="C121" s="2"/>
      <c r="D121" s="2"/>
      <c r="E121" s="316"/>
      <c r="F121" s="283"/>
      <c r="G121" s="316"/>
      <c r="H121" s="283"/>
      <c r="I121" s="283"/>
      <c r="J121" s="283"/>
      <c r="K121" s="2"/>
      <c r="L121" s="2"/>
      <c r="M121" s="2"/>
      <c r="N121" s="2"/>
    </row>
    <row r="122" spans="1:14" ht="14.25" customHeight="1" x14ac:dyDescent="0.25">
      <c r="A122" s="2"/>
      <c r="B122" s="2"/>
      <c r="C122" s="2"/>
      <c r="D122" s="2"/>
      <c r="E122" s="316"/>
      <c r="F122" s="283"/>
      <c r="G122" s="316"/>
      <c r="H122" s="283"/>
      <c r="I122" s="283"/>
      <c r="J122" s="283"/>
      <c r="K122" s="2"/>
      <c r="L122" s="2"/>
      <c r="M122" s="2"/>
      <c r="N122" s="2"/>
    </row>
    <row r="123" spans="1:14" ht="14.25" customHeight="1" x14ac:dyDescent="0.25">
      <c r="A123" s="2"/>
      <c r="B123" s="2"/>
      <c r="C123" s="2"/>
      <c r="D123" s="2"/>
      <c r="E123" s="316"/>
      <c r="F123" s="283"/>
      <c r="G123" s="316"/>
      <c r="H123" s="283"/>
      <c r="I123" s="283"/>
      <c r="J123" s="283"/>
      <c r="K123" s="2"/>
      <c r="L123" s="2"/>
      <c r="M123" s="2"/>
      <c r="N123" s="2"/>
    </row>
    <row r="124" spans="1:14" ht="14.25" customHeight="1" x14ac:dyDescent="0.25">
      <c r="A124" s="2"/>
      <c r="B124" s="2"/>
      <c r="C124" s="2"/>
      <c r="D124" s="2"/>
      <c r="E124" s="316"/>
      <c r="F124" s="283"/>
      <c r="G124" s="316"/>
      <c r="H124" s="283"/>
      <c r="I124" s="283"/>
      <c r="J124" s="283"/>
      <c r="K124" s="2"/>
      <c r="L124" s="2"/>
      <c r="M124" s="2"/>
      <c r="N124" s="2"/>
    </row>
    <row r="125" spans="1:14" ht="14.25" customHeight="1" x14ac:dyDescent="0.25">
      <c r="A125" s="2"/>
      <c r="B125" s="2"/>
      <c r="C125" s="2"/>
      <c r="D125" s="2"/>
      <c r="E125" s="316"/>
      <c r="F125" s="283"/>
      <c r="G125" s="316"/>
      <c r="H125" s="283"/>
      <c r="I125" s="283"/>
      <c r="J125" s="283"/>
      <c r="K125" s="2"/>
      <c r="L125" s="2"/>
      <c r="M125" s="2"/>
      <c r="N125" s="2"/>
    </row>
    <row r="126" spans="1:14" ht="14.25" customHeight="1" x14ac:dyDescent="0.25">
      <c r="A126" s="2"/>
      <c r="B126" s="2"/>
      <c r="C126" s="2"/>
      <c r="D126" s="2"/>
      <c r="E126" s="316"/>
      <c r="F126" s="283"/>
      <c r="G126" s="316"/>
      <c r="H126" s="283"/>
      <c r="I126" s="283"/>
      <c r="J126" s="283"/>
      <c r="K126" s="2"/>
      <c r="L126" s="2"/>
      <c r="M126" s="2"/>
      <c r="N126" s="2"/>
    </row>
    <row r="127" spans="1:14" ht="14.25" customHeight="1" x14ac:dyDescent="0.25">
      <c r="A127" s="2"/>
      <c r="B127" s="2"/>
      <c r="C127" s="2"/>
      <c r="D127" s="2"/>
      <c r="E127" s="316"/>
      <c r="F127" s="283"/>
      <c r="G127" s="316"/>
      <c r="H127" s="283"/>
      <c r="I127" s="283"/>
      <c r="J127" s="283"/>
      <c r="K127" s="2"/>
      <c r="L127" s="2"/>
      <c r="M127" s="2"/>
      <c r="N127" s="2"/>
    </row>
    <row r="128" spans="1:14" ht="14.25" customHeight="1" x14ac:dyDescent="0.25">
      <c r="A128" s="2"/>
      <c r="B128" s="2"/>
      <c r="C128" s="2"/>
      <c r="D128" s="2"/>
      <c r="E128" s="316"/>
      <c r="F128" s="283"/>
      <c r="G128" s="316"/>
      <c r="H128" s="283"/>
      <c r="I128" s="283"/>
      <c r="J128" s="283"/>
      <c r="K128" s="2"/>
      <c r="L128" s="2"/>
      <c r="M128" s="2"/>
      <c r="N128" s="2"/>
    </row>
    <row r="129" spans="1:14" ht="14.25" customHeight="1" x14ac:dyDescent="0.25">
      <c r="A129" s="2"/>
      <c r="B129" s="2"/>
      <c r="C129" s="2"/>
      <c r="D129" s="2"/>
      <c r="E129" s="316"/>
      <c r="F129" s="283"/>
      <c r="G129" s="316"/>
      <c r="H129" s="283"/>
      <c r="I129" s="283"/>
      <c r="J129" s="283"/>
      <c r="K129" s="2"/>
      <c r="L129" s="2"/>
      <c r="M129" s="2"/>
      <c r="N129" s="2"/>
    </row>
    <row r="130" spans="1:14" ht="14.25" customHeight="1" x14ac:dyDescent="0.25">
      <c r="A130" s="2"/>
      <c r="B130" s="2"/>
      <c r="C130" s="2"/>
      <c r="D130" s="2"/>
      <c r="E130" s="316"/>
      <c r="F130" s="283"/>
      <c r="G130" s="316"/>
      <c r="H130" s="283"/>
      <c r="I130" s="283"/>
      <c r="J130" s="283"/>
      <c r="K130" s="2"/>
      <c r="L130" s="2"/>
      <c r="M130" s="2"/>
      <c r="N130" s="2"/>
    </row>
    <row r="131" spans="1:14" ht="14.25" customHeight="1" x14ac:dyDescent="0.25">
      <c r="A131" s="2"/>
      <c r="B131" s="2"/>
      <c r="C131" s="2"/>
      <c r="D131" s="2"/>
      <c r="E131" s="316"/>
      <c r="F131" s="283"/>
      <c r="G131" s="316"/>
      <c r="H131" s="283"/>
      <c r="I131" s="283"/>
      <c r="J131" s="283"/>
      <c r="K131" s="2"/>
      <c r="L131" s="2"/>
      <c r="M131" s="2"/>
      <c r="N131" s="2"/>
    </row>
    <row r="132" spans="1:14" ht="14.25" customHeight="1" x14ac:dyDescent="0.25">
      <c r="A132" s="2"/>
      <c r="B132" s="2"/>
      <c r="C132" s="2"/>
      <c r="D132" s="2"/>
      <c r="E132" s="316"/>
      <c r="F132" s="283"/>
      <c r="G132" s="316"/>
      <c r="H132" s="283"/>
      <c r="I132" s="283"/>
      <c r="J132" s="283"/>
      <c r="K132" s="2"/>
      <c r="L132" s="2"/>
      <c r="M132" s="2"/>
      <c r="N132" s="2"/>
    </row>
  </sheetData>
  <mergeCells count="292">
    <mergeCell ref="E124:F124"/>
    <mergeCell ref="G124:J124"/>
    <mergeCell ref="E130:F130"/>
    <mergeCell ref="G130:J130"/>
    <mergeCell ref="E113:F113"/>
    <mergeCell ref="G113:J113"/>
    <mergeCell ref="E114:F114"/>
    <mergeCell ref="G114:J114"/>
    <mergeCell ref="E115:F115"/>
    <mergeCell ref="E116:F116"/>
    <mergeCell ref="E119:F119"/>
    <mergeCell ref="E117:F117"/>
    <mergeCell ref="E118:F118"/>
    <mergeCell ref="G128:J128"/>
    <mergeCell ref="G129:J129"/>
    <mergeCell ref="E132:F132"/>
    <mergeCell ref="E128:F128"/>
    <mergeCell ref="E129:F129"/>
    <mergeCell ref="E85:F85"/>
    <mergeCell ref="G85:J85"/>
    <mergeCell ref="G86:J86"/>
    <mergeCell ref="G87:J87"/>
    <mergeCell ref="E88:F88"/>
    <mergeCell ref="G88:J88"/>
    <mergeCell ref="G131:J131"/>
    <mergeCell ref="E131:F131"/>
    <mergeCell ref="E123:F123"/>
    <mergeCell ref="G123:J123"/>
    <mergeCell ref="E125:F125"/>
    <mergeCell ref="G125:J125"/>
    <mergeCell ref="E126:F126"/>
    <mergeCell ref="G126:J126"/>
    <mergeCell ref="E127:F127"/>
    <mergeCell ref="G127:J127"/>
    <mergeCell ref="E104:F104"/>
    <mergeCell ref="E105:F105"/>
    <mergeCell ref="E101:F101"/>
    <mergeCell ref="E102:F102"/>
    <mergeCell ref="E95:F95"/>
    <mergeCell ref="E84:F84"/>
    <mergeCell ref="G84:J84"/>
    <mergeCell ref="E79:F79"/>
    <mergeCell ref="G79:J79"/>
    <mergeCell ref="E80:F80"/>
    <mergeCell ref="G80:J80"/>
    <mergeCell ref="E81:F81"/>
    <mergeCell ref="G81:J81"/>
    <mergeCell ref="E82:F82"/>
    <mergeCell ref="G82:J82"/>
    <mergeCell ref="E59:F59"/>
    <mergeCell ref="G59:J59"/>
    <mergeCell ref="E60:F60"/>
    <mergeCell ref="G60:J60"/>
    <mergeCell ref="E68:F68"/>
    <mergeCell ref="G65:J65"/>
    <mergeCell ref="G66:J66"/>
    <mergeCell ref="E67:F67"/>
    <mergeCell ref="G67:J67"/>
    <mergeCell ref="G62:J62"/>
    <mergeCell ref="G61:J61"/>
    <mergeCell ref="E76:F76"/>
    <mergeCell ref="G76:J76"/>
    <mergeCell ref="E61:F61"/>
    <mergeCell ref="E62:F62"/>
    <mergeCell ref="E83:F83"/>
    <mergeCell ref="E77:F77"/>
    <mergeCell ref="G68:J68"/>
    <mergeCell ref="E66:F66"/>
    <mergeCell ref="E63:F63"/>
    <mergeCell ref="E64:F64"/>
    <mergeCell ref="G63:J63"/>
    <mergeCell ref="G64:J64"/>
    <mergeCell ref="G77:J77"/>
    <mergeCell ref="E69:F69"/>
    <mergeCell ref="G69:J69"/>
    <mergeCell ref="E70:F70"/>
    <mergeCell ref="G70:J70"/>
    <mergeCell ref="G74:J74"/>
    <mergeCell ref="G71:J71"/>
    <mergeCell ref="E72:F72"/>
    <mergeCell ref="G72:J72"/>
    <mergeCell ref="E73:F73"/>
    <mergeCell ref="G73:J73"/>
    <mergeCell ref="G83:J83"/>
    <mergeCell ref="G48:J48"/>
    <mergeCell ref="G50:J50"/>
    <mergeCell ref="G46:J46"/>
    <mergeCell ref="G47:J47"/>
    <mergeCell ref="A26:A54"/>
    <mergeCell ref="C26:D26"/>
    <mergeCell ref="C54:D54"/>
    <mergeCell ref="C35:D35"/>
    <mergeCell ref="G53:J53"/>
    <mergeCell ref="G33:J33"/>
    <mergeCell ref="G37:J37"/>
    <mergeCell ref="G29:J29"/>
    <mergeCell ref="E34:F34"/>
    <mergeCell ref="G34:J34"/>
    <mergeCell ref="E35:F35"/>
    <mergeCell ref="G35:J35"/>
    <mergeCell ref="E38:F38"/>
    <mergeCell ref="G38:J38"/>
    <mergeCell ref="E48:F48"/>
    <mergeCell ref="E50:F50"/>
    <mergeCell ref="G52:J52"/>
    <mergeCell ref="E52:F52"/>
    <mergeCell ref="G36:J36"/>
    <mergeCell ref="E37:F37"/>
    <mergeCell ref="G31:J31"/>
    <mergeCell ref="G32:J32"/>
    <mergeCell ref="G30:J30"/>
    <mergeCell ref="E26:F26"/>
    <mergeCell ref="G26:J26"/>
    <mergeCell ref="G27:J27"/>
    <mergeCell ref="G28:J28"/>
    <mergeCell ref="E42:F42"/>
    <mergeCell ref="E43:F43"/>
    <mergeCell ref="G43:J43"/>
    <mergeCell ref="G9:J9"/>
    <mergeCell ref="G10:J10"/>
    <mergeCell ref="A1:G2"/>
    <mergeCell ref="A3:G4"/>
    <mergeCell ref="A6:J7"/>
    <mergeCell ref="A5:J5"/>
    <mergeCell ref="J1:J4"/>
    <mergeCell ref="E8:J8"/>
    <mergeCell ref="N1:N4"/>
    <mergeCell ref="H1:I1"/>
    <mergeCell ref="H2:I2"/>
    <mergeCell ref="H3:I3"/>
    <mergeCell ref="H4:I4"/>
    <mergeCell ref="E9:F9"/>
    <mergeCell ref="E10:F10"/>
    <mergeCell ref="A8:D25"/>
    <mergeCell ref="E23:F23"/>
    <mergeCell ref="E24:F24"/>
    <mergeCell ref="G20:J20"/>
    <mergeCell ref="G21:J21"/>
    <mergeCell ref="G25:J25"/>
    <mergeCell ref="G22:J22"/>
    <mergeCell ref="G23:J23"/>
    <mergeCell ref="G24:J24"/>
    <mergeCell ref="G11:J11"/>
    <mergeCell ref="G12:J12"/>
    <mergeCell ref="G13:J13"/>
    <mergeCell ref="E18:F18"/>
    <mergeCell ref="E19:F19"/>
    <mergeCell ref="E30:F30"/>
    <mergeCell ref="E29:F29"/>
    <mergeCell ref="E11:F11"/>
    <mergeCell ref="E12:F12"/>
    <mergeCell ref="E16:F16"/>
    <mergeCell ref="E15:F15"/>
    <mergeCell ref="G15:J15"/>
    <mergeCell ref="E13:F13"/>
    <mergeCell ref="E17:F17"/>
    <mergeCell ref="G17:J17"/>
    <mergeCell ref="G18:J18"/>
    <mergeCell ref="G19:J19"/>
    <mergeCell ref="E14:F14"/>
    <mergeCell ref="G14:J14"/>
    <mergeCell ref="G16:J16"/>
    <mergeCell ref="E21:F21"/>
    <mergeCell ref="E25:F25"/>
    <mergeCell ref="E20:F20"/>
    <mergeCell ref="E22:F22"/>
    <mergeCell ref="B39:B54"/>
    <mergeCell ref="B26:B38"/>
    <mergeCell ref="G40:J40"/>
    <mergeCell ref="G41:J41"/>
    <mergeCell ref="G54:J54"/>
    <mergeCell ref="G55:J55"/>
    <mergeCell ref="G56:J56"/>
    <mergeCell ref="G57:J57"/>
    <mergeCell ref="G58:J58"/>
    <mergeCell ref="G44:J44"/>
    <mergeCell ref="G45:J45"/>
    <mergeCell ref="G39:J39"/>
    <mergeCell ref="G42:J42"/>
    <mergeCell ref="C50:D50"/>
    <mergeCell ref="G49:J49"/>
    <mergeCell ref="E47:F47"/>
    <mergeCell ref="E27:F27"/>
    <mergeCell ref="E28:F28"/>
    <mergeCell ref="C27:D27"/>
    <mergeCell ref="C28:D28"/>
    <mergeCell ref="C42:D42"/>
    <mergeCell ref="C43:D43"/>
    <mergeCell ref="E44:F44"/>
    <mergeCell ref="E45:F45"/>
    <mergeCell ref="C33:D33"/>
    <mergeCell ref="C34:D34"/>
    <mergeCell ref="C39:D39"/>
    <mergeCell ref="C38:D38"/>
    <mergeCell ref="C40:D40"/>
    <mergeCell ref="C41:D41"/>
    <mergeCell ref="E41:F41"/>
    <mergeCell ref="C29:D29"/>
    <mergeCell ref="C30:D30"/>
    <mergeCell ref="E31:F31"/>
    <mergeCell ref="E32:F32"/>
    <mergeCell ref="E33:F33"/>
    <mergeCell ref="C31:D31"/>
    <mergeCell ref="C32:D32"/>
    <mergeCell ref="C36:D36"/>
    <mergeCell ref="C37:D37"/>
    <mergeCell ref="E36:F36"/>
    <mergeCell ref="E54:F54"/>
    <mergeCell ref="E55:F55"/>
    <mergeCell ref="E53:F53"/>
    <mergeCell ref="E56:F56"/>
    <mergeCell ref="E57:F57"/>
    <mergeCell ref="E49:F49"/>
    <mergeCell ref="E122:F122"/>
    <mergeCell ref="G122:J122"/>
    <mergeCell ref="E112:F112"/>
    <mergeCell ref="G112:J112"/>
    <mergeCell ref="E110:F110"/>
    <mergeCell ref="G110:J110"/>
    <mergeCell ref="E111:F111"/>
    <mergeCell ref="G111:J111"/>
    <mergeCell ref="E120:F120"/>
    <mergeCell ref="E121:F121"/>
    <mergeCell ref="G107:J107"/>
    <mergeCell ref="E108:F108"/>
    <mergeCell ref="G108:J108"/>
    <mergeCell ref="E109:F109"/>
    <mergeCell ref="G109:J109"/>
    <mergeCell ref="G118:J118"/>
    <mergeCell ref="G51:J51"/>
    <mergeCell ref="E98:F98"/>
    <mergeCell ref="G132:J132"/>
    <mergeCell ref="G119:J119"/>
    <mergeCell ref="G120:J120"/>
    <mergeCell ref="G121:J121"/>
    <mergeCell ref="G115:J115"/>
    <mergeCell ref="G116:J116"/>
    <mergeCell ref="G117:J117"/>
    <mergeCell ref="E71:F71"/>
    <mergeCell ref="E65:F65"/>
    <mergeCell ref="E99:F99"/>
    <mergeCell ref="E100:F100"/>
    <mergeCell ref="E96:F96"/>
    <mergeCell ref="E97:F97"/>
    <mergeCell ref="E92:F92"/>
    <mergeCell ref="E93:F93"/>
    <mergeCell ref="E89:F89"/>
    <mergeCell ref="E90:F90"/>
    <mergeCell ref="E91:F91"/>
    <mergeCell ref="E86:F86"/>
    <mergeCell ref="E87:F87"/>
    <mergeCell ref="G89:J89"/>
    <mergeCell ref="E78:F78"/>
    <mergeCell ref="G78:J78"/>
    <mergeCell ref="E74:F74"/>
    <mergeCell ref="E107:F107"/>
    <mergeCell ref="E58:F58"/>
    <mergeCell ref="E106:F106"/>
    <mergeCell ref="E103:F103"/>
    <mergeCell ref="E94:F94"/>
    <mergeCell ref="G99:J99"/>
    <mergeCell ref="G100:J100"/>
    <mergeCell ref="G104:J104"/>
    <mergeCell ref="G105:J105"/>
    <mergeCell ref="G106:J106"/>
    <mergeCell ref="G101:J101"/>
    <mergeCell ref="G102:J102"/>
    <mergeCell ref="G103:J103"/>
    <mergeCell ref="G98:J98"/>
    <mergeCell ref="G90:J90"/>
    <mergeCell ref="G91:J91"/>
    <mergeCell ref="G95:J95"/>
    <mergeCell ref="G96:J96"/>
    <mergeCell ref="G97:J97"/>
    <mergeCell ref="G92:J92"/>
    <mergeCell ref="G93:J93"/>
    <mergeCell ref="G94:J94"/>
    <mergeCell ref="E75:F75"/>
    <mergeCell ref="G75:J75"/>
    <mergeCell ref="C46:D46"/>
    <mergeCell ref="C47:D47"/>
    <mergeCell ref="C53:D53"/>
    <mergeCell ref="C52:D52"/>
    <mergeCell ref="C51:D51"/>
    <mergeCell ref="E51:F51"/>
    <mergeCell ref="C49:D49"/>
    <mergeCell ref="C48:D48"/>
    <mergeCell ref="E39:F39"/>
    <mergeCell ref="E40:F40"/>
    <mergeCell ref="C44:D44"/>
    <mergeCell ref="C45:D45"/>
    <mergeCell ref="E46:F46"/>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Vivian Olivaro</cp:lastModifiedBy>
  <cp:revision/>
  <cp:lastPrinted>2018-11-07T13:36:21Z</cp:lastPrinted>
  <dcterms:created xsi:type="dcterms:W3CDTF">2014-12-30T19:27:19Z</dcterms:created>
  <dcterms:modified xsi:type="dcterms:W3CDTF">2022-01-31T19:34:06Z</dcterms:modified>
</cp:coreProperties>
</file>